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520" windowHeight="8610" tabRatio="719"/>
  </bookViews>
  <sheets>
    <sheet name="Notes" sheetId="1" r:id="rId1"/>
    <sheet name="% of Expenditure covered" sheetId="2" r:id="rId2"/>
    <sheet name="2001-02" sheetId="3" r:id="rId3"/>
    <sheet name="2002-03" sheetId="4" r:id="rId4"/>
    <sheet name="2003-04" sheetId="5" r:id="rId5"/>
    <sheet name="2004-05" sheetId="6" r:id="rId6"/>
    <sheet name="2005-06" sheetId="7" r:id="rId7"/>
    <sheet name="2006-07" sheetId="8" r:id="rId8"/>
    <sheet name="2007-08" sheetId="9" r:id="rId9"/>
    <sheet name="2008-09" sheetId="10" r:id="rId10"/>
    <sheet name="2009-10" sheetId="11" r:id="rId11"/>
    <sheet name="2010-11" sheetId="12" r:id="rId12"/>
    <sheet name="2011-12" sheetId="13" r:id="rId13"/>
    <sheet name="2012-13" sheetId="14" r:id="rId14"/>
    <sheet name="2013-14" sheetId="15" r:id="rId15"/>
    <sheet name="2014-15" sheetId="16" r:id="rId16"/>
    <sheet name="2015-16" sheetId="17" r:id="rId17"/>
    <sheet name="2016-17" sheetId="18" r:id="rId18"/>
    <sheet name="2017-18" sheetId="19" r:id="rId19"/>
    <sheet name="2018-19" sheetId="20" r:id="rId20"/>
    <sheet name="2019-20" sheetId="21" r:id="rId21"/>
    <sheet name="AA" sheetId="22" r:id="rId22"/>
    <sheet name="BBWB" sheetId="23" r:id="rId23"/>
    <sheet name="CA" sheetId="24" r:id="rId24"/>
    <sheet name="CWP" sheetId="25" r:id="rId25"/>
    <sheet name="CTB" sheetId="26" r:id="rId26"/>
    <sheet name="DLA" sheetId="27" r:id="rId27"/>
    <sheet name="DLA (children)" sheetId="28" r:id="rId28"/>
    <sheet name="DLA (working age)" sheetId="29" r:id="rId29"/>
    <sheet name="DLA (pensioners)" sheetId="30" r:id="rId30"/>
    <sheet name="DHP" sheetId="31" r:id="rId31"/>
    <sheet name="ESA" sheetId="32" r:id="rId32"/>
    <sheet name="HB" sheetId="33" r:id="rId33"/>
    <sheet name="IB" sheetId="34" r:id="rId34"/>
    <sheet name="IS" sheetId="35" r:id="rId35"/>
    <sheet name="IS MIG" sheetId="36" r:id="rId36"/>
    <sheet name="IS (incapacity)" sheetId="37" r:id="rId37"/>
    <sheet name="IS (lone parent)" sheetId="38" r:id="rId38"/>
    <sheet name="IS (carer)" sheetId="39" r:id="rId39"/>
    <sheet name="IS (others)" sheetId="40" r:id="rId40"/>
    <sheet name="IIDB" sheetId="41" r:id="rId41"/>
    <sheet name="JSA" sheetId="42" r:id="rId42"/>
    <sheet name="MA" sheetId="43" r:id="rId43"/>
    <sheet name="O75TVL" sheetId="44" r:id="rId44"/>
    <sheet name="PC" sheetId="45" r:id="rId45"/>
    <sheet name="PIP" sheetId="46" r:id="rId46"/>
    <sheet name="SDA" sheetId="47" r:id="rId47"/>
    <sheet name="SDA (working age)" sheetId="48" r:id="rId48"/>
    <sheet name="SDA (pensioners)" sheetId="49" r:id="rId49"/>
    <sheet name="SP" sheetId="50" r:id="rId50"/>
    <sheet name="SMP" sheetId="51" r:id="rId51"/>
    <sheet name="UC" sheetId="52" r:id="rId52"/>
    <sheet name="WFP" sheetId="53" r:id="rId53"/>
    <sheet name="North East England" sheetId="54" r:id="rId54"/>
    <sheet name="England" sheetId="55" r:id="rId55"/>
    <sheet name="North West England" sheetId="56" r:id="rId56"/>
    <sheet name="Yorkshire and The Humber" sheetId="57" r:id="rId57"/>
    <sheet name="East Midlands" sheetId="58" r:id="rId58"/>
    <sheet name="West Midlands" sheetId="59" r:id="rId59"/>
    <sheet name="East England" sheetId="60" r:id="rId60"/>
    <sheet name="London" sheetId="61" r:id="rId61"/>
    <sheet name="South East England" sheetId="62" r:id="rId62"/>
    <sheet name="South West England" sheetId="63" r:id="rId63"/>
    <sheet name="Scotland" sheetId="64" r:id="rId64"/>
    <sheet name="Wales" sheetId="65" r:id="rId65"/>
    <sheet name="Great Britain and overseas" sheetId="66" r:id="rId66"/>
    <sheet name="Overseas" sheetId="67" r:id="rId67"/>
    <sheet name="GB excluding overseas" sheetId="68" r:id="rId6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38" i="55" l="1"/>
  <c r="Y38" i="55"/>
  <c r="X38" i="56"/>
  <c r="Y38" i="56"/>
  <c r="X38" i="57"/>
  <c r="Y38" i="57"/>
  <c r="X38" i="58"/>
  <c r="Y38" i="58"/>
  <c r="X38" i="59"/>
  <c r="Y38" i="59"/>
  <c r="X38" i="60"/>
  <c r="Y38" i="60"/>
  <c r="X38" i="61"/>
  <c r="Y38" i="61"/>
  <c r="X38" i="62"/>
  <c r="Y38" i="62"/>
  <c r="X38" i="63"/>
  <c r="Y38" i="63"/>
  <c r="X38" i="64"/>
  <c r="Y38" i="64"/>
  <c r="X38" i="65"/>
  <c r="Y38" i="65"/>
  <c r="X38" i="54"/>
  <c r="Y38" i="54"/>
  <c r="G36" i="67" l="1"/>
  <c r="F36" i="67"/>
  <c r="G33" i="67"/>
  <c r="F33" i="67"/>
  <c r="E33" i="67"/>
  <c r="D33" i="67"/>
  <c r="C33" i="67"/>
  <c r="B33" i="67"/>
  <c r="G32" i="67"/>
  <c r="F32" i="67"/>
  <c r="G31" i="67"/>
  <c r="F31" i="67"/>
  <c r="G30" i="67"/>
  <c r="F30" i="67"/>
  <c r="E30" i="67"/>
  <c r="D30" i="67"/>
  <c r="C30" i="67"/>
  <c r="B30" i="67"/>
  <c r="R29" i="67"/>
  <c r="Q29" i="67"/>
  <c r="P29" i="67"/>
  <c r="O29" i="67"/>
  <c r="N29" i="67"/>
  <c r="M29" i="67"/>
  <c r="L29" i="67"/>
  <c r="K29" i="67"/>
  <c r="J29" i="67"/>
  <c r="I29" i="67"/>
  <c r="I28" i="67"/>
  <c r="Y27" i="67"/>
  <c r="G25" i="67"/>
  <c r="F25" i="67"/>
  <c r="E25" i="67"/>
  <c r="D25" i="67"/>
  <c r="C25" i="67"/>
  <c r="B25" i="67"/>
  <c r="G23" i="67"/>
  <c r="F23" i="67"/>
  <c r="G22" i="67"/>
  <c r="F22" i="67"/>
  <c r="G21" i="67"/>
  <c r="F21" i="67"/>
  <c r="G20" i="67"/>
  <c r="F20" i="67"/>
  <c r="Y19" i="67"/>
  <c r="X19" i="67"/>
  <c r="W19" i="67"/>
  <c r="V19" i="67"/>
  <c r="U19" i="67"/>
  <c r="T19" i="67"/>
  <c r="S19" i="67"/>
  <c r="R19" i="67"/>
  <c r="Q19" i="67"/>
  <c r="P19" i="67"/>
  <c r="O19" i="67"/>
  <c r="N19" i="67"/>
  <c r="M19" i="67"/>
  <c r="L19" i="67"/>
  <c r="K19" i="67"/>
  <c r="J19" i="67"/>
  <c r="G19" i="67"/>
  <c r="F19" i="67"/>
  <c r="E19" i="67"/>
  <c r="D19" i="67"/>
  <c r="C19" i="67"/>
  <c r="B19" i="67"/>
  <c r="G18" i="67"/>
  <c r="F18" i="67"/>
  <c r="E18" i="67"/>
  <c r="D18" i="67"/>
  <c r="C18" i="67"/>
  <c r="B18" i="67"/>
  <c r="G17" i="67"/>
  <c r="F17" i="67"/>
  <c r="E17" i="67"/>
  <c r="D17" i="67"/>
  <c r="C17" i="67"/>
  <c r="B17" i="67"/>
  <c r="G14" i="67"/>
  <c r="F14" i="67"/>
  <c r="E14" i="67"/>
  <c r="D14" i="67"/>
  <c r="C14" i="67"/>
  <c r="B14" i="67"/>
  <c r="M13" i="67"/>
  <c r="L13" i="67"/>
  <c r="K13" i="67"/>
  <c r="J13" i="67"/>
  <c r="I13" i="67"/>
  <c r="H13" i="67"/>
  <c r="G13" i="67"/>
  <c r="F13" i="67"/>
  <c r="G8" i="67"/>
  <c r="F8" i="67"/>
  <c r="E8" i="67"/>
  <c r="D8" i="67"/>
  <c r="C8" i="67"/>
  <c r="B8" i="67"/>
  <c r="G7" i="67"/>
  <c r="F7" i="67"/>
  <c r="E7" i="67"/>
  <c r="D7" i="67"/>
  <c r="C7" i="67"/>
  <c r="B7" i="67"/>
  <c r="Y6" i="67"/>
  <c r="X6" i="67"/>
  <c r="W6" i="67"/>
  <c r="V6" i="67"/>
  <c r="U6" i="67"/>
  <c r="T6" i="67"/>
  <c r="S6" i="67"/>
  <c r="R6" i="67"/>
  <c r="Q6" i="67"/>
  <c r="P6" i="67"/>
  <c r="O6" i="67"/>
  <c r="N6" i="67"/>
  <c r="M6" i="67"/>
  <c r="L6" i="67"/>
  <c r="K6" i="67"/>
  <c r="J6" i="67"/>
  <c r="I6" i="67"/>
  <c r="H6" i="67"/>
  <c r="G6" i="67"/>
  <c r="G5" i="67"/>
  <c r="G4" i="67"/>
  <c r="F4" i="67"/>
  <c r="E4" i="67"/>
  <c r="D4" i="67"/>
  <c r="C4" i="67"/>
  <c r="B4" i="67"/>
  <c r="G3" i="67"/>
  <c r="F3" i="67"/>
  <c r="E3" i="67"/>
  <c r="D3" i="67"/>
  <c r="C3" i="67"/>
  <c r="B3" i="67"/>
  <c r="Y40" i="66"/>
  <c r="X40" i="66"/>
  <c r="W40" i="66"/>
  <c r="R29" i="66"/>
  <c r="Q29" i="66"/>
  <c r="P29" i="66"/>
  <c r="P29" i="68" s="1"/>
  <c r="O29" i="66"/>
  <c r="O29" i="68" s="1"/>
  <c r="N29" i="66"/>
  <c r="M29" i="66"/>
  <c r="L29" i="66"/>
  <c r="L29" i="68" s="1"/>
  <c r="K29" i="66"/>
  <c r="K29" i="68" s="1"/>
  <c r="J29" i="66"/>
  <c r="I29" i="66"/>
  <c r="I28" i="66"/>
  <c r="I28" i="68" s="1"/>
  <c r="Y19" i="66"/>
  <c r="Y19" i="68" s="1"/>
  <c r="X19" i="66"/>
  <c r="W19" i="66"/>
  <c r="W19" i="68" s="1"/>
  <c r="V19" i="66"/>
  <c r="V19" i="68" s="1"/>
  <c r="U19" i="66"/>
  <c r="U19" i="68" s="1"/>
  <c r="T19" i="66"/>
  <c r="S19" i="66"/>
  <c r="S19" i="68" s="1"/>
  <c r="R19" i="66"/>
  <c r="R19" i="68" s="1"/>
  <c r="Q19" i="66"/>
  <c r="Q19" i="68" s="1"/>
  <c r="P19" i="66"/>
  <c r="O19" i="66"/>
  <c r="O19" i="68" s="1"/>
  <c r="N19" i="66"/>
  <c r="N19" i="68" s="1"/>
  <c r="M19" i="66"/>
  <c r="M19" i="68" s="1"/>
  <c r="L19" i="66"/>
  <c r="K19" i="66"/>
  <c r="K19" i="68" s="1"/>
  <c r="J19" i="66"/>
  <c r="J19" i="68" s="1"/>
  <c r="O16" i="68"/>
  <c r="M13" i="66"/>
  <c r="L13" i="66"/>
  <c r="K13" i="66"/>
  <c r="J13" i="66"/>
  <c r="I13" i="66"/>
  <c r="H13" i="66"/>
  <c r="G13" i="66"/>
  <c r="F13" i="66"/>
  <c r="N6" i="66"/>
  <c r="M6" i="66"/>
  <c r="L6" i="66"/>
  <c r="K6" i="66"/>
  <c r="K6" i="68" s="1"/>
  <c r="J6" i="66"/>
  <c r="I6" i="66"/>
  <c r="H6" i="66"/>
  <c r="G6" i="66"/>
  <c r="G6" i="68" s="1"/>
  <c r="G36" i="65"/>
  <c r="F36" i="65"/>
  <c r="G33" i="65"/>
  <c r="F33" i="65"/>
  <c r="E33" i="65"/>
  <c r="D33" i="65"/>
  <c r="C33" i="65"/>
  <c r="B33" i="65"/>
  <c r="G32" i="65"/>
  <c r="F32" i="65"/>
  <c r="G31" i="65"/>
  <c r="F31" i="65"/>
  <c r="G30" i="65"/>
  <c r="F30" i="65"/>
  <c r="E30" i="65"/>
  <c r="D30" i="65"/>
  <c r="C30" i="65"/>
  <c r="B30" i="65"/>
  <c r="R29" i="65"/>
  <c r="Q29" i="65"/>
  <c r="P29" i="65"/>
  <c r="O29" i="65"/>
  <c r="N29" i="65"/>
  <c r="M29" i="65"/>
  <c r="L29" i="65"/>
  <c r="K29" i="65"/>
  <c r="J29" i="65"/>
  <c r="I29" i="65"/>
  <c r="I28" i="65"/>
  <c r="G25" i="65"/>
  <c r="F25" i="65"/>
  <c r="E25" i="65"/>
  <c r="D25" i="65"/>
  <c r="C25" i="65"/>
  <c r="B25" i="65"/>
  <c r="G23" i="65"/>
  <c r="F23" i="65"/>
  <c r="G22" i="65"/>
  <c r="F22" i="65"/>
  <c r="G21" i="65"/>
  <c r="F21" i="65"/>
  <c r="G20" i="65"/>
  <c r="F20" i="65"/>
  <c r="Y19" i="65"/>
  <c r="X19" i="65"/>
  <c r="W19" i="65"/>
  <c r="V19" i="65"/>
  <c r="U19" i="65"/>
  <c r="T19" i="65"/>
  <c r="S19" i="65"/>
  <c r="R19" i="65"/>
  <c r="Q19" i="65"/>
  <c r="P19" i="65"/>
  <c r="O19" i="65"/>
  <c r="N19" i="65"/>
  <c r="M19" i="65"/>
  <c r="L19" i="65"/>
  <c r="K19" i="65"/>
  <c r="J19" i="65"/>
  <c r="G19" i="65"/>
  <c r="F19" i="65"/>
  <c r="E19" i="65"/>
  <c r="D19" i="65"/>
  <c r="C19" i="65"/>
  <c r="B19" i="65"/>
  <c r="G18" i="65"/>
  <c r="F18" i="65"/>
  <c r="E18" i="65"/>
  <c r="D18" i="65"/>
  <c r="C18" i="65"/>
  <c r="B18" i="65"/>
  <c r="G17" i="65"/>
  <c r="F17" i="65"/>
  <c r="E17" i="65"/>
  <c r="D17" i="65"/>
  <c r="C17" i="65"/>
  <c r="B17" i="65"/>
  <c r="G14" i="65"/>
  <c r="F14" i="65"/>
  <c r="E14" i="65"/>
  <c r="D14" i="65"/>
  <c r="C14" i="65"/>
  <c r="B14" i="65"/>
  <c r="M13" i="65"/>
  <c r="L13" i="65"/>
  <c r="K13" i="65"/>
  <c r="J13" i="65"/>
  <c r="I13" i="65"/>
  <c r="H13" i="65"/>
  <c r="G13" i="65"/>
  <c r="F13" i="65"/>
  <c r="G8" i="65"/>
  <c r="F8" i="65"/>
  <c r="E8" i="65"/>
  <c r="D8" i="65"/>
  <c r="C8" i="65"/>
  <c r="B8" i="65"/>
  <c r="G7" i="65"/>
  <c r="F7" i="65"/>
  <c r="E7" i="65"/>
  <c r="D7" i="65"/>
  <c r="C7" i="65"/>
  <c r="B7" i="65"/>
  <c r="N6" i="65"/>
  <c r="M6" i="65"/>
  <c r="L6" i="65"/>
  <c r="K6" i="65"/>
  <c r="J6" i="65"/>
  <c r="I6" i="65"/>
  <c r="H6" i="65"/>
  <c r="G6" i="65"/>
  <c r="G5" i="65"/>
  <c r="G4" i="65"/>
  <c r="F4" i="65"/>
  <c r="E4" i="65"/>
  <c r="D4" i="65"/>
  <c r="C4" i="65"/>
  <c r="B4" i="65"/>
  <c r="G3" i="65"/>
  <c r="F3" i="65"/>
  <c r="E3" i="65"/>
  <c r="D3" i="65"/>
  <c r="C3" i="65"/>
  <c r="B3" i="65"/>
  <c r="G36" i="64"/>
  <c r="F36" i="64"/>
  <c r="G33" i="64"/>
  <c r="F33" i="64"/>
  <c r="E33" i="64"/>
  <c r="D33" i="64"/>
  <c r="C33" i="64"/>
  <c r="B33" i="64"/>
  <c r="G32" i="64"/>
  <c r="F32" i="64"/>
  <c r="G31" i="64"/>
  <c r="F31" i="64"/>
  <c r="G30" i="64"/>
  <c r="F30" i="64"/>
  <c r="E30" i="64"/>
  <c r="D30" i="64"/>
  <c r="C30" i="64"/>
  <c r="B30" i="64"/>
  <c r="R29" i="64"/>
  <c r="Q29" i="64"/>
  <c r="P29" i="64"/>
  <c r="O29" i="64"/>
  <c r="N29" i="64"/>
  <c r="M29" i="64"/>
  <c r="L29" i="64"/>
  <c r="K29" i="64"/>
  <c r="J29" i="64"/>
  <c r="I29" i="64"/>
  <c r="I28" i="64"/>
  <c r="G25" i="64"/>
  <c r="F25" i="64"/>
  <c r="E25" i="64"/>
  <c r="D25" i="64"/>
  <c r="C25" i="64"/>
  <c r="B25" i="64"/>
  <c r="G23" i="64"/>
  <c r="F23" i="64"/>
  <c r="G22" i="64"/>
  <c r="F22" i="64"/>
  <c r="G21" i="64"/>
  <c r="F21" i="64"/>
  <c r="G20" i="64"/>
  <c r="F20" i="64"/>
  <c r="Y19" i="64"/>
  <c r="X19" i="64"/>
  <c r="W19" i="64"/>
  <c r="V19" i="64"/>
  <c r="U19" i="64"/>
  <c r="T19" i="64"/>
  <c r="S19" i="64"/>
  <c r="R19" i="64"/>
  <c r="Q19" i="64"/>
  <c r="P19" i="64"/>
  <c r="O19" i="64"/>
  <c r="N19" i="64"/>
  <c r="M19" i="64"/>
  <c r="L19" i="64"/>
  <c r="K19" i="64"/>
  <c r="J19" i="64"/>
  <c r="G19" i="64"/>
  <c r="F19" i="64"/>
  <c r="E19" i="64"/>
  <c r="D19" i="64"/>
  <c r="C19" i="64"/>
  <c r="B19" i="64"/>
  <c r="G18" i="64"/>
  <c r="F18" i="64"/>
  <c r="E18" i="64"/>
  <c r="D18" i="64"/>
  <c r="C18" i="64"/>
  <c r="B18" i="64"/>
  <c r="G17" i="64"/>
  <c r="F17" i="64"/>
  <c r="E17" i="64"/>
  <c r="D17" i="64"/>
  <c r="C17" i="64"/>
  <c r="B17" i="64"/>
  <c r="G14" i="64"/>
  <c r="F14" i="64"/>
  <c r="E14" i="64"/>
  <c r="D14" i="64"/>
  <c r="C14" i="64"/>
  <c r="B14" i="64"/>
  <c r="M13" i="64"/>
  <c r="L13" i="64"/>
  <c r="K13" i="64"/>
  <c r="J13" i="64"/>
  <c r="I13" i="64"/>
  <c r="H13" i="64"/>
  <c r="G13" i="64"/>
  <c r="F13" i="64"/>
  <c r="G8" i="64"/>
  <c r="F8" i="64"/>
  <c r="E8" i="64"/>
  <c r="D8" i="64"/>
  <c r="C8" i="64"/>
  <c r="B8" i="64"/>
  <c r="G7" i="64"/>
  <c r="F7" i="64"/>
  <c r="E7" i="64"/>
  <c r="D7" i="64"/>
  <c r="C7" i="64"/>
  <c r="B7" i="64"/>
  <c r="N6" i="64"/>
  <c r="M6" i="64"/>
  <c r="L6" i="64"/>
  <c r="K6" i="64"/>
  <c r="J6" i="64"/>
  <c r="I6" i="64"/>
  <c r="H6" i="64"/>
  <c r="G6" i="64"/>
  <c r="G5" i="64"/>
  <c r="G4" i="64"/>
  <c r="F4" i="64"/>
  <c r="E4" i="64"/>
  <c r="D4" i="64"/>
  <c r="C4" i="64"/>
  <c r="B4" i="64"/>
  <c r="G3" i="64"/>
  <c r="F3" i="64"/>
  <c r="E3" i="64"/>
  <c r="D3" i="64"/>
  <c r="C3" i="64"/>
  <c r="B3" i="64"/>
  <c r="G36" i="63"/>
  <c r="F36" i="63"/>
  <c r="G33" i="63"/>
  <c r="F33" i="63"/>
  <c r="E33" i="63"/>
  <c r="D33" i="63"/>
  <c r="C33" i="63"/>
  <c r="B33" i="63"/>
  <c r="G32" i="63"/>
  <c r="F32" i="63"/>
  <c r="G31" i="63"/>
  <c r="F31" i="63"/>
  <c r="G30" i="63"/>
  <c r="F30" i="63"/>
  <c r="E30" i="63"/>
  <c r="D30" i="63"/>
  <c r="C30" i="63"/>
  <c r="B30" i="63"/>
  <c r="R29" i="63"/>
  <c r="Q29" i="63"/>
  <c r="P29" i="63"/>
  <c r="O29" i="63"/>
  <c r="N29" i="63"/>
  <c r="M29" i="63"/>
  <c r="L29" i="63"/>
  <c r="K29" i="63"/>
  <c r="J29" i="63"/>
  <c r="I29" i="63"/>
  <c r="I28" i="63"/>
  <c r="G25" i="63"/>
  <c r="F25" i="63"/>
  <c r="E25" i="63"/>
  <c r="D25" i="63"/>
  <c r="C25" i="63"/>
  <c r="B25" i="63"/>
  <c r="G23" i="63"/>
  <c r="F23" i="63"/>
  <c r="G22" i="63"/>
  <c r="F22" i="63"/>
  <c r="G21" i="63"/>
  <c r="F21" i="63"/>
  <c r="G20" i="63"/>
  <c r="F20" i="63"/>
  <c r="Y19" i="63"/>
  <c r="X19" i="63"/>
  <c r="W19" i="63"/>
  <c r="V19" i="63"/>
  <c r="U19" i="63"/>
  <c r="T19" i="63"/>
  <c r="S19" i="63"/>
  <c r="R19" i="63"/>
  <c r="Q19" i="63"/>
  <c r="P19" i="63"/>
  <c r="O19" i="63"/>
  <c r="N19" i="63"/>
  <c r="M19" i="63"/>
  <c r="L19" i="63"/>
  <c r="K19" i="63"/>
  <c r="J19" i="63"/>
  <c r="G19" i="63"/>
  <c r="F19" i="63"/>
  <c r="E19" i="63"/>
  <c r="D19" i="63"/>
  <c r="C19" i="63"/>
  <c r="B19" i="63"/>
  <c r="G18" i="63"/>
  <c r="F18" i="63"/>
  <c r="E18" i="63"/>
  <c r="D18" i="63"/>
  <c r="C18" i="63"/>
  <c r="B18" i="63"/>
  <c r="G17" i="63"/>
  <c r="F17" i="63"/>
  <c r="E17" i="63"/>
  <c r="D17" i="63"/>
  <c r="C17" i="63"/>
  <c r="B17" i="63"/>
  <c r="G14" i="63"/>
  <c r="F14" i="63"/>
  <c r="E14" i="63"/>
  <c r="D14" i="63"/>
  <c r="C14" i="63"/>
  <c r="B14" i="63"/>
  <c r="M13" i="63"/>
  <c r="L13" i="63"/>
  <c r="K13" i="63"/>
  <c r="J13" i="63"/>
  <c r="I13" i="63"/>
  <c r="H13" i="63"/>
  <c r="G13" i="63"/>
  <c r="F13" i="63"/>
  <c r="G8" i="63"/>
  <c r="F8" i="63"/>
  <c r="E8" i="63"/>
  <c r="D8" i="63"/>
  <c r="C8" i="63"/>
  <c r="B8" i="63"/>
  <c r="G7" i="63"/>
  <c r="F7" i="63"/>
  <c r="E7" i="63"/>
  <c r="D7" i="63"/>
  <c r="C7" i="63"/>
  <c r="B7" i="63"/>
  <c r="N6" i="63"/>
  <c r="M6" i="63"/>
  <c r="L6" i="63"/>
  <c r="K6" i="63"/>
  <c r="J6" i="63"/>
  <c r="I6" i="63"/>
  <c r="H6" i="63"/>
  <c r="G6" i="63"/>
  <c r="G5" i="63"/>
  <c r="G4" i="63"/>
  <c r="F4" i="63"/>
  <c r="E4" i="63"/>
  <c r="D4" i="63"/>
  <c r="C4" i="63"/>
  <c r="B4" i="63"/>
  <c r="G3" i="63"/>
  <c r="F3" i="63"/>
  <c r="E3" i="63"/>
  <c r="D3" i="63"/>
  <c r="C3" i="63"/>
  <c r="B3" i="63"/>
  <c r="G36" i="62"/>
  <c r="F36" i="62"/>
  <c r="G33" i="62"/>
  <c r="F33" i="62"/>
  <c r="E33" i="62"/>
  <c r="D33" i="62"/>
  <c r="C33" i="62"/>
  <c r="B33" i="62"/>
  <c r="G32" i="62"/>
  <c r="F32" i="62"/>
  <c r="G31" i="62"/>
  <c r="F31" i="62"/>
  <c r="G30" i="62"/>
  <c r="F30" i="62"/>
  <c r="E30" i="62"/>
  <c r="D30" i="62"/>
  <c r="C30" i="62"/>
  <c r="B30" i="62"/>
  <c r="R29" i="62"/>
  <c r="Q29" i="62"/>
  <c r="P29" i="62"/>
  <c r="O29" i="62"/>
  <c r="N29" i="62"/>
  <c r="M29" i="62"/>
  <c r="L29" i="62"/>
  <c r="K29" i="62"/>
  <c r="J29" i="62"/>
  <c r="I29" i="62"/>
  <c r="I28" i="62"/>
  <c r="G25" i="62"/>
  <c r="F25" i="62"/>
  <c r="E25" i="62"/>
  <c r="D25" i="62"/>
  <c r="C25" i="62"/>
  <c r="B25" i="62"/>
  <c r="G23" i="62"/>
  <c r="F23" i="62"/>
  <c r="G22" i="62"/>
  <c r="F22" i="62"/>
  <c r="G21" i="62"/>
  <c r="F21" i="62"/>
  <c r="G20" i="62"/>
  <c r="F20" i="62"/>
  <c r="Y19" i="62"/>
  <c r="X19" i="62"/>
  <c r="W19" i="62"/>
  <c r="V19" i="62"/>
  <c r="U19" i="62"/>
  <c r="T19" i="62"/>
  <c r="S19" i="62"/>
  <c r="R19" i="62"/>
  <c r="Q19" i="62"/>
  <c r="P19" i="62"/>
  <c r="O19" i="62"/>
  <c r="N19" i="62"/>
  <c r="M19" i="62"/>
  <c r="L19" i="62"/>
  <c r="K19" i="62"/>
  <c r="J19" i="62"/>
  <c r="G19" i="62"/>
  <c r="F19" i="62"/>
  <c r="E19" i="62"/>
  <c r="D19" i="62"/>
  <c r="C19" i="62"/>
  <c r="B19" i="62"/>
  <c r="G18" i="62"/>
  <c r="F18" i="62"/>
  <c r="E18" i="62"/>
  <c r="D18" i="62"/>
  <c r="C18" i="62"/>
  <c r="B18" i="62"/>
  <c r="G17" i="62"/>
  <c r="F17" i="62"/>
  <c r="E17" i="62"/>
  <c r="D17" i="62"/>
  <c r="C17" i="62"/>
  <c r="B17" i="62"/>
  <c r="G14" i="62"/>
  <c r="F14" i="62"/>
  <c r="E14" i="62"/>
  <c r="D14" i="62"/>
  <c r="C14" i="62"/>
  <c r="B14" i="62"/>
  <c r="M13" i="62"/>
  <c r="L13" i="62"/>
  <c r="K13" i="62"/>
  <c r="J13" i="62"/>
  <c r="I13" i="62"/>
  <c r="H13" i="62"/>
  <c r="G13" i="62"/>
  <c r="F13" i="62"/>
  <c r="G8" i="62"/>
  <c r="F8" i="62"/>
  <c r="E8" i="62"/>
  <c r="D8" i="62"/>
  <c r="C8" i="62"/>
  <c r="B8" i="62"/>
  <c r="G7" i="62"/>
  <c r="F7" i="62"/>
  <c r="E7" i="62"/>
  <c r="D7" i="62"/>
  <c r="C7" i="62"/>
  <c r="B7" i="62"/>
  <c r="N6" i="62"/>
  <c r="M6" i="62"/>
  <c r="L6" i="62"/>
  <c r="K6" i="62"/>
  <c r="J6" i="62"/>
  <c r="I6" i="62"/>
  <c r="H6" i="62"/>
  <c r="G6" i="62"/>
  <c r="G5" i="62"/>
  <c r="G4" i="62"/>
  <c r="F4" i="62"/>
  <c r="E4" i="62"/>
  <c r="D4" i="62"/>
  <c r="C4" i="62"/>
  <c r="B4" i="62"/>
  <c r="G3" i="62"/>
  <c r="F3" i="62"/>
  <c r="E3" i="62"/>
  <c r="D3" i="62"/>
  <c r="C3" i="62"/>
  <c r="B3" i="62"/>
  <c r="G36" i="61"/>
  <c r="F36" i="61"/>
  <c r="G33" i="61"/>
  <c r="F33" i="61"/>
  <c r="E33" i="61"/>
  <c r="D33" i="61"/>
  <c r="C33" i="61"/>
  <c r="B33" i="61"/>
  <c r="G32" i="61"/>
  <c r="F32" i="61"/>
  <c r="G31" i="61"/>
  <c r="F31" i="61"/>
  <c r="G30" i="61"/>
  <c r="F30" i="61"/>
  <c r="E30" i="61"/>
  <c r="D30" i="61"/>
  <c r="C30" i="61"/>
  <c r="B30" i="61"/>
  <c r="R29" i="61"/>
  <c r="Q29" i="61"/>
  <c r="P29" i="61"/>
  <c r="O29" i="61"/>
  <c r="N29" i="61"/>
  <c r="M29" i="61"/>
  <c r="L29" i="61"/>
  <c r="K29" i="61"/>
  <c r="J29" i="61"/>
  <c r="I29" i="61"/>
  <c r="I28" i="61"/>
  <c r="G25" i="61"/>
  <c r="F25" i="61"/>
  <c r="E25" i="61"/>
  <c r="D25" i="61"/>
  <c r="C25" i="61"/>
  <c r="B25" i="61"/>
  <c r="G23" i="61"/>
  <c r="F23" i="61"/>
  <c r="G22" i="61"/>
  <c r="F22" i="61"/>
  <c r="G21" i="61"/>
  <c r="F21" i="61"/>
  <c r="G20" i="61"/>
  <c r="F20" i="61"/>
  <c r="Y19" i="61"/>
  <c r="X19" i="61"/>
  <c r="W19" i="61"/>
  <c r="V19" i="61"/>
  <c r="U19" i="61"/>
  <c r="T19" i="61"/>
  <c r="S19" i="61"/>
  <c r="R19" i="61"/>
  <c r="Q19" i="61"/>
  <c r="P19" i="61"/>
  <c r="O19" i="61"/>
  <c r="N19" i="61"/>
  <c r="M19" i="61"/>
  <c r="L19" i="61"/>
  <c r="K19" i="61"/>
  <c r="J19" i="61"/>
  <c r="G19" i="61"/>
  <c r="F19" i="61"/>
  <c r="E19" i="61"/>
  <c r="D19" i="61"/>
  <c r="C19" i="61"/>
  <c r="B19" i="61"/>
  <c r="G18" i="61"/>
  <c r="F18" i="61"/>
  <c r="E18" i="61"/>
  <c r="D18" i="61"/>
  <c r="C18" i="61"/>
  <c r="B18" i="61"/>
  <c r="G17" i="61"/>
  <c r="F17" i="61"/>
  <c r="E17" i="61"/>
  <c r="D17" i="61"/>
  <c r="C17" i="61"/>
  <c r="B17" i="61"/>
  <c r="G14" i="61"/>
  <c r="F14" i="61"/>
  <c r="E14" i="61"/>
  <c r="D14" i="61"/>
  <c r="C14" i="61"/>
  <c r="B14" i="61"/>
  <c r="M13" i="61"/>
  <c r="L13" i="61"/>
  <c r="K13" i="61"/>
  <c r="J13" i="61"/>
  <c r="I13" i="61"/>
  <c r="H13" i="61"/>
  <c r="G13" i="61"/>
  <c r="F13" i="61"/>
  <c r="G8" i="61"/>
  <c r="F8" i="61"/>
  <c r="E8" i="61"/>
  <c r="D8" i="61"/>
  <c r="C8" i="61"/>
  <c r="B8" i="61"/>
  <c r="G7" i="61"/>
  <c r="F7" i="61"/>
  <c r="E7" i="61"/>
  <c r="D7" i="61"/>
  <c r="C7" i="61"/>
  <c r="B7" i="61"/>
  <c r="N6" i="61"/>
  <c r="M6" i="61"/>
  <c r="L6" i="61"/>
  <c r="K6" i="61"/>
  <c r="J6" i="61"/>
  <c r="I6" i="61"/>
  <c r="H6" i="61"/>
  <c r="G6" i="61"/>
  <c r="G5" i="61"/>
  <c r="G4" i="61"/>
  <c r="F4" i="61"/>
  <c r="E4" i="61"/>
  <c r="D4" i="61"/>
  <c r="C4" i="61"/>
  <c r="B4" i="61"/>
  <c r="G3" i="61"/>
  <c r="F3" i="61"/>
  <c r="E3" i="61"/>
  <c r="D3" i="61"/>
  <c r="C3" i="61"/>
  <c r="B3" i="61"/>
  <c r="G36" i="60"/>
  <c r="F36" i="60"/>
  <c r="G33" i="60"/>
  <c r="F33" i="60"/>
  <c r="E33" i="60"/>
  <c r="D33" i="60"/>
  <c r="C33" i="60"/>
  <c r="B33" i="60"/>
  <c r="G32" i="60"/>
  <c r="F32" i="60"/>
  <c r="G31" i="60"/>
  <c r="F31" i="60"/>
  <c r="G30" i="60"/>
  <c r="F30" i="60"/>
  <c r="E30" i="60"/>
  <c r="D30" i="60"/>
  <c r="C30" i="60"/>
  <c r="B30" i="60"/>
  <c r="R29" i="60"/>
  <c r="Q29" i="60"/>
  <c r="P29" i="60"/>
  <c r="O29" i="60"/>
  <c r="N29" i="60"/>
  <c r="M29" i="60"/>
  <c r="L29" i="60"/>
  <c r="K29" i="60"/>
  <c r="J29" i="60"/>
  <c r="I29" i="60"/>
  <c r="I28" i="60"/>
  <c r="G25" i="60"/>
  <c r="F25" i="60"/>
  <c r="E25" i="60"/>
  <c r="D25" i="60"/>
  <c r="C25" i="60"/>
  <c r="B25" i="60"/>
  <c r="G23" i="60"/>
  <c r="F23" i="60"/>
  <c r="G22" i="60"/>
  <c r="F22" i="60"/>
  <c r="G21" i="60"/>
  <c r="F21" i="60"/>
  <c r="G20" i="60"/>
  <c r="F20" i="60"/>
  <c r="Y19" i="60"/>
  <c r="X19" i="60"/>
  <c r="W19" i="60"/>
  <c r="V19" i="60"/>
  <c r="U19" i="60"/>
  <c r="T19" i="60"/>
  <c r="S19" i="60"/>
  <c r="R19" i="60"/>
  <c r="Q19" i="60"/>
  <c r="P19" i="60"/>
  <c r="O19" i="60"/>
  <c r="N19" i="60"/>
  <c r="M19" i="60"/>
  <c r="L19" i="60"/>
  <c r="K19" i="60"/>
  <c r="J19" i="60"/>
  <c r="G19" i="60"/>
  <c r="F19" i="60"/>
  <c r="E19" i="60"/>
  <c r="D19" i="60"/>
  <c r="C19" i="60"/>
  <c r="B19" i="60"/>
  <c r="G18" i="60"/>
  <c r="F18" i="60"/>
  <c r="E18" i="60"/>
  <c r="D18" i="60"/>
  <c r="C18" i="60"/>
  <c r="B18" i="60"/>
  <c r="G17" i="60"/>
  <c r="F17" i="60"/>
  <c r="E17" i="60"/>
  <c r="D17" i="60"/>
  <c r="C17" i="60"/>
  <c r="B17" i="60"/>
  <c r="G14" i="60"/>
  <c r="F14" i="60"/>
  <c r="E14" i="60"/>
  <c r="D14" i="60"/>
  <c r="C14" i="60"/>
  <c r="B14" i="60"/>
  <c r="M13" i="60"/>
  <c r="L13" i="60"/>
  <c r="K13" i="60"/>
  <c r="J13" i="60"/>
  <c r="I13" i="60"/>
  <c r="H13" i="60"/>
  <c r="G13" i="60"/>
  <c r="F13" i="60"/>
  <c r="G8" i="60"/>
  <c r="F8" i="60"/>
  <c r="E8" i="60"/>
  <c r="D8" i="60"/>
  <c r="C8" i="60"/>
  <c r="B8" i="60"/>
  <c r="G7" i="60"/>
  <c r="F7" i="60"/>
  <c r="E7" i="60"/>
  <c r="D7" i="60"/>
  <c r="C7" i="60"/>
  <c r="B7" i="60"/>
  <c r="N6" i="60"/>
  <c r="M6" i="60"/>
  <c r="L6" i="60"/>
  <c r="K6" i="60"/>
  <c r="J6" i="60"/>
  <c r="I6" i="60"/>
  <c r="H6" i="60"/>
  <c r="G6" i="60"/>
  <c r="G5" i="60"/>
  <c r="G4" i="60"/>
  <c r="F4" i="60"/>
  <c r="E4" i="60"/>
  <c r="D4" i="60"/>
  <c r="C4" i="60"/>
  <c r="B4" i="60"/>
  <c r="G3" i="60"/>
  <c r="F3" i="60"/>
  <c r="E3" i="60"/>
  <c r="D3" i="60"/>
  <c r="C3" i="60"/>
  <c r="B3" i="60"/>
  <c r="G36" i="59"/>
  <c r="F36" i="59"/>
  <c r="G33" i="59"/>
  <c r="F33" i="59"/>
  <c r="E33" i="59"/>
  <c r="D33" i="59"/>
  <c r="C33" i="59"/>
  <c r="B33" i="59"/>
  <c r="G32" i="59"/>
  <c r="F32" i="59"/>
  <c r="G31" i="59"/>
  <c r="F31" i="59"/>
  <c r="G30" i="59"/>
  <c r="F30" i="59"/>
  <c r="E30" i="59"/>
  <c r="D30" i="59"/>
  <c r="C30" i="59"/>
  <c r="B30" i="59"/>
  <c r="R29" i="59"/>
  <c r="Q29" i="59"/>
  <c r="P29" i="59"/>
  <c r="O29" i="59"/>
  <c r="N29" i="59"/>
  <c r="M29" i="59"/>
  <c r="L29" i="59"/>
  <c r="K29" i="59"/>
  <c r="J29" i="59"/>
  <c r="I29" i="59"/>
  <c r="I28" i="59"/>
  <c r="G25" i="59"/>
  <c r="F25" i="59"/>
  <c r="E25" i="59"/>
  <c r="D25" i="59"/>
  <c r="C25" i="59"/>
  <c r="B25" i="59"/>
  <c r="G23" i="59"/>
  <c r="F23" i="59"/>
  <c r="G22" i="59"/>
  <c r="F22" i="59"/>
  <c r="G21" i="59"/>
  <c r="F21" i="59"/>
  <c r="G20" i="59"/>
  <c r="F20" i="59"/>
  <c r="Y19" i="59"/>
  <c r="X19" i="59"/>
  <c r="W19" i="59"/>
  <c r="V19" i="59"/>
  <c r="U19" i="59"/>
  <c r="T19" i="59"/>
  <c r="S19" i="59"/>
  <c r="R19" i="59"/>
  <c r="Q19" i="59"/>
  <c r="P19" i="59"/>
  <c r="O19" i="59"/>
  <c r="N19" i="59"/>
  <c r="M19" i="59"/>
  <c r="L19" i="59"/>
  <c r="K19" i="59"/>
  <c r="J19" i="59"/>
  <c r="G19" i="59"/>
  <c r="F19" i="59"/>
  <c r="E19" i="59"/>
  <c r="D19" i="59"/>
  <c r="C19" i="59"/>
  <c r="B19" i="59"/>
  <c r="G18" i="59"/>
  <c r="F18" i="59"/>
  <c r="E18" i="59"/>
  <c r="D18" i="59"/>
  <c r="C18" i="59"/>
  <c r="B18" i="59"/>
  <c r="G17" i="59"/>
  <c r="F17" i="59"/>
  <c r="E17" i="59"/>
  <c r="D17" i="59"/>
  <c r="C17" i="59"/>
  <c r="B17" i="59"/>
  <c r="G14" i="59"/>
  <c r="F14" i="59"/>
  <c r="E14" i="59"/>
  <c r="D14" i="59"/>
  <c r="C14" i="59"/>
  <c r="B14" i="59"/>
  <c r="M13" i="59"/>
  <c r="L13" i="59"/>
  <c r="K13" i="59"/>
  <c r="J13" i="59"/>
  <c r="I13" i="59"/>
  <c r="H13" i="59"/>
  <c r="G13" i="59"/>
  <c r="F13" i="59"/>
  <c r="G8" i="59"/>
  <c r="F8" i="59"/>
  <c r="E8" i="59"/>
  <c r="D8" i="59"/>
  <c r="C8" i="59"/>
  <c r="B8" i="59"/>
  <c r="G7" i="59"/>
  <c r="F7" i="59"/>
  <c r="E7" i="59"/>
  <c r="D7" i="59"/>
  <c r="C7" i="59"/>
  <c r="B7" i="59"/>
  <c r="N6" i="59"/>
  <c r="M6" i="59"/>
  <c r="L6" i="59"/>
  <c r="K6" i="59"/>
  <c r="J6" i="59"/>
  <c r="I6" i="59"/>
  <c r="H6" i="59"/>
  <c r="G6" i="59"/>
  <c r="G5" i="59"/>
  <c r="G4" i="59"/>
  <c r="F4" i="59"/>
  <c r="E4" i="59"/>
  <c r="D4" i="59"/>
  <c r="C4" i="59"/>
  <c r="B4" i="59"/>
  <c r="G3" i="59"/>
  <c r="F3" i="59"/>
  <c r="E3" i="59"/>
  <c r="D3" i="59"/>
  <c r="C3" i="59"/>
  <c r="B3" i="59"/>
  <c r="G36" i="58"/>
  <c r="F36" i="58"/>
  <c r="G33" i="58"/>
  <c r="F33" i="58"/>
  <c r="E33" i="58"/>
  <c r="D33" i="58"/>
  <c r="C33" i="58"/>
  <c r="B33" i="58"/>
  <c r="G32" i="58"/>
  <c r="F32" i="58"/>
  <c r="G31" i="58"/>
  <c r="F31" i="58"/>
  <c r="G30" i="58"/>
  <c r="F30" i="58"/>
  <c r="E30" i="58"/>
  <c r="D30" i="58"/>
  <c r="C30" i="58"/>
  <c r="B30" i="58"/>
  <c r="R29" i="58"/>
  <c r="Q29" i="58"/>
  <c r="P29" i="58"/>
  <c r="O29" i="58"/>
  <c r="N29" i="58"/>
  <c r="M29" i="58"/>
  <c r="L29" i="58"/>
  <c r="K29" i="58"/>
  <c r="J29" i="58"/>
  <c r="I29" i="58"/>
  <c r="I28" i="58"/>
  <c r="G25" i="58"/>
  <c r="F25" i="58"/>
  <c r="E25" i="58"/>
  <c r="D25" i="58"/>
  <c r="C25" i="58"/>
  <c r="B25" i="58"/>
  <c r="G23" i="58"/>
  <c r="F23" i="58"/>
  <c r="G22" i="58"/>
  <c r="F22" i="58"/>
  <c r="G21" i="58"/>
  <c r="F21" i="58"/>
  <c r="G20" i="58"/>
  <c r="F20" i="58"/>
  <c r="Y19" i="58"/>
  <c r="X19" i="58"/>
  <c r="W19" i="58"/>
  <c r="V19" i="58"/>
  <c r="U19" i="58"/>
  <c r="T19" i="58"/>
  <c r="S19" i="58"/>
  <c r="R19" i="58"/>
  <c r="Q19" i="58"/>
  <c r="P19" i="58"/>
  <c r="O19" i="58"/>
  <c r="N19" i="58"/>
  <c r="M19" i="58"/>
  <c r="L19" i="58"/>
  <c r="K19" i="58"/>
  <c r="J19" i="58"/>
  <c r="G19" i="58"/>
  <c r="F19" i="58"/>
  <c r="E19" i="58"/>
  <c r="D19" i="58"/>
  <c r="C19" i="58"/>
  <c r="B19" i="58"/>
  <c r="G18" i="58"/>
  <c r="F18" i="58"/>
  <c r="E18" i="58"/>
  <c r="D18" i="58"/>
  <c r="C18" i="58"/>
  <c r="B18" i="58"/>
  <c r="G17" i="58"/>
  <c r="F17" i="58"/>
  <c r="E17" i="58"/>
  <c r="D17" i="58"/>
  <c r="C17" i="58"/>
  <c r="B17" i="58"/>
  <c r="G14" i="58"/>
  <c r="F14" i="58"/>
  <c r="E14" i="58"/>
  <c r="D14" i="58"/>
  <c r="C14" i="58"/>
  <c r="B14" i="58"/>
  <c r="M13" i="58"/>
  <c r="L13" i="58"/>
  <c r="K13" i="58"/>
  <c r="J13" i="58"/>
  <c r="I13" i="58"/>
  <c r="H13" i="58"/>
  <c r="G13" i="58"/>
  <c r="F13" i="58"/>
  <c r="G8" i="58"/>
  <c r="F8" i="58"/>
  <c r="E8" i="58"/>
  <c r="D8" i="58"/>
  <c r="C8" i="58"/>
  <c r="B8" i="58"/>
  <c r="G7" i="58"/>
  <c r="F7" i="58"/>
  <c r="E7" i="58"/>
  <c r="D7" i="58"/>
  <c r="C7" i="58"/>
  <c r="B7" i="58"/>
  <c r="N6" i="58"/>
  <c r="M6" i="58"/>
  <c r="L6" i="58"/>
  <c r="K6" i="58"/>
  <c r="J6" i="58"/>
  <c r="I6" i="58"/>
  <c r="H6" i="58"/>
  <c r="G6" i="58"/>
  <c r="G5" i="58"/>
  <c r="G4" i="58"/>
  <c r="F4" i="58"/>
  <c r="E4" i="58"/>
  <c r="D4" i="58"/>
  <c r="C4" i="58"/>
  <c r="B4" i="58"/>
  <c r="G3" i="58"/>
  <c r="F3" i="58"/>
  <c r="E3" i="58"/>
  <c r="D3" i="58"/>
  <c r="C3" i="58"/>
  <c r="B3" i="58"/>
  <c r="G36" i="57"/>
  <c r="F36" i="57"/>
  <c r="G33" i="57"/>
  <c r="F33" i="57"/>
  <c r="E33" i="57"/>
  <c r="D33" i="57"/>
  <c r="C33" i="57"/>
  <c r="B33" i="57"/>
  <c r="G32" i="57"/>
  <c r="F32" i="57"/>
  <c r="G31" i="57"/>
  <c r="F31" i="57"/>
  <c r="G30" i="57"/>
  <c r="F30" i="57"/>
  <c r="E30" i="57"/>
  <c r="D30" i="57"/>
  <c r="C30" i="57"/>
  <c r="B30" i="57"/>
  <c r="R29" i="57"/>
  <c r="Q29" i="57"/>
  <c r="P29" i="57"/>
  <c r="O29" i="57"/>
  <c r="N29" i="57"/>
  <c r="M29" i="57"/>
  <c r="L29" i="57"/>
  <c r="K29" i="57"/>
  <c r="J29" i="57"/>
  <c r="I29" i="57"/>
  <c r="I28" i="57"/>
  <c r="G25" i="57"/>
  <c r="F25" i="57"/>
  <c r="E25" i="57"/>
  <c r="D25" i="57"/>
  <c r="C25" i="57"/>
  <c r="B25" i="57"/>
  <c r="G23" i="57"/>
  <c r="F23" i="57"/>
  <c r="G22" i="57"/>
  <c r="F22" i="57"/>
  <c r="G21" i="57"/>
  <c r="F21" i="57"/>
  <c r="G20" i="57"/>
  <c r="F20" i="57"/>
  <c r="Y19" i="57"/>
  <c r="X19" i="57"/>
  <c r="W19" i="57"/>
  <c r="V19" i="57"/>
  <c r="U19" i="57"/>
  <c r="T19" i="57"/>
  <c r="S19" i="57"/>
  <c r="R19" i="57"/>
  <c r="Q19" i="57"/>
  <c r="P19" i="57"/>
  <c r="O19" i="57"/>
  <c r="N19" i="57"/>
  <c r="M19" i="57"/>
  <c r="L19" i="57"/>
  <c r="K19" i="57"/>
  <c r="J19" i="57"/>
  <c r="G19" i="57"/>
  <c r="F19" i="57"/>
  <c r="E19" i="57"/>
  <c r="D19" i="57"/>
  <c r="C19" i="57"/>
  <c r="B19" i="57"/>
  <c r="G18" i="57"/>
  <c r="F18" i="57"/>
  <c r="E18" i="57"/>
  <c r="D18" i="57"/>
  <c r="C18" i="57"/>
  <c r="B18" i="57"/>
  <c r="G17" i="57"/>
  <c r="F17" i="57"/>
  <c r="E17" i="57"/>
  <c r="D17" i="57"/>
  <c r="C17" i="57"/>
  <c r="B17" i="57"/>
  <c r="G14" i="57"/>
  <c r="F14" i="57"/>
  <c r="E14" i="57"/>
  <c r="D14" i="57"/>
  <c r="C14" i="57"/>
  <c r="B14" i="57"/>
  <c r="M13" i="57"/>
  <c r="L13" i="57"/>
  <c r="K13" i="57"/>
  <c r="J13" i="57"/>
  <c r="I13" i="57"/>
  <c r="H13" i="57"/>
  <c r="G8" i="57"/>
  <c r="F8" i="57"/>
  <c r="E8" i="57"/>
  <c r="D8" i="57"/>
  <c r="C8" i="57"/>
  <c r="B8" i="57"/>
  <c r="G7" i="57"/>
  <c r="F7" i="57"/>
  <c r="E7" i="57"/>
  <c r="D7" i="57"/>
  <c r="C7" i="57"/>
  <c r="B7" i="57"/>
  <c r="N6" i="57"/>
  <c r="M6" i="57"/>
  <c r="L6" i="57"/>
  <c r="K6" i="57"/>
  <c r="J6" i="57"/>
  <c r="I6" i="57"/>
  <c r="H6" i="57"/>
  <c r="G6" i="57"/>
  <c r="G5" i="57"/>
  <c r="G4" i="57"/>
  <c r="F4" i="57"/>
  <c r="E4" i="57"/>
  <c r="D4" i="57"/>
  <c r="C4" i="57"/>
  <c r="B4" i="57"/>
  <c r="G3" i="57"/>
  <c r="F3" i="57"/>
  <c r="E3" i="57"/>
  <c r="D3" i="57"/>
  <c r="C3" i="57"/>
  <c r="B3" i="57"/>
  <c r="G36" i="56"/>
  <c r="F36" i="56"/>
  <c r="G33" i="56"/>
  <c r="F33" i="56"/>
  <c r="E33" i="56"/>
  <c r="D33" i="56"/>
  <c r="C33" i="56"/>
  <c r="B33" i="56"/>
  <c r="G32" i="56"/>
  <c r="F32" i="56"/>
  <c r="G31" i="56"/>
  <c r="F31" i="56"/>
  <c r="G30" i="56"/>
  <c r="F30" i="56"/>
  <c r="E30" i="56"/>
  <c r="D30" i="56"/>
  <c r="C30" i="56"/>
  <c r="B30" i="56"/>
  <c r="R29" i="56"/>
  <c r="Q29" i="56"/>
  <c r="P29" i="56"/>
  <c r="O29" i="56"/>
  <c r="N29" i="56"/>
  <c r="M29" i="56"/>
  <c r="L29" i="56"/>
  <c r="K29" i="56"/>
  <c r="J29" i="56"/>
  <c r="I29" i="56"/>
  <c r="I28" i="56"/>
  <c r="G25" i="56"/>
  <c r="F25" i="56"/>
  <c r="E25" i="56"/>
  <c r="D25" i="56"/>
  <c r="C25" i="56"/>
  <c r="B25" i="56"/>
  <c r="G23" i="56"/>
  <c r="F23" i="56"/>
  <c r="G22" i="56"/>
  <c r="F22" i="56"/>
  <c r="G21" i="56"/>
  <c r="F21" i="56"/>
  <c r="G20" i="56"/>
  <c r="F20" i="56"/>
  <c r="Y19" i="56"/>
  <c r="X19" i="56"/>
  <c r="W19" i="56"/>
  <c r="V19" i="56"/>
  <c r="U19" i="56"/>
  <c r="T19" i="56"/>
  <c r="S19" i="56"/>
  <c r="R19" i="56"/>
  <c r="Q19" i="56"/>
  <c r="P19" i="56"/>
  <c r="O19" i="56"/>
  <c r="N19" i="56"/>
  <c r="M19" i="56"/>
  <c r="L19" i="56"/>
  <c r="K19" i="56"/>
  <c r="J19" i="56"/>
  <c r="G19" i="56"/>
  <c r="F19" i="56"/>
  <c r="E19" i="56"/>
  <c r="D19" i="56"/>
  <c r="C19" i="56"/>
  <c r="B19" i="56"/>
  <c r="G18" i="56"/>
  <c r="F18" i="56"/>
  <c r="E18" i="56"/>
  <c r="D18" i="56"/>
  <c r="C18" i="56"/>
  <c r="B18" i="56"/>
  <c r="G17" i="56"/>
  <c r="F17" i="56"/>
  <c r="E17" i="56"/>
  <c r="D17" i="56"/>
  <c r="C17" i="56"/>
  <c r="B17" i="56"/>
  <c r="G14" i="56"/>
  <c r="F14" i="56"/>
  <c r="E14" i="56"/>
  <c r="D14" i="56"/>
  <c r="C14" i="56"/>
  <c r="B14" i="56"/>
  <c r="M13" i="56"/>
  <c r="L13" i="56"/>
  <c r="K13" i="56"/>
  <c r="J13" i="56"/>
  <c r="I13" i="56"/>
  <c r="H13" i="56"/>
  <c r="G8" i="56"/>
  <c r="F8" i="56"/>
  <c r="E8" i="56"/>
  <c r="D8" i="56"/>
  <c r="C8" i="56"/>
  <c r="B8" i="56"/>
  <c r="G7" i="56"/>
  <c r="F7" i="56"/>
  <c r="E7" i="56"/>
  <c r="D7" i="56"/>
  <c r="C7" i="56"/>
  <c r="B7" i="56"/>
  <c r="N6" i="56"/>
  <c r="M6" i="56"/>
  <c r="L6" i="56"/>
  <c r="K6" i="56"/>
  <c r="J6" i="56"/>
  <c r="I6" i="56"/>
  <c r="H6" i="56"/>
  <c r="G6" i="56"/>
  <c r="G5" i="56"/>
  <c r="G4" i="56"/>
  <c r="F4" i="56"/>
  <c r="E4" i="56"/>
  <c r="D4" i="56"/>
  <c r="C4" i="56"/>
  <c r="B4" i="56"/>
  <c r="G3" i="56"/>
  <c r="F3" i="56"/>
  <c r="E3" i="56"/>
  <c r="D3" i="56"/>
  <c r="C3" i="56"/>
  <c r="B3" i="56"/>
  <c r="D33" i="55"/>
  <c r="C33" i="55"/>
  <c r="B33" i="55"/>
  <c r="R29" i="55"/>
  <c r="Q29" i="55"/>
  <c r="P29" i="55"/>
  <c r="O29" i="55"/>
  <c r="N29" i="55"/>
  <c r="M29" i="55"/>
  <c r="L29" i="55"/>
  <c r="K29" i="55"/>
  <c r="J29" i="55"/>
  <c r="I29" i="55"/>
  <c r="I28" i="55"/>
  <c r="Y19" i="55"/>
  <c r="X19" i="55"/>
  <c r="W19" i="55"/>
  <c r="V19" i="55"/>
  <c r="U19" i="55"/>
  <c r="T19" i="55"/>
  <c r="S19" i="55"/>
  <c r="R19" i="55"/>
  <c r="Q19" i="55"/>
  <c r="P19" i="55"/>
  <c r="O19" i="55"/>
  <c r="N19" i="55"/>
  <c r="M19" i="55"/>
  <c r="L19" i="55"/>
  <c r="K19" i="55"/>
  <c r="J19" i="55"/>
  <c r="G17" i="55"/>
  <c r="F17" i="55"/>
  <c r="E17" i="55"/>
  <c r="D17" i="55"/>
  <c r="C17" i="55"/>
  <c r="B17" i="55"/>
  <c r="M13" i="55"/>
  <c r="L13" i="55"/>
  <c r="K13" i="55"/>
  <c r="J13" i="55"/>
  <c r="I13" i="55"/>
  <c r="H13" i="55"/>
  <c r="N6" i="55"/>
  <c r="M6" i="55"/>
  <c r="L6" i="55"/>
  <c r="K6" i="55"/>
  <c r="J6" i="55"/>
  <c r="G4" i="55"/>
  <c r="F4" i="55"/>
  <c r="E4" i="55"/>
  <c r="D4" i="55"/>
  <c r="C4" i="55"/>
  <c r="B4" i="55"/>
  <c r="G36" i="54"/>
  <c r="F36" i="54"/>
  <c r="G33" i="54"/>
  <c r="F33" i="54"/>
  <c r="E33" i="54"/>
  <c r="D33" i="54"/>
  <c r="C33" i="54"/>
  <c r="B33" i="54"/>
  <c r="G32" i="54"/>
  <c r="F32" i="54"/>
  <c r="G31" i="54"/>
  <c r="F31" i="54"/>
  <c r="G30" i="54"/>
  <c r="F30" i="54"/>
  <c r="E30" i="54"/>
  <c r="D30" i="54"/>
  <c r="C30" i="54"/>
  <c r="B30" i="54"/>
  <c r="R29" i="54"/>
  <c r="Q29" i="54"/>
  <c r="P29" i="54"/>
  <c r="O29" i="54"/>
  <c r="N29" i="54"/>
  <c r="M29" i="54"/>
  <c r="L29" i="54"/>
  <c r="K29" i="54"/>
  <c r="J29" i="54"/>
  <c r="I29" i="54"/>
  <c r="I28" i="54"/>
  <c r="G25" i="54"/>
  <c r="F25" i="54"/>
  <c r="E25" i="54"/>
  <c r="D25" i="54"/>
  <c r="C25" i="54"/>
  <c r="B25" i="54"/>
  <c r="G23" i="54"/>
  <c r="F23" i="54"/>
  <c r="G22" i="54"/>
  <c r="F22" i="54"/>
  <c r="G21" i="54"/>
  <c r="F21" i="54"/>
  <c r="G20" i="54"/>
  <c r="F20" i="54"/>
  <c r="Y19" i="54"/>
  <c r="X19" i="54"/>
  <c r="W19" i="54"/>
  <c r="V19" i="54"/>
  <c r="U19" i="54"/>
  <c r="T19" i="54"/>
  <c r="S19" i="54"/>
  <c r="R19" i="54"/>
  <c r="Q19" i="54"/>
  <c r="P19" i="54"/>
  <c r="O19" i="54"/>
  <c r="N19" i="54"/>
  <c r="M19" i="54"/>
  <c r="L19" i="54"/>
  <c r="K19" i="54"/>
  <c r="J19" i="54"/>
  <c r="G19" i="54"/>
  <c r="F19" i="54"/>
  <c r="E19" i="54"/>
  <c r="D19" i="54"/>
  <c r="C19" i="54"/>
  <c r="B19" i="54"/>
  <c r="G18" i="54"/>
  <c r="F18" i="54"/>
  <c r="E18" i="54"/>
  <c r="D18" i="54"/>
  <c r="C18" i="54"/>
  <c r="B18" i="54"/>
  <c r="G17" i="54"/>
  <c r="F17" i="54"/>
  <c r="E17" i="54"/>
  <c r="D17" i="54"/>
  <c r="C17" i="54"/>
  <c r="B17" i="54"/>
  <c r="G14" i="54"/>
  <c r="F14" i="54"/>
  <c r="E14" i="54"/>
  <c r="D14" i="54"/>
  <c r="C14" i="54"/>
  <c r="B14" i="54"/>
  <c r="M13" i="54"/>
  <c r="L13" i="54"/>
  <c r="K13" i="54"/>
  <c r="J13" i="54"/>
  <c r="I13" i="54"/>
  <c r="H13" i="54"/>
  <c r="G8" i="54"/>
  <c r="F8" i="54"/>
  <c r="E8" i="54"/>
  <c r="D8" i="54"/>
  <c r="C8" i="54"/>
  <c r="B8" i="54"/>
  <c r="G7" i="54"/>
  <c r="F7" i="54"/>
  <c r="E7" i="54"/>
  <c r="D7" i="54"/>
  <c r="C7" i="54"/>
  <c r="B7" i="54"/>
  <c r="N6" i="54"/>
  <c r="M6" i="54"/>
  <c r="L6" i="54"/>
  <c r="K6" i="54"/>
  <c r="J6" i="54"/>
  <c r="I6" i="54"/>
  <c r="H6" i="54"/>
  <c r="G6" i="54"/>
  <c r="G5" i="54"/>
  <c r="G4" i="54"/>
  <c r="F4" i="54"/>
  <c r="E4" i="54"/>
  <c r="D4" i="54"/>
  <c r="C4" i="54"/>
  <c r="B4" i="54"/>
  <c r="G3" i="54"/>
  <c r="F3" i="54"/>
  <c r="E3" i="54"/>
  <c r="D3" i="54"/>
  <c r="C3" i="54"/>
  <c r="B3" i="54"/>
  <c r="Y36" i="64"/>
  <c r="X36" i="64"/>
  <c r="W36" i="64"/>
  <c r="V36" i="64"/>
  <c r="U36" i="64"/>
  <c r="T36" i="64"/>
  <c r="S36" i="64"/>
  <c r="R36" i="64"/>
  <c r="Q36" i="64"/>
  <c r="P36" i="64"/>
  <c r="O36" i="64"/>
  <c r="N36" i="64"/>
  <c r="M36" i="64"/>
  <c r="L36" i="64"/>
  <c r="K36" i="64"/>
  <c r="J36" i="64"/>
  <c r="I36" i="64"/>
  <c r="H36" i="64"/>
  <c r="Y36" i="65"/>
  <c r="X36" i="65"/>
  <c r="W36" i="65"/>
  <c r="V36" i="65"/>
  <c r="U36" i="65"/>
  <c r="T36" i="65"/>
  <c r="S36" i="65"/>
  <c r="R36" i="65"/>
  <c r="Q36" i="65"/>
  <c r="P36" i="65"/>
  <c r="O36" i="65"/>
  <c r="N36" i="65"/>
  <c r="M36" i="65"/>
  <c r="L36" i="65"/>
  <c r="K36" i="65"/>
  <c r="J36" i="65"/>
  <c r="I36" i="65"/>
  <c r="H36" i="65"/>
  <c r="Y36" i="63"/>
  <c r="X36" i="63"/>
  <c r="W36" i="63"/>
  <c r="V36" i="63"/>
  <c r="U36" i="63"/>
  <c r="T36" i="63"/>
  <c r="S36" i="63"/>
  <c r="R36" i="63"/>
  <c r="Q36" i="63"/>
  <c r="P36" i="63"/>
  <c r="O36" i="63"/>
  <c r="N36" i="63"/>
  <c r="M36" i="63"/>
  <c r="L36" i="63"/>
  <c r="K36" i="63"/>
  <c r="J36" i="63"/>
  <c r="I36" i="63"/>
  <c r="H36" i="63"/>
  <c r="Y36" i="62"/>
  <c r="X36" i="62"/>
  <c r="W36" i="62"/>
  <c r="V36" i="62"/>
  <c r="U36" i="62"/>
  <c r="T36" i="62"/>
  <c r="S36" i="62"/>
  <c r="R36" i="62"/>
  <c r="Q36" i="62"/>
  <c r="P36" i="62"/>
  <c r="O36" i="62"/>
  <c r="N36" i="62"/>
  <c r="M36" i="62"/>
  <c r="L36" i="62"/>
  <c r="K36" i="62"/>
  <c r="J36" i="62"/>
  <c r="I36" i="62"/>
  <c r="H36" i="62"/>
  <c r="Y36" i="61"/>
  <c r="X36" i="61"/>
  <c r="W36" i="61"/>
  <c r="V36" i="61"/>
  <c r="U36" i="61"/>
  <c r="T36" i="61"/>
  <c r="S36" i="61"/>
  <c r="R36" i="61"/>
  <c r="Q36" i="61"/>
  <c r="P36" i="61"/>
  <c r="O36" i="61"/>
  <c r="N36" i="61"/>
  <c r="M36" i="61"/>
  <c r="L36" i="61"/>
  <c r="K36" i="61"/>
  <c r="J36" i="61"/>
  <c r="I36" i="61"/>
  <c r="H36" i="61"/>
  <c r="Y36" i="60"/>
  <c r="X36" i="60"/>
  <c r="W36" i="60"/>
  <c r="V36" i="60"/>
  <c r="U36" i="60"/>
  <c r="T36" i="60"/>
  <c r="S36" i="60"/>
  <c r="R36" i="60"/>
  <c r="Q36" i="60"/>
  <c r="P36" i="60"/>
  <c r="O36" i="60"/>
  <c r="N36" i="60"/>
  <c r="M36" i="60"/>
  <c r="L36" i="60"/>
  <c r="K36" i="60"/>
  <c r="J36" i="60"/>
  <c r="I36" i="60"/>
  <c r="H36" i="60"/>
  <c r="Y36" i="59"/>
  <c r="X36" i="59"/>
  <c r="W36" i="59"/>
  <c r="V36" i="59"/>
  <c r="U36" i="59"/>
  <c r="T36" i="59"/>
  <c r="S36" i="59"/>
  <c r="R36" i="59"/>
  <c r="Q36" i="59"/>
  <c r="P36" i="59"/>
  <c r="O36" i="59"/>
  <c r="N36" i="59"/>
  <c r="M36" i="59"/>
  <c r="L36" i="59"/>
  <c r="K36" i="59"/>
  <c r="J36" i="59"/>
  <c r="I36" i="59"/>
  <c r="H36" i="59"/>
  <c r="Y36" i="58"/>
  <c r="X36" i="58"/>
  <c r="W36" i="58"/>
  <c r="V36" i="58"/>
  <c r="U36" i="58"/>
  <c r="T36" i="58"/>
  <c r="S36" i="58"/>
  <c r="R36" i="58"/>
  <c r="Q36" i="58"/>
  <c r="P36" i="58"/>
  <c r="O36" i="58"/>
  <c r="N36" i="58"/>
  <c r="M36" i="58"/>
  <c r="L36" i="58"/>
  <c r="K36" i="58"/>
  <c r="J36" i="58"/>
  <c r="I36" i="58"/>
  <c r="H36" i="58"/>
  <c r="Y36" i="57"/>
  <c r="X36" i="57"/>
  <c r="W36" i="57"/>
  <c r="V36" i="57"/>
  <c r="U36" i="57"/>
  <c r="T36" i="57"/>
  <c r="S36" i="57"/>
  <c r="R36" i="57"/>
  <c r="Q36" i="57"/>
  <c r="P36" i="57"/>
  <c r="O36" i="57"/>
  <c r="N36" i="57"/>
  <c r="M36" i="57"/>
  <c r="L36" i="57"/>
  <c r="K36" i="57"/>
  <c r="J36" i="57"/>
  <c r="I36" i="57"/>
  <c r="H36" i="57"/>
  <c r="Y36" i="56"/>
  <c r="X36" i="56"/>
  <c r="W36" i="56"/>
  <c r="V36" i="56"/>
  <c r="U36" i="56"/>
  <c r="T36" i="56"/>
  <c r="S36" i="56"/>
  <c r="R36" i="56"/>
  <c r="Q36" i="56"/>
  <c r="P36" i="56"/>
  <c r="O36" i="56"/>
  <c r="N36" i="56"/>
  <c r="M36" i="56"/>
  <c r="L36" i="56"/>
  <c r="K36" i="56"/>
  <c r="J36" i="56"/>
  <c r="I36" i="56"/>
  <c r="H36" i="56"/>
  <c r="Y36" i="54"/>
  <c r="X36" i="54"/>
  <c r="W36" i="54"/>
  <c r="V36" i="54"/>
  <c r="U36" i="54"/>
  <c r="T36" i="54"/>
  <c r="S36" i="54"/>
  <c r="R36" i="54"/>
  <c r="Q36" i="54"/>
  <c r="P36" i="54"/>
  <c r="O36" i="54"/>
  <c r="N36" i="54"/>
  <c r="M36" i="54"/>
  <c r="L36" i="54"/>
  <c r="K36" i="54"/>
  <c r="J36" i="54"/>
  <c r="I36" i="54"/>
  <c r="H36" i="54"/>
  <c r="Z6" i="53"/>
  <c r="Y36" i="55" s="1"/>
  <c r="W6" i="53"/>
  <c r="V36" i="55" s="1"/>
  <c r="V6" i="53"/>
  <c r="U36" i="55" s="1"/>
  <c r="S6" i="53"/>
  <c r="R36" i="55" s="1"/>
  <c r="R6" i="53"/>
  <c r="Q36" i="55" s="1"/>
  <c r="O6" i="53"/>
  <c r="N36" i="55" s="1"/>
  <c r="N6" i="53"/>
  <c r="M36" i="55" s="1"/>
  <c r="K6" i="53"/>
  <c r="J36" i="55" s="1"/>
  <c r="J6" i="53"/>
  <c r="I36" i="55" s="1"/>
  <c r="H6" i="53"/>
  <c r="G36" i="55" s="1"/>
  <c r="G6" i="53"/>
  <c r="F36" i="55" s="1"/>
  <c r="Z5" i="53"/>
  <c r="W5" i="53"/>
  <c r="V5" i="53"/>
  <c r="S5" i="53"/>
  <c r="R5" i="53"/>
  <c r="O5" i="53"/>
  <c r="N5" i="53"/>
  <c r="K5" i="53"/>
  <c r="J5" i="53"/>
  <c r="H5" i="53"/>
  <c r="G5" i="53"/>
  <c r="Y36" i="67"/>
  <c r="X36" i="67"/>
  <c r="W36" i="67"/>
  <c r="V36" i="67"/>
  <c r="U36" i="67"/>
  <c r="T36" i="67"/>
  <c r="S36" i="67"/>
  <c r="R36" i="67"/>
  <c r="Q36" i="67"/>
  <c r="P36" i="67"/>
  <c r="O36" i="67"/>
  <c r="N36" i="67"/>
  <c r="M36" i="67"/>
  <c r="L36" i="67"/>
  <c r="K36" i="67"/>
  <c r="J36" i="67"/>
  <c r="I36" i="67"/>
  <c r="H36" i="67"/>
  <c r="H3" i="53"/>
  <c r="G36" i="66" s="1"/>
  <c r="G3" i="53"/>
  <c r="F36" i="66" s="1"/>
  <c r="Y35" i="64"/>
  <c r="X35" i="64"/>
  <c r="W35" i="64"/>
  <c r="V35" i="64"/>
  <c r="U35" i="64"/>
  <c r="T35" i="64"/>
  <c r="S35" i="64"/>
  <c r="Y35" i="65"/>
  <c r="X35" i="65"/>
  <c r="W35" i="65"/>
  <c r="V35" i="65"/>
  <c r="U35" i="65"/>
  <c r="T35" i="65"/>
  <c r="S35" i="65"/>
  <c r="Y35" i="63"/>
  <c r="X35" i="63"/>
  <c r="W35" i="63"/>
  <c r="V35" i="63"/>
  <c r="U35" i="63"/>
  <c r="T35" i="63"/>
  <c r="S35" i="63"/>
  <c r="Y35" i="62"/>
  <c r="X35" i="62"/>
  <c r="W35" i="62"/>
  <c r="V35" i="62"/>
  <c r="U35" i="62"/>
  <c r="T35" i="62"/>
  <c r="S35" i="62"/>
  <c r="Y35" i="61"/>
  <c r="X35" i="61"/>
  <c r="W35" i="61"/>
  <c r="V35" i="61"/>
  <c r="U35" i="61"/>
  <c r="T35" i="61"/>
  <c r="S35" i="61"/>
  <c r="Y35" i="60"/>
  <c r="X35" i="60"/>
  <c r="W35" i="60"/>
  <c r="V35" i="60"/>
  <c r="U35" i="60"/>
  <c r="T35" i="60"/>
  <c r="S35" i="60"/>
  <c r="Y35" i="59"/>
  <c r="X35" i="59"/>
  <c r="W35" i="59"/>
  <c r="V35" i="59"/>
  <c r="U35" i="59"/>
  <c r="T35" i="59"/>
  <c r="S35" i="59"/>
  <c r="Y35" i="58"/>
  <c r="X35" i="58"/>
  <c r="W35" i="58"/>
  <c r="V35" i="58"/>
  <c r="U35" i="58"/>
  <c r="T35" i="58"/>
  <c r="S35" i="58"/>
  <c r="Y35" i="57"/>
  <c r="X35" i="57"/>
  <c r="W35" i="57"/>
  <c r="V35" i="57"/>
  <c r="U35" i="57"/>
  <c r="T35" i="57"/>
  <c r="S35" i="57"/>
  <c r="Y35" i="56"/>
  <c r="X35" i="56"/>
  <c r="W35" i="56"/>
  <c r="V35" i="56"/>
  <c r="U35" i="56"/>
  <c r="T35" i="56"/>
  <c r="S35" i="56"/>
  <c r="Y35" i="54"/>
  <c r="X35" i="54"/>
  <c r="W35" i="54"/>
  <c r="V35" i="54"/>
  <c r="U35" i="54"/>
  <c r="T35" i="54"/>
  <c r="S35" i="54"/>
  <c r="Y6" i="52"/>
  <c r="X35" i="55" s="1"/>
  <c r="U6" i="52"/>
  <c r="T35" i="55" s="1"/>
  <c r="Y35" i="67"/>
  <c r="X35" i="67"/>
  <c r="W35" i="67"/>
  <c r="V35" i="67"/>
  <c r="U35" i="67"/>
  <c r="T35" i="67"/>
  <c r="S35" i="67"/>
  <c r="Y34" i="64"/>
  <c r="X34" i="64"/>
  <c r="W34" i="64"/>
  <c r="V34" i="64"/>
  <c r="U34" i="64"/>
  <c r="T34" i="64"/>
  <c r="S34" i="64"/>
  <c r="R34" i="64"/>
  <c r="Q34" i="64"/>
  <c r="P34" i="64"/>
  <c r="O34" i="64"/>
  <c r="N34" i="64"/>
  <c r="M34" i="64"/>
  <c r="L34" i="64"/>
  <c r="K34" i="64"/>
  <c r="J34" i="64"/>
  <c r="Y34" i="65"/>
  <c r="X34" i="65"/>
  <c r="W34" i="65"/>
  <c r="V34" i="65"/>
  <c r="U34" i="65"/>
  <c r="T34" i="65"/>
  <c r="S34" i="65"/>
  <c r="R34" i="65"/>
  <c r="Q34" i="65"/>
  <c r="P34" i="65"/>
  <c r="O34" i="65"/>
  <c r="N34" i="65"/>
  <c r="M34" i="65"/>
  <c r="L34" i="65"/>
  <c r="K34" i="65"/>
  <c r="J34" i="65"/>
  <c r="Y34" i="63"/>
  <c r="X34" i="63"/>
  <c r="W34" i="63"/>
  <c r="V34" i="63"/>
  <c r="U34" i="63"/>
  <c r="T34" i="63"/>
  <c r="S34" i="63"/>
  <c r="R34" i="63"/>
  <c r="Q34" i="63"/>
  <c r="P34" i="63"/>
  <c r="O34" i="63"/>
  <c r="N34" i="63"/>
  <c r="M34" i="63"/>
  <c r="L34" i="63"/>
  <c r="K34" i="63"/>
  <c r="J34" i="63"/>
  <c r="Y34" i="62"/>
  <c r="X34" i="62"/>
  <c r="W34" i="62"/>
  <c r="V34" i="62"/>
  <c r="U34" i="62"/>
  <c r="T34" i="62"/>
  <c r="S34" i="62"/>
  <c r="R34" i="62"/>
  <c r="Q34" i="62"/>
  <c r="P34" i="62"/>
  <c r="O34" i="62"/>
  <c r="N34" i="62"/>
  <c r="M34" i="62"/>
  <c r="L34" i="62"/>
  <c r="K34" i="62"/>
  <c r="J34" i="62"/>
  <c r="Y34" i="61"/>
  <c r="X34" i="61"/>
  <c r="W34" i="61"/>
  <c r="V34" i="61"/>
  <c r="U34" i="61"/>
  <c r="T34" i="61"/>
  <c r="S34" i="61"/>
  <c r="R34" i="61"/>
  <c r="Q34" i="61"/>
  <c r="P34" i="61"/>
  <c r="O34" i="61"/>
  <c r="N34" i="61"/>
  <c r="M34" i="61"/>
  <c r="L34" i="61"/>
  <c r="K34" i="61"/>
  <c r="J34" i="61"/>
  <c r="Y34" i="60"/>
  <c r="X34" i="60"/>
  <c r="W34" i="60"/>
  <c r="V34" i="60"/>
  <c r="U34" i="60"/>
  <c r="T34" i="60"/>
  <c r="S34" i="60"/>
  <c r="R34" i="60"/>
  <c r="Q34" i="60"/>
  <c r="P34" i="60"/>
  <c r="O34" i="60"/>
  <c r="N34" i="60"/>
  <c r="M34" i="60"/>
  <c r="L34" i="60"/>
  <c r="K34" i="60"/>
  <c r="J34" i="60"/>
  <c r="Y34" i="59"/>
  <c r="X34" i="59"/>
  <c r="W34" i="59"/>
  <c r="V34" i="59"/>
  <c r="U34" i="59"/>
  <c r="T34" i="59"/>
  <c r="S34" i="59"/>
  <c r="R34" i="59"/>
  <c r="Q34" i="59"/>
  <c r="P34" i="59"/>
  <c r="O34" i="59"/>
  <c r="N34" i="59"/>
  <c r="M34" i="59"/>
  <c r="L34" i="59"/>
  <c r="K34" i="59"/>
  <c r="J34" i="59"/>
  <c r="Y34" i="58"/>
  <c r="X34" i="58"/>
  <c r="W34" i="58"/>
  <c r="V34" i="58"/>
  <c r="U34" i="58"/>
  <c r="T34" i="58"/>
  <c r="S34" i="58"/>
  <c r="R34" i="58"/>
  <c r="Q34" i="58"/>
  <c r="P34" i="58"/>
  <c r="O34" i="58"/>
  <c r="N34" i="58"/>
  <c r="M34" i="58"/>
  <c r="L34" i="58"/>
  <c r="K34" i="58"/>
  <c r="J34" i="58"/>
  <c r="Y34" i="57"/>
  <c r="X34" i="57"/>
  <c r="W34" i="57"/>
  <c r="V34" i="57"/>
  <c r="U34" i="57"/>
  <c r="T34" i="57"/>
  <c r="S34" i="57"/>
  <c r="R34" i="57"/>
  <c r="Q34" i="57"/>
  <c r="P34" i="57"/>
  <c r="O34" i="57"/>
  <c r="N34" i="57"/>
  <c r="M34" i="57"/>
  <c r="L34" i="57"/>
  <c r="K34" i="57"/>
  <c r="J34" i="57"/>
  <c r="Y34" i="56"/>
  <c r="X34" i="56"/>
  <c r="W34" i="56"/>
  <c r="V34" i="56"/>
  <c r="U34" i="56"/>
  <c r="T34" i="56"/>
  <c r="S34" i="56"/>
  <c r="R34" i="56"/>
  <c r="Q34" i="56"/>
  <c r="P34" i="56"/>
  <c r="O34" i="56"/>
  <c r="N34" i="56"/>
  <c r="M34" i="56"/>
  <c r="L34" i="56"/>
  <c r="K34" i="56"/>
  <c r="J34" i="56"/>
  <c r="Y34" i="54"/>
  <c r="X34" i="54"/>
  <c r="W34" i="54"/>
  <c r="V34" i="54"/>
  <c r="U34" i="54"/>
  <c r="T34" i="54"/>
  <c r="S34" i="54"/>
  <c r="R34" i="54"/>
  <c r="Q34" i="54"/>
  <c r="P34" i="54"/>
  <c r="O34" i="54"/>
  <c r="N34" i="54"/>
  <c r="M34" i="54"/>
  <c r="L34" i="54"/>
  <c r="K34" i="54"/>
  <c r="J34" i="54"/>
  <c r="Z6" i="51"/>
  <c r="Y34" i="55" s="1"/>
  <c r="Y6" i="51"/>
  <c r="X34" i="55" s="1"/>
  <c r="X6" i="51"/>
  <c r="W34" i="55" s="1"/>
  <c r="W6" i="51"/>
  <c r="V34" i="55" s="1"/>
  <c r="V6" i="51"/>
  <c r="U34" i="55" s="1"/>
  <c r="U6" i="51"/>
  <c r="T34" i="55" s="1"/>
  <c r="T6" i="51"/>
  <c r="S34" i="55" s="1"/>
  <c r="S6" i="51"/>
  <c r="R34" i="55" s="1"/>
  <c r="R6" i="51"/>
  <c r="Q34" i="55" s="1"/>
  <c r="Q6" i="51"/>
  <c r="P34" i="55" s="1"/>
  <c r="P6" i="51"/>
  <c r="O34" i="55" s="1"/>
  <c r="O6" i="51"/>
  <c r="N34" i="55" s="1"/>
  <c r="N6" i="51"/>
  <c r="M34" i="55" s="1"/>
  <c r="M6" i="51"/>
  <c r="L34" i="55" s="1"/>
  <c r="L6" i="51"/>
  <c r="K34" i="55" s="1"/>
  <c r="K6" i="51"/>
  <c r="J34" i="55" s="1"/>
  <c r="Z5" i="51"/>
  <c r="Y5" i="51"/>
  <c r="X5" i="51"/>
  <c r="W5" i="51"/>
  <c r="V5" i="51"/>
  <c r="U5" i="51"/>
  <c r="T5" i="51"/>
  <c r="S5" i="51"/>
  <c r="R5" i="51"/>
  <c r="Q5" i="51"/>
  <c r="P5" i="51"/>
  <c r="O5" i="51"/>
  <c r="N5" i="51"/>
  <c r="M5" i="51"/>
  <c r="L5" i="51"/>
  <c r="K5" i="51"/>
  <c r="Y34" i="67"/>
  <c r="X34" i="67"/>
  <c r="W34" i="67"/>
  <c r="V34" i="67"/>
  <c r="U34" i="67"/>
  <c r="T34" i="67"/>
  <c r="S34" i="67"/>
  <c r="R34" i="67"/>
  <c r="Q34" i="67"/>
  <c r="P34" i="67"/>
  <c r="O34" i="67"/>
  <c r="N34" i="67"/>
  <c r="M34" i="67"/>
  <c r="L34" i="67"/>
  <c r="K34" i="67"/>
  <c r="J34" i="67"/>
  <c r="Z3" i="51"/>
  <c r="Y34" i="66" s="1"/>
  <c r="Y3" i="51"/>
  <c r="X34" i="66" s="1"/>
  <c r="X3" i="51"/>
  <c r="W34" i="66" s="1"/>
  <c r="W3" i="51"/>
  <c r="V34" i="66" s="1"/>
  <c r="V3" i="51"/>
  <c r="U34" i="66" s="1"/>
  <c r="U3" i="51"/>
  <c r="T34" i="66" s="1"/>
  <c r="T3" i="51"/>
  <c r="S34" i="66" s="1"/>
  <c r="S3" i="51"/>
  <c r="R34" i="66" s="1"/>
  <c r="R3" i="51"/>
  <c r="Q34" i="66" s="1"/>
  <c r="Q3" i="51"/>
  <c r="P34" i="66" s="1"/>
  <c r="P3" i="51"/>
  <c r="O34" i="66" s="1"/>
  <c r="O3" i="51"/>
  <c r="N34" i="66" s="1"/>
  <c r="N3" i="51"/>
  <c r="M34" i="66" s="1"/>
  <c r="M3" i="51"/>
  <c r="L34" i="66" s="1"/>
  <c r="L3" i="51"/>
  <c r="K34" i="66" s="1"/>
  <c r="K3" i="51"/>
  <c r="J34" i="66" s="1"/>
  <c r="Y33" i="64"/>
  <c r="X33" i="64"/>
  <c r="W33" i="64"/>
  <c r="V33" i="64"/>
  <c r="U33" i="64"/>
  <c r="T33" i="64"/>
  <c r="S33" i="64"/>
  <c r="R33" i="64"/>
  <c r="Q33" i="64"/>
  <c r="P33" i="64"/>
  <c r="O33" i="64"/>
  <c r="N33" i="64"/>
  <c r="M33" i="64"/>
  <c r="L33" i="64"/>
  <c r="K33" i="64"/>
  <c r="J33" i="64"/>
  <c r="I33" i="64"/>
  <c r="H33" i="64"/>
  <c r="Y33" i="65"/>
  <c r="X33" i="65"/>
  <c r="W33" i="65"/>
  <c r="V33" i="65"/>
  <c r="U33" i="65"/>
  <c r="T33" i="65"/>
  <c r="S33" i="65"/>
  <c r="R33" i="65"/>
  <c r="Q33" i="65"/>
  <c r="P33" i="65"/>
  <c r="O33" i="65"/>
  <c r="N33" i="65"/>
  <c r="M33" i="65"/>
  <c r="L33" i="65"/>
  <c r="K33" i="65"/>
  <c r="J33" i="65"/>
  <c r="I33" i="65"/>
  <c r="H33" i="65"/>
  <c r="Y33" i="63"/>
  <c r="X33" i="63"/>
  <c r="W33" i="63"/>
  <c r="V33" i="63"/>
  <c r="U33" i="63"/>
  <c r="T33" i="63"/>
  <c r="S33" i="63"/>
  <c r="R33" i="63"/>
  <c r="Q33" i="63"/>
  <c r="P33" i="63"/>
  <c r="O33" i="63"/>
  <c r="N33" i="63"/>
  <c r="M33" i="63"/>
  <c r="L33" i="63"/>
  <c r="K33" i="63"/>
  <c r="J33" i="63"/>
  <c r="I33" i="63"/>
  <c r="H33" i="63"/>
  <c r="Y33" i="62"/>
  <c r="X33" i="62"/>
  <c r="W33" i="62"/>
  <c r="V33" i="62"/>
  <c r="U33" i="62"/>
  <c r="T33" i="62"/>
  <c r="S33" i="62"/>
  <c r="R33" i="62"/>
  <c r="Q33" i="62"/>
  <c r="P33" i="62"/>
  <c r="O33" i="62"/>
  <c r="N33" i="62"/>
  <c r="M33" i="62"/>
  <c r="L33" i="62"/>
  <c r="K33" i="62"/>
  <c r="J33" i="62"/>
  <c r="I33" i="62"/>
  <c r="H33" i="62"/>
  <c r="Y33" i="61"/>
  <c r="X33" i="61"/>
  <c r="W33" i="61"/>
  <c r="V33" i="61"/>
  <c r="U33" i="61"/>
  <c r="T33" i="61"/>
  <c r="S33" i="61"/>
  <c r="R33" i="61"/>
  <c r="Q33" i="61"/>
  <c r="P33" i="61"/>
  <c r="O33" i="61"/>
  <c r="N33" i="61"/>
  <c r="M33" i="61"/>
  <c r="L33" i="61"/>
  <c r="K33" i="61"/>
  <c r="J33" i="61"/>
  <c r="I33" i="61"/>
  <c r="H33" i="61"/>
  <c r="Y33" i="60"/>
  <c r="X33" i="60"/>
  <c r="W33" i="60"/>
  <c r="V33" i="60"/>
  <c r="U33" i="60"/>
  <c r="T33" i="60"/>
  <c r="S33" i="60"/>
  <c r="R33" i="60"/>
  <c r="Q33" i="60"/>
  <c r="P33" i="60"/>
  <c r="O33" i="60"/>
  <c r="N33" i="60"/>
  <c r="M33" i="60"/>
  <c r="L33" i="60"/>
  <c r="K33" i="60"/>
  <c r="J33" i="60"/>
  <c r="I33" i="60"/>
  <c r="H33" i="60"/>
  <c r="Y33" i="59"/>
  <c r="X33" i="59"/>
  <c r="W33" i="59"/>
  <c r="V33" i="59"/>
  <c r="U33" i="59"/>
  <c r="T33" i="59"/>
  <c r="S33" i="59"/>
  <c r="R33" i="59"/>
  <c r="Q33" i="59"/>
  <c r="P33" i="59"/>
  <c r="O33" i="59"/>
  <c r="N33" i="59"/>
  <c r="M33" i="59"/>
  <c r="L33" i="59"/>
  <c r="K33" i="59"/>
  <c r="J33" i="59"/>
  <c r="I33" i="59"/>
  <c r="H33" i="59"/>
  <c r="Y33" i="58"/>
  <c r="X33" i="58"/>
  <c r="W33" i="58"/>
  <c r="V33" i="58"/>
  <c r="U33" i="58"/>
  <c r="T33" i="58"/>
  <c r="S33" i="58"/>
  <c r="R33" i="58"/>
  <c r="Q33" i="58"/>
  <c r="P33" i="58"/>
  <c r="O33" i="58"/>
  <c r="N33" i="58"/>
  <c r="M33" i="58"/>
  <c r="L33" i="58"/>
  <c r="K33" i="58"/>
  <c r="J33" i="58"/>
  <c r="I33" i="58"/>
  <c r="H33" i="58"/>
  <c r="Y33" i="57"/>
  <c r="X33" i="57"/>
  <c r="W33" i="57"/>
  <c r="V33" i="57"/>
  <c r="U33" i="57"/>
  <c r="T33" i="57"/>
  <c r="S33" i="57"/>
  <c r="R33" i="57"/>
  <c r="Q33" i="57"/>
  <c r="P33" i="57"/>
  <c r="O33" i="57"/>
  <c r="N33" i="57"/>
  <c r="M33" i="57"/>
  <c r="L33" i="57"/>
  <c r="K33" i="57"/>
  <c r="J33" i="57"/>
  <c r="I33" i="57"/>
  <c r="H33" i="57"/>
  <c r="Y33" i="56"/>
  <c r="X33" i="56"/>
  <c r="W33" i="56"/>
  <c r="V33" i="56"/>
  <c r="U33" i="56"/>
  <c r="T33" i="56"/>
  <c r="S33" i="56"/>
  <c r="R33" i="56"/>
  <c r="Q33" i="56"/>
  <c r="P33" i="56"/>
  <c r="O33" i="56"/>
  <c r="N33" i="56"/>
  <c r="M33" i="56"/>
  <c r="L33" i="56"/>
  <c r="K33" i="56"/>
  <c r="J33" i="56"/>
  <c r="I33" i="56"/>
  <c r="H33" i="56"/>
  <c r="Y33" i="54"/>
  <c r="X33" i="54"/>
  <c r="W33" i="54"/>
  <c r="V33" i="54"/>
  <c r="U33" i="54"/>
  <c r="T33" i="54"/>
  <c r="S33" i="54"/>
  <c r="R33" i="54"/>
  <c r="Q33" i="54"/>
  <c r="P33" i="54"/>
  <c r="O33" i="54"/>
  <c r="N33" i="54"/>
  <c r="M33" i="54"/>
  <c r="L33" i="54"/>
  <c r="K33" i="54"/>
  <c r="J33" i="54"/>
  <c r="I33" i="54"/>
  <c r="H33" i="54"/>
  <c r="Z6" i="50"/>
  <c r="Y33" i="55" s="1"/>
  <c r="W6" i="50"/>
  <c r="V33" i="55" s="1"/>
  <c r="V6" i="50"/>
  <c r="U33" i="55" s="1"/>
  <c r="S6" i="50"/>
  <c r="R33" i="55" s="1"/>
  <c r="R6" i="50"/>
  <c r="Q33" i="55" s="1"/>
  <c r="O6" i="50"/>
  <c r="N33" i="55" s="1"/>
  <c r="N6" i="50"/>
  <c r="M33" i="55" s="1"/>
  <c r="K6" i="50"/>
  <c r="J33" i="55" s="1"/>
  <c r="J6" i="50"/>
  <c r="I33" i="55" s="1"/>
  <c r="H6" i="50"/>
  <c r="G33" i="55" s="1"/>
  <c r="G6" i="50"/>
  <c r="F33" i="55" s="1"/>
  <c r="F6" i="50"/>
  <c r="E33" i="55" s="1"/>
  <c r="W5" i="50"/>
  <c r="S5" i="50"/>
  <c r="O5" i="50"/>
  <c r="K5" i="50"/>
  <c r="G5" i="50"/>
  <c r="E5" i="50"/>
  <c r="D5" i="50"/>
  <c r="C5" i="50"/>
  <c r="Y33" i="67"/>
  <c r="X33" i="67"/>
  <c r="W33" i="67"/>
  <c r="V33" i="67"/>
  <c r="U33" i="67"/>
  <c r="T33" i="67"/>
  <c r="S33" i="67"/>
  <c r="R33" i="67"/>
  <c r="Q33" i="67"/>
  <c r="P33" i="67"/>
  <c r="O33" i="67"/>
  <c r="N33" i="67"/>
  <c r="M33" i="67"/>
  <c r="L33" i="67"/>
  <c r="K33" i="67"/>
  <c r="J33" i="67"/>
  <c r="I33" i="67"/>
  <c r="H33" i="67"/>
  <c r="G3" i="50"/>
  <c r="F33" i="66" s="1"/>
  <c r="E3" i="50"/>
  <c r="D33" i="66" s="1"/>
  <c r="D3" i="50"/>
  <c r="C33" i="66" s="1"/>
  <c r="C3" i="50"/>
  <c r="B33" i="66" s="1"/>
  <c r="Y32" i="64"/>
  <c r="X32" i="64"/>
  <c r="W32" i="64"/>
  <c r="V32" i="64"/>
  <c r="U32" i="64"/>
  <c r="T32" i="64"/>
  <c r="S32" i="64"/>
  <c r="R32" i="64"/>
  <c r="Q32" i="64"/>
  <c r="P32" i="64"/>
  <c r="O32" i="64"/>
  <c r="N32" i="64"/>
  <c r="M32" i="64"/>
  <c r="L32" i="64"/>
  <c r="K32" i="64"/>
  <c r="J32" i="64"/>
  <c r="I32" i="64"/>
  <c r="H32" i="64"/>
  <c r="Y32" i="65"/>
  <c r="X32" i="65"/>
  <c r="W32" i="65"/>
  <c r="V32" i="65"/>
  <c r="U32" i="65"/>
  <c r="T32" i="65"/>
  <c r="S32" i="65"/>
  <c r="R32" i="65"/>
  <c r="Q32" i="65"/>
  <c r="P32" i="65"/>
  <c r="O32" i="65"/>
  <c r="N32" i="65"/>
  <c r="M32" i="65"/>
  <c r="L32" i="65"/>
  <c r="K32" i="65"/>
  <c r="J32" i="65"/>
  <c r="I32" i="65"/>
  <c r="H32" i="65"/>
  <c r="Y32" i="63"/>
  <c r="X32" i="63"/>
  <c r="W32" i="63"/>
  <c r="V32" i="63"/>
  <c r="U32" i="63"/>
  <c r="T32" i="63"/>
  <c r="S32" i="63"/>
  <c r="R32" i="63"/>
  <c r="Q32" i="63"/>
  <c r="P32" i="63"/>
  <c r="O32" i="63"/>
  <c r="N32" i="63"/>
  <c r="M32" i="63"/>
  <c r="L32" i="63"/>
  <c r="K32" i="63"/>
  <c r="J32" i="63"/>
  <c r="I32" i="63"/>
  <c r="H32" i="63"/>
  <c r="Y32" i="62"/>
  <c r="X32" i="62"/>
  <c r="W32" i="62"/>
  <c r="V32" i="62"/>
  <c r="U32" i="62"/>
  <c r="T32" i="62"/>
  <c r="S32" i="62"/>
  <c r="R32" i="62"/>
  <c r="Q32" i="62"/>
  <c r="P32" i="62"/>
  <c r="O32" i="62"/>
  <c r="N32" i="62"/>
  <c r="M32" i="62"/>
  <c r="L32" i="62"/>
  <c r="K32" i="62"/>
  <c r="J32" i="62"/>
  <c r="I32" i="62"/>
  <c r="H32" i="62"/>
  <c r="Y32" i="61"/>
  <c r="X32" i="61"/>
  <c r="W32" i="61"/>
  <c r="V32" i="61"/>
  <c r="U32" i="61"/>
  <c r="T32" i="61"/>
  <c r="S32" i="61"/>
  <c r="R32" i="61"/>
  <c r="Q32" i="61"/>
  <c r="P32" i="61"/>
  <c r="O32" i="61"/>
  <c r="N32" i="61"/>
  <c r="M32" i="61"/>
  <c r="L32" i="61"/>
  <c r="K32" i="61"/>
  <c r="J32" i="61"/>
  <c r="I32" i="61"/>
  <c r="H32" i="61"/>
  <c r="Y32" i="60"/>
  <c r="X32" i="60"/>
  <c r="W32" i="60"/>
  <c r="V32" i="60"/>
  <c r="U32" i="60"/>
  <c r="T32" i="60"/>
  <c r="S32" i="60"/>
  <c r="R32" i="60"/>
  <c r="Q32" i="60"/>
  <c r="P32" i="60"/>
  <c r="O32" i="60"/>
  <c r="N32" i="60"/>
  <c r="M32" i="60"/>
  <c r="L32" i="60"/>
  <c r="K32" i="60"/>
  <c r="J32" i="60"/>
  <c r="I32" i="60"/>
  <c r="H32" i="60"/>
  <c r="Y32" i="59"/>
  <c r="X32" i="59"/>
  <c r="W32" i="59"/>
  <c r="V32" i="59"/>
  <c r="U32" i="59"/>
  <c r="T32" i="59"/>
  <c r="S32" i="59"/>
  <c r="R32" i="59"/>
  <c r="Q32" i="59"/>
  <c r="P32" i="59"/>
  <c r="O32" i="59"/>
  <c r="N32" i="59"/>
  <c r="M32" i="59"/>
  <c r="L32" i="59"/>
  <c r="K32" i="59"/>
  <c r="J32" i="59"/>
  <c r="I32" i="59"/>
  <c r="H32" i="59"/>
  <c r="Y32" i="58"/>
  <c r="X32" i="58"/>
  <c r="W32" i="58"/>
  <c r="V32" i="58"/>
  <c r="U32" i="58"/>
  <c r="T32" i="58"/>
  <c r="S32" i="58"/>
  <c r="R32" i="58"/>
  <c r="Q32" i="58"/>
  <c r="P32" i="58"/>
  <c r="O32" i="58"/>
  <c r="N32" i="58"/>
  <c r="M32" i="58"/>
  <c r="L32" i="58"/>
  <c r="K32" i="58"/>
  <c r="J32" i="58"/>
  <c r="I32" i="58"/>
  <c r="H32" i="58"/>
  <c r="Y32" i="57"/>
  <c r="X32" i="57"/>
  <c r="W32" i="57"/>
  <c r="V32" i="57"/>
  <c r="U32" i="57"/>
  <c r="T32" i="57"/>
  <c r="S32" i="57"/>
  <c r="R32" i="57"/>
  <c r="Q32" i="57"/>
  <c r="P32" i="57"/>
  <c r="O32" i="57"/>
  <c r="N32" i="57"/>
  <c r="M32" i="57"/>
  <c r="L32" i="57"/>
  <c r="K32" i="57"/>
  <c r="J32" i="57"/>
  <c r="I32" i="57"/>
  <c r="H32" i="57"/>
  <c r="Y32" i="56"/>
  <c r="X32" i="56"/>
  <c r="W32" i="56"/>
  <c r="V32" i="56"/>
  <c r="U32" i="56"/>
  <c r="T32" i="56"/>
  <c r="S32" i="56"/>
  <c r="R32" i="56"/>
  <c r="Q32" i="56"/>
  <c r="P32" i="56"/>
  <c r="O32" i="56"/>
  <c r="N32" i="56"/>
  <c r="M32" i="56"/>
  <c r="L32" i="56"/>
  <c r="K32" i="56"/>
  <c r="J32" i="56"/>
  <c r="I32" i="56"/>
  <c r="H32" i="56"/>
  <c r="Y32" i="54"/>
  <c r="X32" i="54"/>
  <c r="W32" i="54"/>
  <c r="V32" i="54"/>
  <c r="U32" i="54"/>
  <c r="T32" i="54"/>
  <c r="S32" i="54"/>
  <c r="R32" i="54"/>
  <c r="Q32" i="54"/>
  <c r="P32" i="54"/>
  <c r="O32" i="54"/>
  <c r="N32" i="54"/>
  <c r="M32" i="54"/>
  <c r="L32" i="54"/>
  <c r="K32" i="54"/>
  <c r="J32" i="54"/>
  <c r="I32" i="54"/>
  <c r="H32" i="54"/>
  <c r="X6" i="49"/>
  <c r="W32" i="55" s="1"/>
  <c r="W6" i="49"/>
  <c r="V32" i="55" s="1"/>
  <c r="T6" i="49"/>
  <c r="S32" i="55" s="1"/>
  <c r="S6" i="49"/>
  <c r="R32" i="55" s="1"/>
  <c r="P6" i="49"/>
  <c r="O32" i="55" s="1"/>
  <c r="O6" i="49"/>
  <c r="N32" i="55" s="1"/>
  <c r="L6" i="49"/>
  <c r="K32" i="55" s="1"/>
  <c r="K6" i="49"/>
  <c r="J32" i="55" s="1"/>
  <c r="H6" i="49"/>
  <c r="G32" i="55" s="1"/>
  <c r="G6" i="49"/>
  <c r="F32" i="55" s="1"/>
  <c r="X5" i="49"/>
  <c r="W5" i="49"/>
  <c r="T5" i="49"/>
  <c r="S5" i="49"/>
  <c r="P5" i="49"/>
  <c r="O5" i="49"/>
  <c r="L5" i="49"/>
  <c r="K5" i="49"/>
  <c r="H5" i="49"/>
  <c r="G5" i="49"/>
  <c r="Y32" i="67"/>
  <c r="X32" i="67"/>
  <c r="W32" i="67"/>
  <c r="V32" i="67"/>
  <c r="U32" i="67"/>
  <c r="T32" i="67"/>
  <c r="S32" i="67"/>
  <c r="R32" i="67"/>
  <c r="Q32" i="67"/>
  <c r="P32" i="67"/>
  <c r="O32" i="67"/>
  <c r="N32" i="67"/>
  <c r="M32" i="67"/>
  <c r="L32" i="67"/>
  <c r="K32" i="67"/>
  <c r="J32" i="67"/>
  <c r="I32" i="67"/>
  <c r="H32" i="67"/>
  <c r="Y31" i="64"/>
  <c r="X31" i="64"/>
  <c r="W31" i="64"/>
  <c r="V31" i="64"/>
  <c r="U31" i="64"/>
  <c r="T31" i="64"/>
  <c r="S31" i="64"/>
  <c r="R31" i="64"/>
  <c r="Q31" i="64"/>
  <c r="P31" i="64"/>
  <c r="O31" i="64"/>
  <c r="N31" i="64"/>
  <c r="M31" i="64"/>
  <c r="L31" i="64"/>
  <c r="K31" i="64"/>
  <c r="J31" i="64"/>
  <c r="I31" i="64"/>
  <c r="H31" i="64"/>
  <c r="Y31" i="65"/>
  <c r="X31" i="65"/>
  <c r="W31" i="65"/>
  <c r="V31" i="65"/>
  <c r="U31" i="65"/>
  <c r="T31" i="65"/>
  <c r="S31" i="65"/>
  <c r="R31" i="65"/>
  <c r="Q31" i="65"/>
  <c r="P31" i="65"/>
  <c r="O31" i="65"/>
  <c r="N31" i="65"/>
  <c r="M31" i="65"/>
  <c r="L31" i="65"/>
  <c r="K31" i="65"/>
  <c r="J31" i="65"/>
  <c r="I31" i="65"/>
  <c r="H31" i="65"/>
  <c r="Y31" i="63"/>
  <c r="X31" i="63"/>
  <c r="W31" i="63"/>
  <c r="V31" i="63"/>
  <c r="U31" i="63"/>
  <c r="T31" i="63"/>
  <c r="S31" i="63"/>
  <c r="R31" i="63"/>
  <c r="Q31" i="63"/>
  <c r="P31" i="63"/>
  <c r="O31" i="63"/>
  <c r="N31" i="63"/>
  <c r="M31" i="63"/>
  <c r="L31" i="63"/>
  <c r="K31" i="63"/>
  <c r="J31" i="63"/>
  <c r="I31" i="63"/>
  <c r="H31" i="63"/>
  <c r="Y31" i="62"/>
  <c r="X31" i="62"/>
  <c r="W31" i="62"/>
  <c r="V31" i="62"/>
  <c r="U31" i="62"/>
  <c r="T31" i="62"/>
  <c r="S31" i="62"/>
  <c r="R31" i="62"/>
  <c r="Q31" i="62"/>
  <c r="P31" i="62"/>
  <c r="O31" i="62"/>
  <c r="N31" i="62"/>
  <c r="M31" i="62"/>
  <c r="L31" i="62"/>
  <c r="K31" i="62"/>
  <c r="J31" i="62"/>
  <c r="I31" i="62"/>
  <c r="H31" i="62"/>
  <c r="Y31" i="61"/>
  <c r="X31" i="61"/>
  <c r="W31" i="61"/>
  <c r="V31" i="61"/>
  <c r="U31" i="61"/>
  <c r="T31" i="61"/>
  <c r="S31" i="61"/>
  <c r="R31" i="61"/>
  <c r="Q31" i="61"/>
  <c r="P31" i="61"/>
  <c r="O31" i="61"/>
  <c r="N31" i="61"/>
  <c r="M31" i="61"/>
  <c r="L31" i="61"/>
  <c r="K31" i="61"/>
  <c r="J31" i="61"/>
  <c r="I31" i="61"/>
  <c r="H31" i="61"/>
  <c r="Y31" i="60"/>
  <c r="X31" i="60"/>
  <c r="W31" i="60"/>
  <c r="V31" i="60"/>
  <c r="U31" i="60"/>
  <c r="T31" i="60"/>
  <c r="S31" i="60"/>
  <c r="R31" i="60"/>
  <c r="Q31" i="60"/>
  <c r="P31" i="60"/>
  <c r="O31" i="60"/>
  <c r="N31" i="60"/>
  <c r="M31" i="60"/>
  <c r="L31" i="60"/>
  <c r="K31" i="60"/>
  <c r="J31" i="60"/>
  <c r="I31" i="60"/>
  <c r="H31" i="60"/>
  <c r="Y31" i="59"/>
  <c r="X31" i="59"/>
  <c r="W31" i="59"/>
  <c r="V31" i="59"/>
  <c r="U31" i="59"/>
  <c r="T31" i="59"/>
  <c r="S31" i="59"/>
  <c r="R31" i="59"/>
  <c r="Q31" i="59"/>
  <c r="P31" i="59"/>
  <c r="O31" i="59"/>
  <c r="N31" i="59"/>
  <c r="M31" i="59"/>
  <c r="L31" i="59"/>
  <c r="K31" i="59"/>
  <c r="J31" i="59"/>
  <c r="I31" i="59"/>
  <c r="H31" i="59"/>
  <c r="Y31" i="58"/>
  <c r="X31" i="58"/>
  <c r="W31" i="58"/>
  <c r="V31" i="58"/>
  <c r="U31" i="58"/>
  <c r="T31" i="58"/>
  <c r="S31" i="58"/>
  <c r="R31" i="58"/>
  <c r="Q31" i="58"/>
  <c r="P31" i="58"/>
  <c r="O31" i="58"/>
  <c r="N31" i="58"/>
  <c r="M31" i="58"/>
  <c r="L31" i="58"/>
  <c r="K31" i="58"/>
  <c r="J31" i="58"/>
  <c r="I31" i="58"/>
  <c r="H31" i="58"/>
  <c r="Y31" i="57"/>
  <c r="X31" i="57"/>
  <c r="W31" i="57"/>
  <c r="V31" i="57"/>
  <c r="U31" i="57"/>
  <c r="T31" i="57"/>
  <c r="S31" i="57"/>
  <c r="R31" i="57"/>
  <c r="Q31" i="57"/>
  <c r="P31" i="57"/>
  <c r="O31" i="57"/>
  <c r="N31" i="57"/>
  <c r="M31" i="57"/>
  <c r="L31" i="57"/>
  <c r="K31" i="57"/>
  <c r="J31" i="57"/>
  <c r="I31" i="57"/>
  <c r="H31" i="57"/>
  <c r="Y31" i="56"/>
  <c r="X31" i="56"/>
  <c r="W31" i="56"/>
  <c r="V31" i="56"/>
  <c r="U31" i="56"/>
  <c r="T31" i="56"/>
  <c r="S31" i="56"/>
  <c r="R31" i="56"/>
  <c r="Q31" i="56"/>
  <c r="P31" i="56"/>
  <c r="O31" i="56"/>
  <c r="N31" i="56"/>
  <c r="M31" i="56"/>
  <c r="L31" i="56"/>
  <c r="K31" i="56"/>
  <c r="J31" i="56"/>
  <c r="I31" i="56"/>
  <c r="H31" i="56"/>
  <c r="Y31" i="54"/>
  <c r="X31" i="54"/>
  <c r="W31" i="54"/>
  <c r="V31" i="54"/>
  <c r="U31" i="54"/>
  <c r="T31" i="54"/>
  <c r="S31" i="54"/>
  <c r="R31" i="54"/>
  <c r="Q31" i="54"/>
  <c r="P31" i="54"/>
  <c r="O31" i="54"/>
  <c r="N31" i="54"/>
  <c r="M31" i="54"/>
  <c r="L31" i="54"/>
  <c r="K31" i="54"/>
  <c r="J31" i="54"/>
  <c r="I31" i="54"/>
  <c r="H31" i="54"/>
  <c r="X6" i="48"/>
  <c r="W31" i="55" s="1"/>
  <c r="W6" i="48"/>
  <c r="V31" i="55" s="1"/>
  <c r="T6" i="48"/>
  <c r="S31" i="55" s="1"/>
  <c r="S6" i="48"/>
  <c r="R31" i="55" s="1"/>
  <c r="P6" i="48"/>
  <c r="O31" i="55" s="1"/>
  <c r="O6" i="48"/>
  <c r="N31" i="55" s="1"/>
  <c r="L6" i="48"/>
  <c r="K31" i="55" s="1"/>
  <c r="K6" i="48"/>
  <c r="J31" i="55" s="1"/>
  <c r="H6" i="48"/>
  <c r="G31" i="55" s="1"/>
  <c r="G6" i="48"/>
  <c r="F31" i="55" s="1"/>
  <c r="X5" i="48"/>
  <c r="W5" i="48"/>
  <c r="T5" i="48"/>
  <c r="S5" i="48"/>
  <c r="P5" i="48"/>
  <c r="O5" i="48"/>
  <c r="L5" i="48"/>
  <c r="K5" i="48"/>
  <c r="H5" i="48"/>
  <c r="G5" i="48"/>
  <c r="Y31" i="67"/>
  <c r="X31" i="67"/>
  <c r="W31" i="67"/>
  <c r="V31" i="67"/>
  <c r="U31" i="67"/>
  <c r="T31" i="67"/>
  <c r="S31" i="67"/>
  <c r="R31" i="67"/>
  <c r="Q31" i="67"/>
  <c r="P31" i="67"/>
  <c r="O31" i="67"/>
  <c r="N31" i="67"/>
  <c r="M31" i="67"/>
  <c r="L31" i="67"/>
  <c r="K31" i="67"/>
  <c r="J31" i="67"/>
  <c r="I31" i="67"/>
  <c r="H31" i="67"/>
  <c r="Y30" i="64"/>
  <c r="X30" i="64"/>
  <c r="W30" i="64"/>
  <c r="V30" i="64"/>
  <c r="U30" i="64"/>
  <c r="T30" i="64"/>
  <c r="S30" i="64"/>
  <c r="R30" i="64"/>
  <c r="Q30" i="64"/>
  <c r="P30" i="64"/>
  <c r="O30" i="64"/>
  <c r="N30" i="64"/>
  <c r="M30" i="64"/>
  <c r="L30" i="64"/>
  <c r="K30" i="64"/>
  <c r="J30" i="64"/>
  <c r="I30" i="64"/>
  <c r="H30" i="64"/>
  <c r="Y30" i="65"/>
  <c r="X30" i="65"/>
  <c r="W30" i="65"/>
  <c r="V30" i="65"/>
  <c r="U30" i="65"/>
  <c r="T30" i="65"/>
  <c r="S30" i="65"/>
  <c r="R30" i="65"/>
  <c r="Q30" i="65"/>
  <c r="P30" i="65"/>
  <c r="O30" i="65"/>
  <c r="N30" i="65"/>
  <c r="M30" i="65"/>
  <c r="L30" i="65"/>
  <c r="K30" i="65"/>
  <c r="J30" i="65"/>
  <c r="I30" i="65"/>
  <c r="H30" i="65"/>
  <c r="Y30" i="63"/>
  <c r="X30" i="63"/>
  <c r="W30" i="63"/>
  <c r="V30" i="63"/>
  <c r="U30" i="63"/>
  <c r="T30" i="63"/>
  <c r="S30" i="63"/>
  <c r="R30" i="63"/>
  <c r="Q30" i="63"/>
  <c r="P30" i="63"/>
  <c r="O30" i="63"/>
  <c r="N30" i="63"/>
  <c r="M30" i="63"/>
  <c r="L30" i="63"/>
  <c r="K30" i="63"/>
  <c r="J30" i="63"/>
  <c r="I30" i="63"/>
  <c r="H30" i="63"/>
  <c r="Y30" i="62"/>
  <c r="X30" i="62"/>
  <c r="W30" i="62"/>
  <c r="V30" i="62"/>
  <c r="U30" i="62"/>
  <c r="T30" i="62"/>
  <c r="S30" i="62"/>
  <c r="R30" i="62"/>
  <c r="Q30" i="62"/>
  <c r="P30" i="62"/>
  <c r="O30" i="62"/>
  <c r="N30" i="62"/>
  <c r="M30" i="62"/>
  <c r="L30" i="62"/>
  <c r="K30" i="62"/>
  <c r="J30" i="62"/>
  <c r="I30" i="62"/>
  <c r="H30" i="62"/>
  <c r="Y30" i="61"/>
  <c r="X30" i="61"/>
  <c r="W30" i="61"/>
  <c r="V30" i="61"/>
  <c r="U30" i="61"/>
  <c r="T30" i="61"/>
  <c r="S30" i="61"/>
  <c r="R30" i="61"/>
  <c r="Q30" i="61"/>
  <c r="P30" i="61"/>
  <c r="O30" i="61"/>
  <c r="N30" i="61"/>
  <c r="M30" i="61"/>
  <c r="L30" i="61"/>
  <c r="K30" i="61"/>
  <c r="J30" i="61"/>
  <c r="I30" i="61"/>
  <c r="H30" i="61"/>
  <c r="Y30" i="60"/>
  <c r="X30" i="60"/>
  <c r="W30" i="60"/>
  <c r="V30" i="60"/>
  <c r="U30" i="60"/>
  <c r="T30" i="60"/>
  <c r="S30" i="60"/>
  <c r="R30" i="60"/>
  <c r="Q30" i="60"/>
  <c r="P30" i="60"/>
  <c r="O30" i="60"/>
  <c r="N30" i="60"/>
  <c r="M30" i="60"/>
  <c r="L30" i="60"/>
  <c r="K30" i="60"/>
  <c r="J30" i="60"/>
  <c r="I30" i="60"/>
  <c r="H30" i="60"/>
  <c r="Y30" i="59"/>
  <c r="X30" i="59"/>
  <c r="W30" i="59"/>
  <c r="V30" i="59"/>
  <c r="U30" i="59"/>
  <c r="T30" i="59"/>
  <c r="S30" i="59"/>
  <c r="R30" i="59"/>
  <c r="Q30" i="59"/>
  <c r="P30" i="59"/>
  <c r="O30" i="59"/>
  <c r="N30" i="59"/>
  <c r="M30" i="59"/>
  <c r="L30" i="59"/>
  <c r="K30" i="59"/>
  <c r="J30" i="59"/>
  <c r="I30" i="59"/>
  <c r="H30" i="59"/>
  <c r="Y30" i="58"/>
  <c r="X30" i="58"/>
  <c r="W30" i="58"/>
  <c r="V30" i="58"/>
  <c r="U30" i="58"/>
  <c r="T30" i="58"/>
  <c r="S30" i="58"/>
  <c r="R30" i="58"/>
  <c r="Q30" i="58"/>
  <c r="P30" i="58"/>
  <c r="O30" i="58"/>
  <c r="N30" i="58"/>
  <c r="M30" i="58"/>
  <c r="L30" i="58"/>
  <c r="K30" i="58"/>
  <c r="J30" i="58"/>
  <c r="I30" i="58"/>
  <c r="H30" i="58"/>
  <c r="Y30" i="57"/>
  <c r="X30" i="57"/>
  <c r="W30" i="57"/>
  <c r="V30" i="57"/>
  <c r="U30" i="57"/>
  <c r="T30" i="57"/>
  <c r="S30" i="57"/>
  <c r="R30" i="57"/>
  <c r="Q30" i="57"/>
  <c r="P30" i="57"/>
  <c r="O30" i="57"/>
  <c r="N30" i="57"/>
  <c r="M30" i="57"/>
  <c r="L30" i="57"/>
  <c r="K30" i="57"/>
  <c r="J30" i="57"/>
  <c r="I30" i="57"/>
  <c r="H30" i="57"/>
  <c r="Y30" i="56"/>
  <c r="X30" i="56"/>
  <c r="W30" i="56"/>
  <c r="V30" i="56"/>
  <c r="U30" i="56"/>
  <c r="T30" i="56"/>
  <c r="S30" i="56"/>
  <c r="R30" i="56"/>
  <c r="Q30" i="56"/>
  <c r="P30" i="56"/>
  <c r="O30" i="56"/>
  <c r="N30" i="56"/>
  <c r="M30" i="56"/>
  <c r="L30" i="56"/>
  <c r="K30" i="56"/>
  <c r="J30" i="56"/>
  <c r="I30" i="56"/>
  <c r="H30" i="56"/>
  <c r="Y30" i="54"/>
  <c r="X30" i="54"/>
  <c r="W30" i="54"/>
  <c r="V30" i="54"/>
  <c r="U30" i="54"/>
  <c r="T30" i="54"/>
  <c r="S30" i="54"/>
  <c r="R30" i="54"/>
  <c r="Q30" i="54"/>
  <c r="P30" i="54"/>
  <c r="O30" i="54"/>
  <c r="N30" i="54"/>
  <c r="M30" i="54"/>
  <c r="L30" i="54"/>
  <c r="K30" i="54"/>
  <c r="J30" i="54"/>
  <c r="I30" i="54"/>
  <c r="H30" i="54"/>
  <c r="X6" i="47"/>
  <c r="W30" i="55" s="1"/>
  <c r="W6" i="47"/>
  <c r="V30" i="55" s="1"/>
  <c r="T6" i="47"/>
  <c r="S30" i="55" s="1"/>
  <c r="S6" i="47"/>
  <c r="R30" i="55" s="1"/>
  <c r="P6" i="47"/>
  <c r="O30" i="55" s="1"/>
  <c r="O6" i="47"/>
  <c r="N30" i="55" s="1"/>
  <c r="L6" i="47"/>
  <c r="K30" i="55" s="1"/>
  <c r="K6" i="47"/>
  <c r="J30" i="55" s="1"/>
  <c r="H6" i="47"/>
  <c r="G30" i="55" s="1"/>
  <c r="G6" i="47"/>
  <c r="F30" i="55" s="1"/>
  <c r="F6" i="47"/>
  <c r="E30" i="55" s="1"/>
  <c r="E6" i="47"/>
  <c r="D30" i="55" s="1"/>
  <c r="D6" i="47"/>
  <c r="C30" i="55" s="1"/>
  <c r="C6" i="47"/>
  <c r="B30" i="55" s="1"/>
  <c r="X5" i="47"/>
  <c r="W5" i="47"/>
  <c r="T5" i="47"/>
  <c r="S5" i="47"/>
  <c r="P5" i="47"/>
  <c r="O5" i="47"/>
  <c r="L5" i="47"/>
  <c r="K5" i="47"/>
  <c r="H5" i="47"/>
  <c r="G5" i="47"/>
  <c r="F5" i="47"/>
  <c r="E5" i="47"/>
  <c r="D5" i="47"/>
  <c r="C5" i="47"/>
  <c r="Y30" i="67"/>
  <c r="X30" i="67"/>
  <c r="W30" i="67"/>
  <c r="V30" i="67"/>
  <c r="U30" i="67"/>
  <c r="T30" i="67"/>
  <c r="S30" i="67"/>
  <c r="R30" i="67"/>
  <c r="Q30" i="67"/>
  <c r="P30" i="67"/>
  <c r="O30" i="67"/>
  <c r="N30" i="67"/>
  <c r="M30" i="67"/>
  <c r="L30" i="67"/>
  <c r="K30" i="67"/>
  <c r="J30" i="67"/>
  <c r="I30" i="67"/>
  <c r="H30" i="67"/>
  <c r="F3" i="47"/>
  <c r="E30" i="66" s="1"/>
  <c r="E3" i="47"/>
  <c r="D30" i="66" s="1"/>
  <c r="X29" i="64"/>
  <c r="W29" i="64"/>
  <c r="V29" i="64"/>
  <c r="T29" i="64"/>
  <c r="S29" i="64"/>
  <c r="Y29" i="65"/>
  <c r="W29" i="65"/>
  <c r="V29" i="65"/>
  <c r="U29" i="65"/>
  <c r="S29" i="65"/>
  <c r="Y29" i="63"/>
  <c r="X29" i="63"/>
  <c r="V29" i="63"/>
  <c r="U29" i="63"/>
  <c r="T29" i="63"/>
  <c r="Y29" i="62"/>
  <c r="X29" i="62"/>
  <c r="W29" i="62"/>
  <c r="U29" i="62"/>
  <c r="T29" i="62"/>
  <c r="S29" i="62"/>
  <c r="X29" i="61"/>
  <c r="W29" i="61"/>
  <c r="V29" i="61"/>
  <c r="T29" i="61"/>
  <c r="S29" i="61"/>
  <c r="Y29" i="60"/>
  <c r="W29" i="60"/>
  <c r="V29" i="60"/>
  <c r="U29" i="60"/>
  <c r="S29" i="60"/>
  <c r="Y29" i="59"/>
  <c r="X29" i="59"/>
  <c r="V29" i="59"/>
  <c r="U29" i="59"/>
  <c r="T29" i="59"/>
  <c r="Y29" i="58"/>
  <c r="X29" i="58"/>
  <c r="W29" i="58"/>
  <c r="U29" i="58"/>
  <c r="T29" i="58"/>
  <c r="S29" i="58"/>
  <c r="X29" i="57"/>
  <c r="W29" i="57"/>
  <c r="V29" i="57"/>
  <c r="T29" i="57"/>
  <c r="S29" i="57"/>
  <c r="Y29" i="56"/>
  <c r="W29" i="56"/>
  <c r="V29" i="56"/>
  <c r="U29" i="56"/>
  <c r="S29" i="56"/>
  <c r="Y29" i="54"/>
  <c r="X29" i="54"/>
  <c r="V29" i="54"/>
  <c r="U29" i="54"/>
  <c r="T29" i="54"/>
  <c r="W6" i="46"/>
  <c r="Y29" i="67"/>
  <c r="W29" i="67"/>
  <c r="V29" i="67"/>
  <c r="U29" i="67"/>
  <c r="S29" i="67"/>
  <c r="Y28" i="64"/>
  <c r="X28" i="64"/>
  <c r="W28" i="64"/>
  <c r="V28" i="64"/>
  <c r="U28" i="64"/>
  <c r="T28" i="64"/>
  <c r="S28" i="64"/>
  <c r="R28" i="64"/>
  <c r="Q28" i="64"/>
  <c r="P28" i="64"/>
  <c r="O28" i="64"/>
  <c r="N28" i="64"/>
  <c r="M28" i="64"/>
  <c r="L28" i="64"/>
  <c r="K28" i="64"/>
  <c r="J28" i="64"/>
  <c r="Y28" i="65"/>
  <c r="X28" i="65"/>
  <c r="W28" i="65"/>
  <c r="V28" i="65"/>
  <c r="U28" i="65"/>
  <c r="T28" i="65"/>
  <c r="S28" i="65"/>
  <c r="R28" i="65"/>
  <c r="Q28" i="65"/>
  <c r="P28" i="65"/>
  <c r="O28" i="65"/>
  <c r="N28" i="65"/>
  <c r="M28" i="65"/>
  <c r="L28" i="65"/>
  <c r="K28" i="65"/>
  <c r="J28" i="65"/>
  <c r="Y28" i="63"/>
  <c r="X28" i="63"/>
  <c r="W28" i="63"/>
  <c r="V28" i="63"/>
  <c r="U28" i="63"/>
  <c r="T28" i="63"/>
  <c r="S28" i="63"/>
  <c r="R28" i="63"/>
  <c r="Q28" i="63"/>
  <c r="P28" i="63"/>
  <c r="O28" i="63"/>
  <c r="N28" i="63"/>
  <c r="M28" i="63"/>
  <c r="L28" i="63"/>
  <c r="K28" i="63"/>
  <c r="J28" i="63"/>
  <c r="Y28" i="62"/>
  <c r="X28" i="62"/>
  <c r="W28" i="62"/>
  <c r="V28" i="62"/>
  <c r="U28" i="62"/>
  <c r="T28" i="62"/>
  <c r="S28" i="62"/>
  <c r="R28" i="62"/>
  <c r="Q28" i="62"/>
  <c r="P28" i="62"/>
  <c r="O28" i="62"/>
  <c r="N28" i="62"/>
  <c r="M28" i="62"/>
  <c r="L28" i="62"/>
  <c r="K28" i="62"/>
  <c r="J28" i="62"/>
  <c r="Y28" i="61"/>
  <c r="X28" i="61"/>
  <c r="W28" i="61"/>
  <c r="V28" i="61"/>
  <c r="U28" i="61"/>
  <c r="T28" i="61"/>
  <c r="S28" i="61"/>
  <c r="R28" i="61"/>
  <c r="Q28" i="61"/>
  <c r="P28" i="61"/>
  <c r="O28" i="61"/>
  <c r="N28" i="61"/>
  <c r="M28" i="61"/>
  <c r="L28" i="61"/>
  <c r="K28" i="61"/>
  <c r="J28" i="61"/>
  <c r="Y28" i="60"/>
  <c r="X28" i="60"/>
  <c r="W28" i="60"/>
  <c r="V28" i="60"/>
  <c r="U28" i="60"/>
  <c r="T28" i="60"/>
  <c r="S28" i="60"/>
  <c r="R28" i="60"/>
  <c r="Q28" i="60"/>
  <c r="P28" i="60"/>
  <c r="O28" i="60"/>
  <c r="N28" i="60"/>
  <c r="M28" i="60"/>
  <c r="L28" i="60"/>
  <c r="K28" i="60"/>
  <c r="J28" i="60"/>
  <c r="Y28" i="59"/>
  <c r="X28" i="59"/>
  <c r="W28" i="59"/>
  <c r="V28" i="59"/>
  <c r="U28" i="59"/>
  <c r="T28" i="59"/>
  <c r="S28" i="59"/>
  <c r="R28" i="59"/>
  <c r="Q28" i="59"/>
  <c r="P28" i="59"/>
  <c r="O28" i="59"/>
  <c r="N28" i="59"/>
  <c r="M28" i="59"/>
  <c r="L28" i="59"/>
  <c r="K28" i="59"/>
  <c r="J28" i="59"/>
  <c r="Y28" i="58"/>
  <c r="X28" i="58"/>
  <c r="W28" i="58"/>
  <c r="V28" i="58"/>
  <c r="U28" i="58"/>
  <c r="T28" i="58"/>
  <c r="S28" i="58"/>
  <c r="R28" i="58"/>
  <c r="Q28" i="58"/>
  <c r="P28" i="58"/>
  <c r="O28" i="58"/>
  <c r="N28" i="58"/>
  <c r="M28" i="58"/>
  <c r="L28" i="58"/>
  <c r="K28" i="58"/>
  <c r="J28" i="58"/>
  <c r="Y28" i="57"/>
  <c r="X28" i="57"/>
  <c r="W28" i="57"/>
  <c r="V28" i="57"/>
  <c r="U28" i="57"/>
  <c r="T28" i="57"/>
  <c r="S28" i="57"/>
  <c r="R28" i="57"/>
  <c r="Q28" i="57"/>
  <c r="P28" i="57"/>
  <c r="O28" i="57"/>
  <c r="N28" i="57"/>
  <c r="M28" i="57"/>
  <c r="L28" i="57"/>
  <c r="K28" i="57"/>
  <c r="J28" i="57"/>
  <c r="Y28" i="56"/>
  <c r="X28" i="56"/>
  <c r="W28" i="56"/>
  <c r="V28" i="56"/>
  <c r="U28" i="56"/>
  <c r="T28" i="56"/>
  <c r="S28" i="56"/>
  <c r="R28" i="56"/>
  <c r="Q28" i="56"/>
  <c r="P28" i="56"/>
  <c r="O28" i="56"/>
  <c r="N28" i="56"/>
  <c r="M28" i="56"/>
  <c r="L28" i="56"/>
  <c r="K28" i="56"/>
  <c r="J28" i="56"/>
  <c r="Y28" i="54"/>
  <c r="X28" i="54"/>
  <c r="W28" i="54"/>
  <c r="V28" i="54"/>
  <c r="U28" i="54"/>
  <c r="T28" i="54"/>
  <c r="S28" i="54"/>
  <c r="R28" i="54"/>
  <c r="Q28" i="54"/>
  <c r="P28" i="54"/>
  <c r="O28" i="54"/>
  <c r="N28" i="54"/>
  <c r="M28" i="54"/>
  <c r="L28" i="54"/>
  <c r="K28" i="54"/>
  <c r="J28" i="54"/>
  <c r="Z6" i="45"/>
  <c r="Y28" i="55" s="1"/>
  <c r="Y6" i="45"/>
  <c r="X28" i="55" s="1"/>
  <c r="X6" i="45"/>
  <c r="W28" i="55" s="1"/>
  <c r="W6" i="45"/>
  <c r="V28" i="55" s="1"/>
  <c r="V6" i="45"/>
  <c r="U28" i="55" s="1"/>
  <c r="U6" i="45"/>
  <c r="T28" i="55" s="1"/>
  <c r="T6" i="45"/>
  <c r="S28" i="55" s="1"/>
  <c r="S6" i="45"/>
  <c r="R28" i="55" s="1"/>
  <c r="R6" i="45"/>
  <c r="Q28" i="55" s="1"/>
  <c r="Q6" i="45"/>
  <c r="P28" i="55" s="1"/>
  <c r="P6" i="45"/>
  <c r="O28" i="55" s="1"/>
  <c r="O6" i="45"/>
  <c r="N28" i="55" s="1"/>
  <c r="N6" i="45"/>
  <c r="M28" i="55" s="1"/>
  <c r="M6" i="45"/>
  <c r="L28" i="55" s="1"/>
  <c r="L6" i="45"/>
  <c r="K28" i="55" s="1"/>
  <c r="K6" i="45"/>
  <c r="J28" i="55" s="1"/>
  <c r="Z5" i="45"/>
  <c r="Y5" i="45"/>
  <c r="X5" i="45"/>
  <c r="W5" i="45"/>
  <c r="V5" i="45"/>
  <c r="U5" i="45"/>
  <c r="T5" i="45"/>
  <c r="S5" i="45"/>
  <c r="R5" i="45"/>
  <c r="Q5" i="45"/>
  <c r="P5" i="45"/>
  <c r="O5" i="45"/>
  <c r="N5" i="45"/>
  <c r="M5" i="45"/>
  <c r="L5" i="45"/>
  <c r="K5" i="45"/>
  <c r="Y28" i="67"/>
  <c r="X28" i="67"/>
  <c r="W28" i="67"/>
  <c r="V28" i="67"/>
  <c r="U28" i="67"/>
  <c r="T28" i="67"/>
  <c r="S28" i="67"/>
  <c r="R28" i="67"/>
  <c r="Q28" i="67"/>
  <c r="P28" i="67"/>
  <c r="O28" i="67"/>
  <c r="N28" i="67"/>
  <c r="M28" i="67"/>
  <c r="L28" i="67"/>
  <c r="K28" i="67"/>
  <c r="J28" i="67"/>
  <c r="Z3" i="45"/>
  <c r="Y28" i="66" s="1"/>
  <c r="Y3" i="45"/>
  <c r="X28" i="66" s="1"/>
  <c r="X3" i="45"/>
  <c r="W28" i="66" s="1"/>
  <c r="W3" i="45"/>
  <c r="V28" i="66" s="1"/>
  <c r="V3" i="45"/>
  <c r="U28" i="66" s="1"/>
  <c r="U3" i="45"/>
  <c r="T28" i="66" s="1"/>
  <c r="T3" i="45"/>
  <c r="S28" i="66" s="1"/>
  <c r="S3" i="45"/>
  <c r="R28" i="66" s="1"/>
  <c r="R3" i="45"/>
  <c r="Q28" i="66" s="1"/>
  <c r="Q3" i="45"/>
  <c r="P28" i="66" s="1"/>
  <c r="P3" i="45"/>
  <c r="O28" i="66" s="1"/>
  <c r="O3" i="45"/>
  <c r="N28" i="66" s="1"/>
  <c r="N3" i="45"/>
  <c r="M28" i="66" s="1"/>
  <c r="M3" i="45"/>
  <c r="L28" i="66" s="1"/>
  <c r="L3" i="45"/>
  <c r="K28" i="66" s="1"/>
  <c r="K3" i="45"/>
  <c r="J28" i="66" s="1"/>
  <c r="Y27" i="64"/>
  <c r="X27" i="64"/>
  <c r="W27" i="64"/>
  <c r="V27" i="64"/>
  <c r="U27" i="64"/>
  <c r="T27" i="64"/>
  <c r="S27" i="64"/>
  <c r="R27" i="64"/>
  <c r="Q27" i="64"/>
  <c r="P27" i="64"/>
  <c r="O27" i="64"/>
  <c r="N27" i="64"/>
  <c r="M27" i="64"/>
  <c r="L27" i="64"/>
  <c r="K27" i="64"/>
  <c r="J27" i="64"/>
  <c r="Y27" i="65"/>
  <c r="X27" i="65"/>
  <c r="W27" i="65"/>
  <c r="V27" i="65"/>
  <c r="U27" i="65"/>
  <c r="T27" i="65"/>
  <c r="S27" i="65"/>
  <c r="R27" i="65"/>
  <c r="Q27" i="65"/>
  <c r="P27" i="65"/>
  <c r="O27" i="65"/>
  <c r="N27" i="65"/>
  <c r="M27" i="65"/>
  <c r="L27" i="65"/>
  <c r="K27" i="65"/>
  <c r="J27" i="65"/>
  <c r="Y27" i="63"/>
  <c r="X27" i="63"/>
  <c r="W27" i="63"/>
  <c r="V27" i="63"/>
  <c r="U27" i="63"/>
  <c r="T27" i="63"/>
  <c r="S27" i="63"/>
  <c r="R27" i="63"/>
  <c r="Q27" i="63"/>
  <c r="P27" i="63"/>
  <c r="O27" i="63"/>
  <c r="N27" i="63"/>
  <c r="M27" i="63"/>
  <c r="L27" i="63"/>
  <c r="K27" i="63"/>
  <c r="J27" i="63"/>
  <c r="Y27" i="62"/>
  <c r="X27" i="62"/>
  <c r="W27" i="62"/>
  <c r="V27" i="62"/>
  <c r="U27" i="62"/>
  <c r="T27" i="62"/>
  <c r="S27" i="62"/>
  <c r="R27" i="62"/>
  <c r="Q27" i="62"/>
  <c r="P27" i="62"/>
  <c r="O27" i="62"/>
  <c r="N27" i="62"/>
  <c r="M27" i="62"/>
  <c r="L27" i="62"/>
  <c r="K27" i="62"/>
  <c r="J27" i="62"/>
  <c r="Y27" i="61"/>
  <c r="X27" i="61"/>
  <c r="W27" i="61"/>
  <c r="V27" i="61"/>
  <c r="U27" i="61"/>
  <c r="T27" i="61"/>
  <c r="S27" i="61"/>
  <c r="R27" i="61"/>
  <c r="Q27" i="61"/>
  <c r="P27" i="61"/>
  <c r="O27" i="61"/>
  <c r="N27" i="61"/>
  <c r="M27" i="61"/>
  <c r="L27" i="61"/>
  <c r="K27" i="61"/>
  <c r="J27" i="61"/>
  <c r="Y27" i="60"/>
  <c r="X27" i="60"/>
  <c r="W27" i="60"/>
  <c r="V27" i="60"/>
  <c r="U27" i="60"/>
  <c r="T27" i="60"/>
  <c r="S27" i="60"/>
  <c r="R27" i="60"/>
  <c r="Q27" i="60"/>
  <c r="P27" i="60"/>
  <c r="O27" i="60"/>
  <c r="N27" i="60"/>
  <c r="M27" i="60"/>
  <c r="L27" i="60"/>
  <c r="K27" i="60"/>
  <c r="J27" i="60"/>
  <c r="Y27" i="59"/>
  <c r="X27" i="59"/>
  <c r="W27" i="59"/>
  <c r="V27" i="59"/>
  <c r="U27" i="59"/>
  <c r="T27" i="59"/>
  <c r="S27" i="59"/>
  <c r="R27" i="59"/>
  <c r="Q27" i="59"/>
  <c r="P27" i="59"/>
  <c r="O27" i="59"/>
  <c r="N27" i="59"/>
  <c r="M27" i="59"/>
  <c r="L27" i="59"/>
  <c r="K27" i="59"/>
  <c r="J27" i="59"/>
  <c r="Y27" i="58"/>
  <c r="X27" i="58"/>
  <c r="W27" i="58"/>
  <c r="V27" i="58"/>
  <c r="U27" i="58"/>
  <c r="T27" i="58"/>
  <c r="S27" i="58"/>
  <c r="R27" i="58"/>
  <c r="Q27" i="58"/>
  <c r="P27" i="58"/>
  <c r="O27" i="58"/>
  <c r="N27" i="58"/>
  <c r="M27" i="58"/>
  <c r="L27" i="58"/>
  <c r="K27" i="58"/>
  <c r="J27" i="58"/>
  <c r="Y27" i="57"/>
  <c r="X27" i="57"/>
  <c r="W27" i="57"/>
  <c r="V27" i="57"/>
  <c r="U27" i="57"/>
  <c r="T27" i="57"/>
  <c r="S27" i="57"/>
  <c r="R27" i="57"/>
  <c r="Q27" i="57"/>
  <c r="P27" i="57"/>
  <c r="O27" i="57"/>
  <c r="N27" i="57"/>
  <c r="M27" i="57"/>
  <c r="L27" i="57"/>
  <c r="K27" i="57"/>
  <c r="J27" i="57"/>
  <c r="Y27" i="56"/>
  <c r="X27" i="56"/>
  <c r="W27" i="56"/>
  <c r="V27" i="56"/>
  <c r="U27" i="56"/>
  <c r="T27" i="56"/>
  <c r="S27" i="56"/>
  <c r="R27" i="56"/>
  <c r="Q27" i="56"/>
  <c r="P27" i="56"/>
  <c r="O27" i="56"/>
  <c r="N27" i="56"/>
  <c r="M27" i="56"/>
  <c r="L27" i="56"/>
  <c r="K27" i="56"/>
  <c r="J27" i="56"/>
  <c r="Y27" i="54"/>
  <c r="X27" i="54"/>
  <c r="W27" i="54"/>
  <c r="V27" i="54"/>
  <c r="U27" i="54"/>
  <c r="T27" i="54"/>
  <c r="S27" i="54"/>
  <c r="R27" i="54"/>
  <c r="Q27" i="54"/>
  <c r="P27" i="54"/>
  <c r="O27" i="54"/>
  <c r="N27" i="54"/>
  <c r="M27" i="54"/>
  <c r="L27" i="54"/>
  <c r="K27" i="54"/>
  <c r="J27" i="54"/>
  <c r="Z6" i="44"/>
  <c r="Y27" i="55" s="1"/>
  <c r="Y6" i="44"/>
  <c r="X27" i="55" s="1"/>
  <c r="X6" i="44"/>
  <c r="W27" i="55" s="1"/>
  <c r="W6" i="44"/>
  <c r="V6" i="44"/>
  <c r="U27" i="55" s="1"/>
  <c r="U6" i="44"/>
  <c r="T27" i="55" s="1"/>
  <c r="T6" i="44"/>
  <c r="S27" i="55" s="1"/>
  <c r="S6" i="44"/>
  <c r="R6" i="44"/>
  <c r="Q27" i="55" s="1"/>
  <c r="Q6" i="44"/>
  <c r="P27" i="55" s="1"/>
  <c r="P6" i="44"/>
  <c r="O27" i="55" s="1"/>
  <c r="O6" i="44"/>
  <c r="N6" i="44"/>
  <c r="M27" i="55" s="1"/>
  <c r="M6" i="44"/>
  <c r="L27" i="55" s="1"/>
  <c r="L6" i="44"/>
  <c r="K27" i="55" s="1"/>
  <c r="K6" i="44"/>
  <c r="Z5" i="44"/>
  <c r="Y5" i="44"/>
  <c r="X5" i="44"/>
  <c r="W5" i="44"/>
  <c r="V5" i="44"/>
  <c r="U5" i="44"/>
  <c r="T5" i="44"/>
  <c r="S5" i="44"/>
  <c r="R5" i="44"/>
  <c r="Q5" i="44"/>
  <c r="P5" i="44"/>
  <c r="O5" i="44"/>
  <c r="N5" i="44"/>
  <c r="M5" i="44"/>
  <c r="L5" i="44"/>
  <c r="K5" i="44"/>
  <c r="X27" i="67"/>
  <c r="W27" i="67"/>
  <c r="V27" i="67"/>
  <c r="T27" i="67"/>
  <c r="S27" i="67"/>
  <c r="R27" i="67"/>
  <c r="P27" i="67"/>
  <c r="O27" i="67"/>
  <c r="N27" i="67"/>
  <c r="L27" i="67"/>
  <c r="K27" i="67"/>
  <c r="J27" i="67"/>
  <c r="Z3" i="44"/>
  <c r="Y3" i="44"/>
  <c r="X27" i="66" s="1"/>
  <c r="V3" i="44"/>
  <c r="U3" i="44"/>
  <c r="T27" i="66" s="1"/>
  <c r="R3" i="44"/>
  <c r="Q3" i="44"/>
  <c r="P27" i="66" s="1"/>
  <c r="N3" i="44"/>
  <c r="M3" i="44"/>
  <c r="L27" i="66" s="1"/>
  <c r="Y26" i="64"/>
  <c r="W26" i="64"/>
  <c r="V26" i="64"/>
  <c r="U26" i="64"/>
  <c r="S26" i="64"/>
  <c r="R26" i="64"/>
  <c r="Q26" i="64"/>
  <c r="O26" i="64"/>
  <c r="N26" i="64"/>
  <c r="M26" i="64"/>
  <c r="K26" i="64"/>
  <c r="J26" i="64"/>
  <c r="I26" i="64"/>
  <c r="G26" i="64"/>
  <c r="F26" i="64"/>
  <c r="E26" i="64"/>
  <c r="C26" i="64"/>
  <c r="B26" i="64"/>
  <c r="Y26" i="65"/>
  <c r="W26" i="65"/>
  <c r="V26" i="65"/>
  <c r="U26" i="65"/>
  <c r="S26" i="65"/>
  <c r="R26" i="65"/>
  <c r="Q26" i="65"/>
  <c r="O26" i="65"/>
  <c r="N26" i="65"/>
  <c r="M26" i="65"/>
  <c r="K26" i="65"/>
  <c r="J26" i="65"/>
  <c r="I26" i="65"/>
  <c r="G26" i="65"/>
  <c r="F26" i="65"/>
  <c r="E26" i="65"/>
  <c r="C26" i="65"/>
  <c r="B26" i="65"/>
  <c r="Y26" i="63"/>
  <c r="W26" i="63"/>
  <c r="V26" i="63"/>
  <c r="U26" i="63"/>
  <c r="S26" i="63"/>
  <c r="R26" i="63"/>
  <c r="Q26" i="63"/>
  <c r="O26" i="63"/>
  <c r="N26" i="63"/>
  <c r="M26" i="63"/>
  <c r="K26" i="63"/>
  <c r="J26" i="63"/>
  <c r="I26" i="63"/>
  <c r="G26" i="63"/>
  <c r="F26" i="63"/>
  <c r="E26" i="63"/>
  <c r="C26" i="63"/>
  <c r="B26" i="63"/>
  <c r="Y26" i="62"/>
  <c r="W26" i="62"/>
  <c r="V26" i="62"/>
  <c r="U26" i="62"/>
  <c r="S26" i="62"/>
  <c r="R26" i="62"/>
  <c r="Q26" i="62"/>
  <c r="O26" i="62"/>
  <c r="N26" i="62"/>
  <c r="M26" i="62"/>
  <c r="K26" i="62"/>
  <c r="J26" i="62"/>
  <c r="I26" i="62"/>
  <c r="G26" i="62"/>
  <c r="F26" i="62"/>
  <c r="E26" i="62"/>
  <c r="C26" i="62"/>
  <c r="B26" i="62"/>
  <c r="Y26" i="61"/>
  <c r="W26" i="61"/>
  <c r="V26" i="61"/>
  <c r="U26" i="61"/>
  <c r="S26" i="61"/>
  <c r="R26" i="61"/>
  <c r="Q26" i="61"/>
  <c r="O26" i="61"/>
  <c r="N26" i="61"/>
  <c r="M26" i="61"/>
  <c r="K26" i="61"/>
  <c r="J26" i="61"/>
  <c r="I26" i="61"/>
  <c r="G26" i="61"/>
  <c r="F26" i="61"/>
  <c r="E26" i="61"/>
  <c r="C26" i="61"/>
  <c r="B26" i="61"/>
  <c r="Y26" i="60"/>
  <c r="W26" i="60"/>
  <c r="V26" i="60"/>
  <c r="U26" i="60"/>
  <c r="S26" i="60"/>
  <c r="R26" i="60"/>
  <c r="Q26" i="60"/>
  <c r="O26" i="60"/>
  <c r="N26" i="60"/>
  <c r="M26" i="60"/>
  <c r="K26" i="60"/>
  <c r="J26" i="60"/>
  <c r="I26" i="60"/>
  <c r="G26" i="60"/>
  <c r="F26" i="60"/>
  <c r="E26" i="60"/>
  <c r="C26" i="60"/>
  <c r="B26" i="60"/>
  <c r="Y26" i="59"/>
  <c r="W26" i="59"/>
  <c r="V26" i="59"/>
  <c r="U26" i="59"/>
  <c r="S26" i="59"/>
  <c r="R26" i="59"/>
  <c r="Q26" i="59"/>
  <c r="O26" i="59"/>
  <c r="N26" i="59"/>
  <c r="M26" i="59"/>
  <c r="K26" i="59"/>
  <c r="J26" i="59"/>
  <c r="I26" i="59"/>
  <c r="G26" i="59"/>
  <c r="F26" i="59"/>
  <c r="E26" i="59"/>
  <c r="C26" i="59"/>
  <c r="B26" i="59"/>
  <c r="Y26" i="58"/>
  <c r="W26" i="58"/>
  <c r="V26" i="58"/>
  <c r="U26" i="58"/>
  <c r="S26" i="58"/>
  <c r="R26" i="58"/>
  <c r="Q26" i="58"/>
  <c r="O26" i="58"/>
  <c r="N26" i="58"/>
  <c r="M26" i="58"/>
  <c r="K26" i="58"/>
  <c r="J26" i="58"/>
  <c r="I26" i="58"/>
  <c r="G26" i="58"/>
  <c r="F26" i="58"/>
  <c r="E26" i="58"/>
  <c r="C26" i="58"/>
  <c r="B26" i="58"/>
  <c r="Y26" i="57"/>
  <c r="W26" i="57"/>
  <c r="V26" i="57"/>
  <c r="U26" i="57"/>
  <c r="S26" i="57"/>
  <c r="R26" i="57"/>
  <c r="Q26" i="57"/>
  <c r="O26" i="57"/>
  <c r="N26" i="57"/>
  <c r="M26" i="57"/>
  <c r="K26" i="57"/>
  <c r="J26" i="57"/>
  <c r="I26" i="57"/>
  <c r="G26" i="57"/>
  <c r="F26" i="57"/>
  <c r="E26" i="57"/>
  <c r="C26" i="57"/>
  <c r="B26" i="57"/>
  <c r="Y26" i="56"/>
  <c r="W26" i="56"/>
  <c r="V26" i="56"/>
  <c r="U26" i="56"/>
  <c r="S26" i="56"/>
  <c r="R26" i="56"/>
  <c r="Q26" i="56"/>
  <c r="O26" i="56"/>
  <c r="N26" i="56"/>
  <c r="M26" i="56"/>
  <c r="K26" i="56"/>
  <c r="J26" i="56"/>
  <c r="I26" i="56"/>
  <c r="G26" i="56"/>
  <c r="F26" i="56"/>
  <c r="E26" i="56"/>
  <c r="C26" i="56"/>
  <c r="B26" i="56"/>
  <c r="Y26" i="54"/>
  <c r="W26" i="54"/>
  <c r="V26" i="54"/>
  <c r="U26" i="54"/>
  <c r="S26" i="54"/>
  <c r="R26" i="54"/>
  <c r="Q26" i="54"/>
  <c r="O26" i="54"/>
  <c r="N26" i="54"/>
  <c r="M26" i="54"/>
  <c r="K26" i="54"/>
  <c r="J26" i="54"/>
  <c r="I26" i="54"/>
  <c r="G26" i="54"/>
  <c r="F26" i="54"/>
  <c r="E26" i="54"/>
  <c r="C26" i="54"/>
  <c r="B26" i="54"/>
  <c r="Z6" i="43"/>
  <c r="Y26" i="55" s="1"/>
  <c r="Y6" i="43"/>
  <c r="Y3" i="43" s="1"/>
  <c r="X26" i="66" s="1"/>
  <c r="X6" i="43"/>
  <c r="W26" i="55" s="1"/>
  <c r="W6" i="43"/>
  <c r="V26" i="55" s="1"/>
  <c r="V6" i="43"/>
  <c r="U26" i="55" s="1"/>
  <c r="U6" i="43"/>
  <c r="U3" i="43" s="1"/>
  <c r="T26" i="66" s="1"/>
  <c r="T6" i="43"/>
  <c r="S26" i="55" s="1"/>
  <c r="S6" i="43"/>
  <c r="R26" i="55" s="1"/>
  <c r="R6" i="43"/>
  <c r="Q26" i="55" s="1"/>
  <c r="Q6" i="43"/>
  <c r="Q3" i="43" s="1"/>
  <c r="P26" i="66" s="1"/>
  <c r="P6" i="43"/>
  <c r="O26" i="55" s="1"/>
  <c r="O6" i="43"/>
  <c r="N26" i="55" s="1"/>
  <c r="N6" i="43"/>
  <c r="M26" i="55" s="1"/>
  <c r="M6" i="43"/>
  <c r="M3" i="43" s="1"/>
  <c r="L26" i="66" s="1"/>
  <c r="L6" i="43"/>
  <c r="K26" i="55" s="1"/>
  <c r="K6" i="43"/>
  <c r="J26" i="55" s="1"/>
  <c r="J6" i="43"/>
  <c r="I26" i="55" s="1"/>
  <c r="I6" i="43"/>
  <c r="I3" i="43" s="1"/>
  <c r="H26" i="66" s="1"/>
  <c r="H6" i="43"/>
  <c r="G26" i="55" s="1"/>
  <c r="G6" i="43"/>
  <c r="F26" i="55" s="1"/>
  <c r="E26" i="55"/>
  <c r="C26" i="55"/>
  <c r="B26" i="55"/>
  <c r="X5" i="43"/>
  <c r="W5" i="43"/>
  <c r="T5" i="43"/>
  <c r="S5" i="43"/>
  <c r="P5" i="43"/>
  <c r="O5" i="43"/>
  <c r="L5" i="43"/>
  <c r="K5" i="43"/>
  <c r="H5" i="43"/>
  <c r="G5" i="43"/>
  <c r="F5" i="43"/>
  <c r="E5" i="43"/>
  <c r="D5" i="43"/>
  <c r="C5" i="43"/>
  <c r="Y26" i="67"/>
  <c r="W26" i="67"/>
  <c r="V26" i="67"/>
  <c r="U26" i="67"/>
  <c r="S26" i="67"/>
  <c r="R26" i="67"/>
  <c r="Q26" i="67"/>
  <c r="O26" i="67"/>
  <c r="N26" i="67"/>
  <c r="M26" i="67"/>
  <c r="K26" i="67"/>
  <c r="J26" i="67"/>
  <c r="I26" i="67"/>
  <c r="H26" i="67"/>
  <c r="G26" i="67"/>
  <c r="F26" i="67"/>
  <c r="D26" i="67"/>
  <c r="C26" i="67"/>
  <c r="B26" i="67"/>
  <c r="Z3" i="43"/>
  <c r="W3" i="43"/>
  <c r="V26" i="66" s="1"/>
  <c r="V3" i="43"/>
  <c r="S3" i="43"/>
  <c r="R26" i="66" s="1"/>
  <c r="R3" i="43"/>
  <c r="O3" i="43"/>
  <c r="N26" i="66" s="1"/>
  <c r="N3" i="43"/>
  <c r="K3" i="43"/>
  <c r="J26" i="66" s="1"/>
  <c r="J3" i="43"/>
  <c r="G3" i="43"/>
  <c r="F26" i="66" s="1"/>
  <c r="F3" i="43"/>
  <c r="E3" i="43"/>
  <c r="D26" i="66" s="1"/>
  <c r="D3" i="43"/>
  <c r="C26" i="66" s="1"/>
  <c r="C3" i="43"/>
  <c r="B26" i="66" s="1"/>
  <c r="Y25" i="64"/>
  <c r="X25" i="64"/>
  <c r="V25" i="64"/>
  <c r="U25" i="64"/>
  <c r="T25" i="64"/>
  <c r="R25" i="64"/>
  <c r="Q25" i="64"/>
  <c r="P25" i="64"/>
  <c r="N25" i="64"/>
  <c r="M25" i="64"/>
  <c r="L25" i="64"/>
  <c r="J25" i="64"/>
  <c r="I25" i="64"/>
  <c r="H25" i="64"/>
  <c r="Y25" i="65"/>
  <c r="X25" i="65"/>
  <c r="U25" i="65"/>
  <c r="T25" i="65"/>
  <c r="Q25" i="65"/>
  <c r="P25" i="65"/>
  <c r="M25" i="65"/>
  <c r="L25" i="65"/>
  <c r="I25" i="65"/>
  <c r="H25" i="65"/>
  <c r="Y25" i="63"/>
  <c r="X25" i="63"/>
  <c r="V25" i="63"/>
  <c r="U25" i="63"/>
  <c r="T25" i="63"/>
  <c r="R25" i="63"/>
  <c r="Q25" i="63"/>
  <c r="P25" i="63"/>
  <c r="N25" i="63"/>
  <c r="M25" i="63"/>
  <c r="L25" i="63"/>
  <c r="J25" i="63"/>
  <c r="I25" i="63"/>
  <c r="H25" i="63"/>
  <c r="Y25" i="62"/>
  <c r="X25" i="62"/>
  <c r="U25" i="62"/>
  <c r="T25" i="62"/>
  <c r="Q25" i="62"/>
  <c r="P25" i="62"/>
  <c r="M25" i="62"/>
  <c r="L25" i="62"/>
  <c r="I25" i="62"/>
  <c r="H25" i="62"/>
  <c r="Y25" i="61"/>
  <c r="X25" i="61"/>
  <c r="V25" i="61"/>
  <c r="U25" i="61"/>
  <c r="T25" i="61"/>
  <c r="R25" i="61"/>
  <c r="Q25" i="61"/>
  <c r="P25" i="61"/>
  <c r="N25" i="61"/>
  <c r="M25" i="61"/>
  <c r="L25" i="61"/>
  <c r="J25" i="61"/>
  <c r="I25" i="61"/>
  <c r="H25" i="61"/>
  <c r="Y25" i="60"/>
  <c r="X25" i="60"/>
  <c r="U25" i="60"/>
  <c r="T25" i="60"/>
  <c r="Q25" i="60"/>
  <c r="P25" i="60"/>
  <c r="M25" i="60"/>
  <c r="L25" i="60"/>
  <c r="I25" i="60"/>
  <c r="H25" i="60"/>
  <c r="Y25" i="59"/>
  <c r="X25" i="59"/>
  <c r="V25" i="59"/>
  <c r="U25" i="59"/>
  <c r="T25" i="59"/>
  <c r="R25" i="59"/>
  <c r="Q25" i="59"/>
  <c r="P25" i="59"/>
  <c r="N25" i="59"/>
  <c r="M25" i="59"/>
  <c r="L25" i="59"/>
  <c r="J25" i="59"/>
  <c r="I25" i="59"/>
  <c r="H25" i="59"/>
  <c r="Y25" i="58"/>
  <c r="X25" i="58"/>
  <c r="U25" i="58"/>
  <c r="T25" i="58"/>
  <c r="Q25" i="58"/>
  <c r="P25" i="58"/>
  <c r="M25" i="58"/>
  <c r="L25" i="58"/>
  <c r="I25" i="58"/>
  <c r="H25" i="58"/>
  <c r="Y25" i="57"/>
  <c r="X25" i="57"/>
  <c r="V25" i="57"/>
  <c r="U25" i="57"/>
  <c r="T25" i="57"/>
  <c r="R25" i="57"/>
  <c r="Q25" i="57"/>
  <c r="P25" i="57"/>
  <c r="N25" i="57"/>
  <c r="M25" i="57"/>
  <c r="L25" i="57"/>
  <c r="J25" i="57"/>
  <c r="I25" i="57"/>
  <c r="H25" i="57"/>
  <c r="Y25" i="56"/>
  <c r="X25" i="56"/>
  <c r="U25" i="56"/>
  <c r="T25" i="56"/>
  <c r="T6" i="42"/>
  <c r="Q25" i="56"/>
  <c r="P25" i="56"/>
  <c r="O6" i="42"/>
  <c r="M25" i="56"/>
  <c r="L25" i="56"/>
  <c r="I25" i="56"/>
  <c r="H25" i="56"/>
  <c r="Y25" i="54"/>
  <c r="V25" i="54"/>
  <c r="U25" i="54"/>
  <c r="R25" i="54"/>
  <c r="Q25" i="54"/>
  <c r="N25" i="54"/>
  <c r="M25" i="54"/>
  <c r="J25" i="54"/>
  <c r="I25" i="54"/>
  <c r="X6" i="42"/>
  <c r="X3" i="42" s="1"/>
  <c r="V6" i="42"/>
  <c r="U25" i="55" s="1"/>
  <c r="S6" i="42"/>
  <c r="S5" i="42" s="1"/>
  <c r="R6" i="42"/>
  <c r="Q25" i="55" s="1"/>
  <c r="P6" i="42"/>
  <c r="P3" i="42" s="1"/>
  <c r="N6" i="42"/>
  <c r="M25" i="55" s="1"/>
  <c r="L6" i="42"/>
  <c r="K6" i="42"/>
  <c r="H6" i="42"/>
  <c r="H3" i="42" s="1"/>
  <c r="G6" i="42"/>
  <c r="F6" i="42"/>
  <c r="E25" i="55" s="1"/>
  <c r="E6" i="42"/>
  <c r="D25" i="55" s="1"/>
  <c r="D6" i="42"/>
  <c r="D5" i="42" s="1"/>
  <c r="C6" i="42"/>
  <c r="R5" i="42"/>
  <c r="L5" i="42"/>
  <c r="G5" i="42"/>
  <c r="E5" i="42"/>
  <c r="C5" i="42"/>
  <c r="Y25" i="67"/>
  <c r="X25" i="67"/>
  <c r="W25" i="67"/>
  <c r="U25" i="67"/>
  <c r="T25" i="67"/>
  <c r="S25" i="67"/>
  <c r="Q25" i="67"/>
  <c r="P25" i="67"/>
  <c r="O25" i="67"/>
  <c r="M25" i="67"/>
  <c r="L25" i="67"/>
  <c r="K25" i="67"/>
  <c r="I25" i="67"/>
  <c r="H25" i="67"/>
  <c r="V3" i="42"/>
  <c r="U25" i="66" s="1"/>
  <c r="R3" i="42"/>
  <c r="Q25" i="66" s="1"/>
  <c r="N3" i="42"/>
  <c r="M25" i="66" s="1"/>
  <c r="L3" i="42"/>
  <c r="K25" i="66" s="1"/>
  <c r="F3" i="42"/>
  <c r="E25" i="66" s="1"/>
  <c r="E3" i="42"/>
  <c r="D25" i="66" s="1"/>
  <c r="D3" i="42"/>
  <c r="C25" i="66" s="1"/>
  <c r="Y24" i="64"/>
  <c r="X24" i="64"/>
  <c r="W24" i="64"/>
  <c r="V24" i="64"/>
  <c r="U24" i="64"/>
  <c r="T24" i="64"/>
  <c r="S24" i="64"/>
  <c r="R24" i="64"/>
  <c r="Q24" i="64"/>
  <c r="P24" i="64"/>
  <c r="O24" i="64"/>
  <c r="N24" i="64"/>
  <c r="M24" i="64"/>
  <c r="L24" i="64"/>
  <c r="K24" i="64"/>
  <c r="J24" i="64"/>
  <c r="I24" i="64"/>
  <c r="H24" i="64"/>
  <c r="G24" i="64"/>
  <c r="F24" i="64"/>
  <c r="Y24" i="65"/>
  <c r="X24" i="65"/>
  <c r="W24" i="65"/>
  <c r="V24" i="65"/>
  <c r="U24" i="65"/>
  <c r="T24" i="65"/>
  <c r="S24" i="65"/>
  <c r="R24" i="65"/>
  <c r="Q24" i="65"/>
  <c r="P24" i="65"/>
  <c r="O24" i="65"/>
  <c r="N24" i="65"/>
  <c r="M24" i="65"/>
  <c r="L24" i="65"/>
  <c r="K24" i="65"/>
  <c r="J24" i="65"/>
  <c r="I24" i="65"/>
  <c r="H24" i="65"/>
  <c r="G24" i="65"/>
  <c r="F24" i="65"/>
  <c r="Y24" i="63"/>
  <c r="X24" i="63"/>
  <c r="W24" i="63"/>
  <c r="V24" i="63"/>
  <c r="U24" i="63"/>
  <c r="T24" i="63"/>
  <c r="S24" i="63"/>
  <c r="R24" i="63"/>
  <c r="Q24" i="63"/>
  <c r="P24" i="63"/>
  <c r="O24" i="63"/>
  <c r="N24" i="63"/>
  <c r="M24" i="63"/>
  <c r="L24" i="63"/>
  <c r="K24" i="63"/>
  <c r="J24" i="63"/>
  <c r="I24" i="63"/>
  <c r="H24" i="63"/>
  <c r="G24" i="63"/>
  <c r="F24" i="63"/>
  <c r="Y24" i="62"/>
  <c r="X24" i="62"/>
  <c r="W24" i="62"/>
  <c r="V24" i="62"/>
  <c r="U24" i="62"/>
  <c r="T24" i="62"/>
  <c r="S24" i="62"/>
  <c r="R24" i="62"/>
  <c r="Q24" i="62"/>
  <c r="P24" i="62"/>
  <c r="O24" i="62"/>
  <c r="N24" i="62"/>
  <c r="M24" i="62"/>
  <c r="L24" i="62"/>
  <c r="K24" i="62"/>
  <c r="J24" i="62"/>
  <c r="I24" i="62"/>
  <c r="H24" i="62"/>
  <c r="G24" i="62"/>
  <c r="F24" i="62"/>
  <c r="Y24" i="61"/>
  <c r="X24" i="61"/>
  <c r="W24" i="61"/>
  <c r="V24" i="61"/>
  <c r="U24" i="61"/>
  <c r="T24" i="61"/>
  <c r="S24" i="61"/>
  <c r="R24" i="61"/>
  <c r="Q24" i="61"/>
  <c r="P24" i="61"/>
  <c r="O24" i="61"/>
  <c r="N24" i="61"/>
  <c r="M24" i="61"/>
  <c r="L24" i="61"/>
  <c r="K24" i="61"/>
  <c r="J24" i="61"/>
  <c r="I24" i="61"/>
  <c r="H24" i="61"/>
  <c r="G24" i="61"/>
  <c r="F24" i="61"/>
  <c r="Y24" i="60"/>
  <c r="X24" i="60"/>
  <c r="W24" i="60"/>
  <c r="V24" i="60"/>
  <c r="U24" i="60"/>
  <c r="T24" i="60"/>
  <c r="S24" i="60"/>
  <c r="R24" i="60"/>
  <c r="Q24" i="60"/>
  <c r="P24" i="60"/>
  <c r="O24" i="60"/>
  <c r="N24" i="60"/>
  <c r="M24" i="60"/>
  <c r="L24" i="60"/>
  <c r="K24" i="60"/>
  <c r="J24" i="60"/>
  <c r="I24" i="60"/>
  <c r="H24" i="60"/>
  <c r="G24" i="60"/>
  <c r="F24" i="60"/>
  <c r="Y24" i="59"/>
  <c r="X24" i="59"/>
  <c r="W24" i="59"/>
  <c r="V24" i="59"/>
  <c r="U24" i="59"/>
  <c r="T24" i="59"/>
  <c r="S24" i="59"/>
  <c r="R24" i="59"/>
  <c r="Q24" i="59"/>
  <c r="P24" i="59"/>
  <c r="O24" i="59"/>
  <c r="N24" i="59"/>
  <c r="M24" i="59"/>
  <c r="L24" i="59"/>
  <c r="K24" i="59"/>
  <c r="J24" i="59"/>
  <c r="I24" i="59"/>
  <c r="H24" i="59"/>
  <c r="G24" i="59"/>
  <c r="F24" i="59"/>
  <c r="Y24" i="58"/>
  <c r="X24" i="58"/>
  <c r="W24" i="58"/>
  <c r="V24" i="58"/>
  <c r="U24" i="58"/>
  <c r="T24" i="58"/>
  <c r="S24" i="58"/>
  <c r="R24" i="58"/>
  <c r="Q24" i="58"/>
  <c r="P24" i="58"/>
  <c r="O24" i="58"/>
  <c r="N24" i="58"/>
  <c r="M24" i="58"/>
  <c r="L24" i="58"/>
  <c r="K24" i="58"/>
  <c r="J24" i="58"/>
  <c r="I24" i="58"/>
  <c r="H24" i="58"/>
  <c r="G24" i="58"/>
  <c r="F24" i="58"/>
  <c r="Y24" i="57"/>
  <c r="X24" i="57"/>
  <c r="W24" i="57"/>
  <c r="V24" i="57"/>
  <c r="U24" i="57"/>
  <c r="T24" i="57"/>
  <c r="S24" i="57"/>
  <c r="R24" i="57"/>
  <c r="Q24" i="57"/>
  <c r="P24" i="57"/>
  <c r="O24" i="57"/>
  <c r="N24" i="57"/>
  <c r="M24" i="57"/>
  <c r="L24" i="57"/>
  <c r="K24" i="57"/>
  <c r="J24" i="57"/>
  <c r="I24" i="57"/>
  <c r="H24" i="57"/>
  <c r="G24" i="57"/>
  <c r="F24" i="57"/>
  <c r="Y24" i="56"/>
  <c r="X24" i="56"/>
  <c r="W24" i="56"/>
  <c r="V24" i="56"/>
  <c r="U24" i="56"/>
  <c r="T24" i="56"/>
  <c r="S24" i="56"/>
  <c r="R24" i="56"/>
  <c r="Q24" i="56"/>
  <c r="P24" i="56"/>
  <c r="O24" i="56"/>
  <c r="N24" i="56"/>
  <c r="M24" i="56"/>
  <c r="L24" i="56"/>
  <c r="K24" i="56"/>
  <c r="J24" i="56"/>
  <c r="I24" i="56"/>
  <c r="H24" i="56"/>
  <c r="G24" i="56"/>
  <c r="F24" i="56"/>
  <c r="Y24" i="54"/>
  <c r="X24" i="54"/>
  <c r="W24" i="54"/>
  <c r="U24" i="54"/>
  <c r="T24" i="54"/>
  <c r="S24" i="54"/>
  <c r="Q24" i="54"/>
  <c r="P24" i="54"/>
  <c r="O24" i="54"/>
  <c r="N24" i="54"/>
  <c r="M24" i="54"/>
  <c r="L24" i="54"/>
  <c r="K24" i="54"/>
  <c r="I24" i="54"/>
  <c r="H24" i="54"/>
  <c r="G24" i="54"/>
  <c r="Z6" i="41"/>
  <c r="Y24" i="55" s="1"/>
  <c r="Y6" i="41"/>
  <c r="X24" i="55" s="1"/>
  <c r="X6" i="41"/>
  <c r="W24" i="55" s="1"/>
  <c r="W6" i="41"/>
  <c r="V24" i="55" s="1"/>
  <c r="V6" i="41"/>
  <c r="U24" i="55" s="1"/>
  <c r="U6" i="41"/>
  <c r="T24" i="55" s="1"/>
  <c r="T6" i="41"/>
  <c r="S24" i="55" s="1"/>
  <c r="S6" i="41"/>
  <c r="R24" i="55" s="1"/>
  <c r="R6" i="41"/>
  <c r="Q24" i="55" s="1"/>
  <c r="Q6" i="41"/>
  <c r="P24" i="55" s="1"/>
  <c r="P6" i="41"/>
  <c r="O24" i="55" s="1"/>
  <c r="O6" i="41"/>
  <c r="N24" i="55" s="1"/>
  <c r="N6" i="41"/>
  <c r="M24" i="55" s="1"/>
  <c r="M6" i="41"/>
  <c r="L24" i="55" s="1"/>
  <c r="L6" i="41"/>
  <c r="K24" i="55" s="1"/>
  <c r="K6" i="41"/>
  <c r="J24" i="55" s="1"/>
  <c r="J6" i="41"/>
  <c r="I24" i="55" s="1"/>
  <c r="I6" i="41"/>
  <c r="H24" i="55" s="1"/>
  <c r="H6" i="41"/>
  <c r="G24" i="55" s="1"/>
  <c r="G6" i="41"/>
  <c r="F24" i="55" s="1"/>
  <c r="Z5" i="41"/>
  <c r="Y5" i="41"/>
  <c r="X5" i="41"/>
  <c r="W5" i="41"/>
  <c r="V5" i="41"/>
  <c r="U5" i="41"/>
  <c r="T5" i="41"/>
  <c r="S5" i="41"/>
  <c r="R5" i="41"/>
  <c r="Q5" i="41"/>
  <c r="P5" i="41"/>
  <c r="O5" i="41"/>
  <c r="N5" i="41"/>
  <c r="M5" i="41"/>
  <c r="L5" i="41"/>
  <c r="K5" i="41"/>
  <c r="J5" i="41"/>
  <c r="I5" i="41"/>
  <c r="H5" i="41"/>
  <c r="G5" i="41"/>
  <c r="Y24" i="67"/>
  <c r="X24" i="67"/>
  <c r="W24" i="67"/>
  <c r="V24" i="67"/>
  <c r="U24" i="67"/>
  <c r="T24" i="67"/>
  <c r="S24" i="67"/>
  <c r="R24" i="67"/>
  <c r="Q24" i="67"/>
  <c r="P24" i="67"/>
  <c r="O24" i="67"/>
  <c r="N24" i="67"/>
  <c r="M24" i="67"/>
  <c r="L24" i="67"/>
  <c r="K24" i="67"/>
  <c r="J24" i="67"/>
  <c r="I24" i="67"/>
  <c r="H24" i="67"/>
  <c r="G24" i="67"/>
  <c r="F24" i="67"/>
  <c r="Z3" i="41"/>
  <c r="Y24" i="66" s="1"/>
  <c r="Y3" i="41"/>
  <c r="X24" i="66" s="1"/>
  <c r="X3" i="41"/>
  <c r="W24" i="66" s="1"/>
  <c r="W3" i="41"/>
  <c r="V24" i="66" s="1"/>
  <c r="V3" i="41"/>
  <c r="U24" i="66" s="1"/>
  <c r="U3" i="41"/>
  <c r="T24" i="66" s="1"/>
  <c r="T3" i="41"/>
  <c r="S24" i="66" s="1"/>
  <c r="S3" i="41"/>
  <c r="R24" i="66" s="1"/>
  <c r="R3" i="41"/>
  <c r="Q24" i="66" s="1"/>
  <c r="Q3" i="41"/>
  <c r="P24" i="66" s="1"/>
  <c r="P3" i="41"/>
  <c r="O24" i="66" s="1"/>
  <c r="O3" i="41"/>
  <c r="N24" i="66" s="1"/>
  <c r="N3" i="41"/>
  <c r="M24" i="66" s="1"/>
  <c r="M3" i="41"/>
  <c r="L24" i="66" s="1"/>
  <c r="L3" i="41"/>
  <c r="K24" i="66" s="1"/>
  <c r="K3" i="41"/>
  <c r="J24" i="66" s="1"/>
  <c r="J3" i="41"/>
  <c r="I24" i="66" s="1"/>
  <c r="I3" i="41"/>
  <c r="H24" i="66" s="1"/>
  <c r="H3" i="41"/>
  <c r="G24" i="66" s="1"/>
  <c r="G3" i="41"/>
  <c r="F24" i="66" s="1"/>
  <c r="Y23" i="64"/>
  <c r="X23" i="64"/>
  <c r="W23" i="64"/>
  <c r="V23" i="64"/>
  <c r="U23" i="64"/>
  <c r="T23" i="64"/>
  <c r="S23" i="64"/>
  <c r="R23" i="64"/>
  <c r="Q23" i="64"/>
  <c r="P23" i="64"/>
  <c r="O23" i="64"/>
  <c r="N23" i="64"/>
  <c r="M23" i="64"/>
  <c r="L23" i="64"/>
  <c r="K23" i="64"/>
  <c r="J23" i="64"/>
  <c r="I23" i="64"/>
  <c r="H23" i="64"/>
  <c r="Y23" i="65"/>
  <c r="X23" i="65"/>
  <c r="W23" i="65"/>
  <c r="U23" i="65"/>
  <c r="T23" i="65"/>
  <c r="S23" i="65"/>
  <c r="Q23" i="65"/>
  <c r="P23" i="65"/>
  <c r="O23" i="65"/>
  <c r="M23" i="65"/>
  <c r="L23" i="65"/>
  <c r="K23" i="65"/>
  <c r="I23" i="65"/>
  <c r="H23" i="65"/>
  <c r="Y23" i="63"/>
  <c r="X23" i="63"/>
  <c r="W23" i="63"/>
  <c r="V23" i="63"/>
  <c r="U23" i="63"/>
  <c r="T23" i="63"/>
  <c r="S23" i="63"/>
  <c r="R23" i="63"/>
  <c r="Q23" i="63"/>
  <c r="P23" i="63"/>
  <c r="O23" i="63"/>
  <c r="N23" i="63"/>
  <c r="M23" i="63"/>
  <c r="L23" i="63"/>
  <c r="K23" i="63"/>
  <c r="J23" i="63"/>
  <c r="I23" i="63"/>
  <c r="H23" i="63"/>
  <c r="Y23" i="62"/>
  <c r="X23" i="62"/>
  <c r="W23" i="62"/>
  <c r="U23" i="62"/>
  <c r="T23" i="62"/>
  <c r="S23" i="62"/>
  <c r="Q23" i="62"/>
  <c r="P23" i="62"/>
  <c r="O23" i="62"/>
  <c r="M23" i="62"/>
  <c r="L23" i="62"/>
  <c r="K23" i="62"/>
  <c r="I23" i="62"/>
  <c r="H23" i="62"/>
  <c r="Y23" i="61"/>
  <c r="X23" i="61"/>
  <c r="W23" i="61"/>
  <c r="V23" i="61"/>
  <c r="U23" i="61"/>
  <c r="T23" i="61"/>
  <c r="S23" i="61"/>
  <c r="R23" i="61"/>
  <c r="Q23" i="61"/>
  <c r="P23" i="61"/>
  <c r="O23" i="61"/>
  <c r="N23" i="61"/>
  <c r="M23" i="61"/>
  <c r="L23" i="61"/>
  <c r="K23" i="61"/>
  <c r="J23" i="61"/>
  <c r="I23" i="61"/>
  <c r="H23" i="61"/>
  <c r="Y23" i="60"/>
  <c r="X23" i="60"/>
  <c r="W23" i="60"/>
  <c r="U23" i="60"/>
  <c r="T23" i="60"/>
  <c r="S23" i="60"/>
  <c r="Q23" i="60"/>
  <c r="P23" i="60"/>
  <c r="O23" i="60"/>
  <c r="M23" i="60"/>
  <c r="L23" i="60"/>
  <c r="K23" i="60"/>
  <c r="I23" i="60"/>
  <c r="H23" i="60"/>
  <c r="Y23" i="59"/>
  <c r="X23" i="59"/>
  <c r="W23" i="59"/>
  <c r="V23" i="59"/>
  <c r="U23" i="59"/>
  <c r="T23" i="59"/>
  <c r="S23" i="59"/>
  <c r="R23" i="59"/>
  <c r="Q23" i="59"/>
  <c r="P23" i="59"/>
  <c r="O23" i="59"/>
  <c r="N23" i="59"/>
  <c r="M23" i="59"/>
  <c r="L23" i="59"/>
  <c r="K23" i="59"/>
  <c r="J23" i="59"/>
  <c r="I23" i="59"/>
  <c r="H23" i="59"/>
  <c r="Y23" i="58"/>
  <c r="X23" i="58"/>
  <c r="W23" i="58"/>
  <c r="U23" i="58"/>
  <c r="T23" i="58"/>
  <c r="S23" i="58"/>
  <c r="Q23" i="58"/>
  <c r="P23" i="58"/>
  <c r="O23" i="58"/>
  <c r="M23" i="58"/>
  <c r="L23" i="58"/>
  <c r="K23" i="58"/>
  <c r="I23" i="58"/>
  <c r="H23" i="58"/>
  <c r="Y23" i="57"/>
  <c r="X23" i="57"/>
  <c r="W23" i="57"/>
  <c r="V23" i="57"/>
  <c r="U23" i="57"/>
  <c r="T23" i="57"/>
  <c r="S23" i="57"/>
  <c r="R23" i="57"/>
  <c r="Q23" i="57"/>
  <c r="P23" i="57"/>
  <c r="O23" i="57"/>
  <c r="N23" i="57"/>
  <c r="M23" i="57"/>
  <c r="L23" i="57"/>
  <c r="K23" i="57"/>
  <c r="J23" i="57"/>
  <c r="I23" i="57"/>
  <c r="H23" i="57"/>
  <c r="Y23" i="56"/>
  <c r="X23" i="56"/>
  <c r="W23" i="56"/>
  <c r="U23" i="56"/>
  <c r="T23" i="56"/>
  <c r="S23" i="56"/>
  <c r="Q23" i="56"/>
  <c r="P23" i="56"/>
  <c r="O23" i="56"/>
  <c r="M23" i="56"/>
  <c r="L23" i="56"/>
  <c r="K23" i="56"/>
  <c r="I23" i="56"/>
  <c r="H23" i="56"/>
  <c r="Y23" i="54"/>
  <c r="X23" i="54"/>
  <c r="W23" i="54"/>
  <c r="U23" i="54"/>
  <c r="T23" i="54"/>
  <c r="S23" i="54"/>
  <c r="Q23" i="54"/>
  <c r="P23" i="54"/>
  <c r="O23" i="54"/>
  <c r="M23" i="54"/>
  <c r="L23" i="54"/>
  <c r="K23" i="54"/>
  <c r="I23" i="54"/>
  <c r="H23" i="54"/>
  <c r="X6" i="40"/>
  <c r="W23" i="55" s="1"/>
  <c r="W6" i="40"/>
  <c r="W3" i="40" s="1"/>
  <c r="T6" i="40"/>
  <c r="S23" i="55" s="1"/>
  <c r="S6" i="40"/>
  <c r="S3" i="40" s="1"/>
  <c r="P6" i="40"/>
  <c r="O23" i="55" s="1"/>
  <c r="O6" i="40"/>
  <c r="O3" i="40" s="1"/>
  <c r="L6" i="40"/>
  <c r="K23" i="55" s="1"/>
  <c r="K6" i="40"/>
  <c r="K3" i="40" s="1"/>
  <c r="H6" i="40"/>
  <c r="G23" i="55" s="1"/>
  <c r="G6" i="40"/>
  <c r="G3" i="40" s="1"/>
  <c r="X5" i="40"/>
  <c r="W5" i="40"/>
  <c r="T5" i="40"/>
  <c r="S5" i="40"/>
  <c r="P5" i="40"/>
  <c r="O5" i="40"/>
  <c r="L5" i="40"/>
  <c r="K5" i="40"/>
  <c r="H5" i="40"/>
  <c r="G5" i="40"/>
  <c r="Y23" i="67"/>
  <c r="X23" i="67"/>
  <c r="W23" i="67"/>
  <c r="U23" i="67"/>
  <c r="T23" i="67"/>
  <c r="S23" i="67"/>
  <c r="Q23" i="67"/>
  <c r="P23" i="67"/>
  <c r="O23" i="67"/>
  <c r="M23" i="67"/>
  <c r="L23" i="67"/>
  <c r="K23" i="67"/>
  <c r="I23" i="67"/>
  <c r="H23" i="67"/>
  <c r="Y22" i="64"/>
  <c r="X22" i="64"/>
  <c r="W22" i="64"/>
  <c r="V22" i="64"/>
  <c r="U22" i="64"/>
  <c r="T22" i="64"/>
  <c r="S22" i="64"/>
  <c r="R22" i="64"/>
  <c r="Q22" i="64"/>
  <c r="P22" i="64"/>
  <c r="O22" i="64"/>
  <c r="N22" i="64"/>
  <c r="M22" i="64"/>
  <c r="L22" i="64"/>
  <c r="K22" i="64"/>
  <c r="J22" i="64"/>
  <c r="I22" i="64"/>
  <c r="H22" i="64"/>
  <c r="Y22" i="65"/>
  <c r="X22" i="65"/>
  <c r="W22" i="65"/>
  <c r="V22" i="65"/>
  <c r="U22" i="65"/>
  <c r="T22" i="65"/>
  <c r="S22" i="65"/>
  <c r="R22" i="65"/>
  <c r="Q22" i="65"/>
  <c r="P22" i="65"/>
  <c r="O22" i="65"/>
  <c r="N22" i="65"/>
  <c r="M22" i="65"/>
  <c r="L22" i="65"/>
  <c r="K22" i="65"/>
  <c r="J22" i="65"/>
  <c r="I22" i="65"/>
  <c r="H22" i="65"/>
  <c r="Y22" i="63"/>
  <c r="X22" i="63"/>
  <c r="W22" i="63"/>
  <c r="V22" i="63"/>
  <c r="U22" i="63"/>
  <c r="T22" i="63"/>
  <c r="S22" i="63"/>
  <c r="R22" i="63"/>
  <c r="Q22" i="63"/>
  <c r="P22" i="63"/>
  <c r="O22" i="63"/>
  <c r="N22" i="63"/>
  <c r="M22" i="63"/>
  <c r="L22" i="63"/>
  <c r="K22" i="63"/>
  <c r="J22" i="63"/>
  <c r="I22" i="63"/>
  <c r="H22" i="63"/>
  <c r="Y22" i="62"/>
  <c r="X22" i="62"/>
  <c r="W22" i="62"/>
  <c r="V22" i="62"/>
  <c r="U22" i="62"/>
  <c r="T22" i="62"/>
  <c r="S22" i="62"/>
  <c r="R22" i="62"/>
  <c r="Q22" i="62"/>
  <c r="P22" i="62"/>
  <c r="O22" i="62"/>
  <c r="N22" i="62"/>
  <c r="M22" i="62"/>
  <c r="L22" i="62"/>
  <c r="K22" i="62"/>
  <c r="J22" i="62"/>
  <c r="I22" i="62"/>
  <c r="H22" i="62"/>
  <c r="Y22" i="61"/>
  <c r="X22" i="61"/>
  <c r="W22" i="61"/>
  <c r="V22" i="61"/>
  <c r="U22" i="61"/>
  <c r="T22" i="61"/>
  <c r="S22" i="61"/>
  <c r="R22" i="61"/>
  <c r="Q22" i="61"/>
  <c r="P22" i="61"/>
  <c r="O22" i="61"/>
  <c r="N22" i="61"/>
  <c r="M22" i="61"/>
  <c r="L22" i="61"/>
  <c r="K22" i="61"/>
  <c r="J22" i="61"/>
  <c r="I22" i="61"/>
  <c r="H22" i="61"/>
  <c r="Y22" i="60"/>
  <c r="X22" i="60"/>
  <c r="W22" i="60"/>
  <c r="V22" i="60"/>
  <c r="U22" i="60"/>
  <c r="T22" i="60"/>
  <c r="S22" i="60"/>
  <c r="R22" i="60"/>
  <c r="Q22" i="60"/>
  <c r="P22" i="60"/>
  <c r="O22" i="60"/>
  <c r="N22" i="60"/>
  <c r="M22" i="60"/>
  <c r="L22" i="60"/>
  <c r="K22" i="60"/>
  <c r="J22" i="60"/>
  <c r="I22" i="60"/>
  <c r="H22" i="60"/>
  <c r="Y22" i="59"/>
  <c r="X22" i="59"/>
  <c r="W22" i="59"/>
  <c r="V22" i="59"/>
  <c r="U22" i="59"/>
  <c r="T22" i="59"/>
  <c r="S22" i="59"/>
  <c r="R22" i="59"/>
  <c r="Q22" i="59"/>
  <c r="P22" i="59"/>
  <c r="O22" i="59"/>
  <c r="N22" i="59"/>
  <c r="M22" i="59"/>
  <c r="L22" i="59"/>
  <c r="K22" i="59"/>
  <c r="J22" i="59"/>
  <c r="I22" i="59"/>
  <c r="H22" i="59"/>
  <c r="Y22" i="58"/>
  <c r="X22" i="58"/>
  <c r="W22" i="58"/>
  <c r="V22" i="58"/>
  <c r="U22" i="58"/>
  <c r="T22" i="58"/>
  <c r="S22" i="58"/>
  <c r="R22" i="58"/>
  <c r="Q22" i="58"/>
  <c r="P22" i="58"/>
  <c r="O22" i="58"/>
  <c r="N22" i="58"/>
  <c r="M22" i="58"/>
  <c r="L22" i="58"/>
  <c r="K22" i="58"/>
  <c r="J22" i="58"/>
  <c r="I22" i="58"/>
  <c r="H22" i="58"/>
  <c r="Y22" i="57"/>
  <c r="X22" i="57"/>
  <c r="W22" i="57"/>
  <c r="V22" i="57"/>
  <c r="U22" i="57"/>
  <c r="T22" i="57"/>
  <c r="S22" i="57"/>
  <c r="R22" i="57"/>
  <c r="Q22" i="57"/>
  <c r="P22" i="57"/>
  <c r="O22" i="57"/>
  <c r="N22" i="57"/>
  <c r="M22" i="57"/>
  <c r="L22" i="57"/>
  <c r="K22" i="57"/>
  <c r="J22" i="57"/>
  <c r="I22" i="57"/>
  <c r="H22" i="57"/>
  <c r="Y22" i="56"/>
  <c r="X22" i="56"/>
  <c r="W22" i="56"/>
  <c r="V22" i="56"/>
  <c r="U22" i="56"/>
  <c r="T22" i="56"/>
  <c r="S22" i="56"/>
  <c r="R22" i="56"/>
  <c r="Q22" i="56"/>
  <c r="P22" i="56"/>
  <c r="O22" i="56"/>
  <c r="N22" i="56"/>
  <c r="M22" i="56"/>
  <c r="L22" i="56"/>
  <c r="K22" i="56"/>
  <c r="J22" i="56"/>
  <c r="I22" i="56"/>
  <c r="H22" i="56"/>
  <c r="Y22" i="54"/>
  <c r="X22" i="54"/>
  <c r="W22" i="54"/>
  <c r="V22" i="54"/>
  <c r="U22" i="54"/>
  <c r="T22" i="54"/>
  <c r="S22" i="54"/>
  <c r="R22" i="54"/>
  <c r="Q22" i="54"/>
  <c r="P22" i="54"/>
  <c r="O22" i="54"/>
  <c r="N22" i="54"/>
  <c r="M22" i="54"/>
  <c r="L22" i="54"/>
  <c r="K22" i="54"/>
  <c r="J22" i="54"/>
  <c r="I22" i="54"/>
  <c r="H22" i="54"/>
  <c r="Z6" i="39"/>
  <c r="Y22" i="55" s="1"/>
  <c r="X6" i="39"/>
  <c r="W22" i="55" s="1"/>
  <c r="W6" i="39"/>
  <c r="V22" i="55" s="1"/>
  <c r="V6" i="39"/>
  <c r="U22" i="55" s="1"/>
  <c r="T6" i="39"/>
  <c r="S22" i="55" s="1"/>
  <c r="S6" i="39"/>
  <c r="R22" i="55" s="1"/>
  <c r="R6" i="39"/>
  <c r="Q22" i="55" s="1"/>
  <c r="P6" i="39"/>
  <c r="O22" i="55" s="1"/>
  <c r="O6" i="39"/>
  <c r="N22" i="55" s="1"/>
  <c r="N6" i="39"/>
  <c r="M22" i="55" s="1"/>
  <c r="L6" i="39"/>
  <c r="K22" i="55" s="1"/>
  <c r="K6" i="39"/>
  <c r="J22" i="55" s="1"/>
  <c r="J6" i="39"/>
  <c r="I22" i="55" s="1"/>
  <c r="H6" i="39"/>
  <c r="G22" i="55" s="1"/>
  <c r="G6" i="39"/>
  <c r="F22" i="55" s="1"/>
  <c r="Z5" i="39"/>
  <c r="X5" i="39"/>
  <c r="W5" i="39"/>
  <c r="V5" i="39"/>
  <c r="T5" i="39"/>
  <c r="S5" i="39"/>
  <c r="R5" i="39"/>
  <c r="P5" i="39"/>
  <c r="O5" i="39"/>
  <c r="N5" i="39"/>
  <c r="L5" i="39"/>
  <c r="K5" i="39"/>
  <c r="J5" i="39"/>
  <c r="H5" i="39"/>
  <c r="G5" i="39"/>
  <c r="Y22" i="67"/>
  <c r="X22" i="67"/>
  <c r="W22" i="67"/>
  <c r="V22" i="67"/>
  <c r="U22" i="67"/>
  <c r="T22" i="67"/>
  <c r="S22" i="67"/>
  <c r="R22" i="67"/>
  <c r="Q22" i="67"/>
  <c r="P22" i="67"/>
  <c r="O22" i="67"/>
  <c r="N22" i="67"/>
  <c r="M22" i="67"/>
  <c r="L22" i="67"/>
  <c r="K22" i="67"/>
  <c r="J22" i="67"/>
  <c r="I22" i="67"/>
  <c r="H22" i="67"/>
  <c r="Z3" i="39"/>
  <c r="Y22" i="66" s="1"/>
  <c r="X3" i="39"/>
  <c r="W22" i="66" s="1"/>
  <c r="V3" i="39"/>
  <c r="U22" i="66" s="1"/>
  <c r="T3" i="39"/>
  <c r="S22" i="66" s="1"/>
  <c r="R3" i="39"/>
  <c r="Q22" i="66" s="1"/>
  <c r="P3" i="39"/>
  <c r="O22" i="66" s="1"/>
  <c r="N3" i="39"/>
  <c r="M22" i="66" s="1"/>
  <c r="L3" i="39"/>
  <c r="K22" i="66" s="1"/>
  <c r="J3" i="39"/>
  <c r="I22" i="66" s="1"/>
  <c r="H3" i="39"/>
  <c r="G22" i="66" s="1"/>
  <c r="Y21" i="64"/>
  <c r="X21" i="64"/>
  <c r="W21" i="64"/>
  <c r="V21" i="64"/>
  <c r="U21" i="64"/>
  <c r="T21" i="64"/>
  <c r="S21" i="64"/>
  <c r="R21" i="64"/>
  <c r="Q21" i="64"/>
  <c r="P21" i="64"/>
  <c r="O21" i="64"/>
  <c r="N21" i="64"/>
  <c r="M21" i="64"/>
  <c r="L21" i="64"/>
  <c r="K21" i="64"/>
  <c r="J21" i="64"/>
  <c r="I21" i="64"/>
  <c r="H21" i="64"/>
  <c r="Y21" i="65"/>
  <c r="X21" i="65"/>
  <c r="W21" i="65"/>
  <c r="V21" i="65"/>
  <c r="U21" i="65"/>
  <c r="T21" i="65"/>
  <c r="S21" i="65"/>
  <c r="R21" i="65"/>
  <c r="Q21" i="65"/>
  <c r="P21" i="65"/>
  <c r="O21" i="65"/>
  <c r="N21" i="65"/>
  <c r="M21" i="65"/>
  <c r="L21" i="65"/>
  <c r="K21" i="65"/>
  <c r="J21" i="65"/>
  <c r="I21" i="65"/>
  <c r="H21" i="65"/>
  <c r="Y21" i="63"/>
  <c r="X21" i="63"/>
  <c r="W21" i="63"/>
  <c r="V21" i="63"/>
  <c r="U21" i="63"/>
  <c r="T21" i="63"/>
  <c r="S21" i="63"/>
  <c r="R21" i="63"/>
  <c r="Q21" i="63"/>
  <c r="P21" i="63"/>
  <c r="O21" i="63"/>
  <c r="N21" i="63"/>
  <c r="M21" i="63"/>
  <c r="L21" i="63"/>
  <c r="K21" i="63"/>
  <c r="J21" i="63"/>
  <c r="I21" i="63"/>
  <c r="H21" i="63"/>
  <c r="Y21" i="62"/>
  <c r="X21" i="62"/>
  <c r="W21" i="62"/>
  <c r="V21" i="62"/>
  <c r="U21" i="62"/>
  <c r="T21" i="62"/>
  <c r="S21" i="62"/>
  <c r="R21" i="62"/>
  <c r="Q21" i="62"/>
  <c r="P21" i="62"/>
  <c r="O21" i="62"/>
  <c r="N21" i="62"/>
  <c r="M21" i="62"/>
  <c r="L21" i="62"/>
  <c r="K21" i="62"/>
  <c r="J21" i="62"/>
  <c r="I21" i="62"/>
  <c r="H21" i="62"/>
  <c r="Y21" i="61"/>
  <c r="X21" i="61"/>
  <c r="W21" i="61"/>
  <c r="V21" i="61"/>
  <c r="U21" i="61"/>
  <c r="T21" i="61"/>
  <c r="S21" i="61"/>
  <c r="R21" i="61"/>
  <c r="Q21" i="61"/>
  <c r="P21" i="61"/>
  <c r="O21" i="61"/>
  <c r="N21" i="61"/>
  <c r="M21" i="61"/>
  <c r="L21" i="61"/>
  <c r="K21" i="61"/>
  <c r="J21" i="61"/>
  <c r="I21" i="61"/>
  <c r="H21" i="61"/>
  <c r="Y21" i="60"/>
  <c r="X21" i="60"/>
  <c r="W21" i="60"/>
  <c r="V21" i="60"/>
  <c r="U21" i="60"/>
  <c r="T21" i="60"/>
  <c r="S21" i="60"/>
  <c r="R21" i="60"/>
  <c r="Q21" i="60"/>
  <c r="P21" i="60"/>
  <c r="O21" i="60"/>
  <c r="N21" i="60"/>
  <c r="M21" i="60"/>
  <c r="L21" i="60"/>
  <c r="K21" i="60"/>
  <c r="J21" i="60"/>
  <c r="I21" i="60"/>
  <c r="H21" i="60"/>
  <c r="Y21" i="59"/>
  <c r="X21" i="59"/>
  <c r="W21" i="59"/>
  <c r="V21" i="59"/>
  <c r="U21" i="59"/>
  <c r="T21" i="59"/>
  <c r="S21" i="59"/>
  <c r="R21" i="59"/>
  <c r="Q21" i="59"/>
  <c r="P21" i="59"/>
  <c r="O21" i="59"/>
  <c r="N21" i="59"/>
  <c r="M21" i="59"/>
  <c r="L21" i="59"/>
  <c r="K21" i="59"/>
  <c r="J21" i="59"/>
  <c r="I21" i="59"/>
  <c r="H21" i="59"/>
  <c r="Y21" i="58"/>
  <c r="X21" i="58"/>
  <c r="W21" i="58"/>
  <c r="V21" i="58"/>
  <c r="U21" i="58"/>
  <c r="T21" i="58"/>
  <c r="S21" i="58"/>
  <c r="R21" i="58"/>
  <c r="Q21" i="58"/>
  <c r="P21" i="58"/>
  <c r="O21" i="58"/>
  <c r="N21" i="58"/>
  <c r="M21" i="58"/>
  <c r="L21" i="58"/>
  <c r="K21" i="58"/>
  <c r="J21" i="58"/>
  <c r="I21" i="58"/>
  <c r="H21" i="58"/>
  <c r="Y21" i="57"/>
  <c r="X21" i="57"/>
  <c r="W21" i="57"/>
  <c r="V21" i="57"/>
  <c r="U21" i="57"/>
  <c r="T21" i="57"/>
  <c r="S21" i="57"/>
  <c r="R21" i="57"/>
  <c r="Q21" i="57"/>
  <c r="P21" i="57"/>
  <c r="O21" i="57"/>
  <c r="N21" i="57"/>
  <c r="M21" i="57"/>
  <c r="L21" i="57"/>
  <c r="K21" i="57"/>
  <c r="J21" i="57"/>
  <c r="I21" i="57"/>
  <c r="H21" i="57"/>
  <c r="Y21" i="56"/>
  <c r="X21" i="56"/>
  <c r="W21" i="56"/>
  <c r="V21" i="56"/>
  <c r="U21" i="56"/>
  <c r="T21" i="56"/>
  <c r="S21" i="56"/>
  <c r="R21" i="56"/>
  <c r="Q21" i="56"/>
  <c r="P21" i="56"/>
  <c r="O21" i="56"/>
  <c r="N21" i="56"/>
  <c r="M21" i="56"/>
  <c r="L21" i="56"/>
  <c r="K21" i="56"/>
  <c r="J21" i="56"/>
  <c r="I21" i="56"/>
  <c r="H21" i="56"/>
  <c r="Y21" i="54"/>
  <c r="X21" i="54"/>
  <c r="W21" i="54"/>
  <c r="V21" i="54"/>
  <c r="U21" i="54"/>
  <c r="T21" i="54"/>
  <c r="S21" i="54"/>
  <c r="R21" i="54"/>
  <c r="Q21" i="54"/>
  <c r="P21" i="54"/>
  <c r="O21" i="54"/>
  <c r="N21" i="54"/>
  <c r="M21" i="54"/>
  <c r="L21" i="54"/>
  <c r="K21" i="54"/>
  <c r="J21" i="54"/>
  <c r="I21" i="54"/>
  <c r="H21" i="54"/>
  <c r="Z6" i="38"/>
  <c r="Y21" i="55" s="1"/>
  <c r="X6" i="38"/>
  <c r="W21" i="55" s="1"/>
  <c r="W6" i="38"/>
  <c r="V21" i="55" s="1"/>
  <c r="V6" i="38"/>
  <c r="U21" i="55" s="1"/>
  <c r="T6" i="38"/>
  <c r="S21" i="55" s="1"/>
  <c r="S6" i="38"/>
  <c r="R21" i="55" s="1"/>
  <c r="R6" i="38"/>
  <c r="Q21" i="55" s="1"/>
  <c r="P6" i="38"/>
  <c r="O21" i="55" s="1"/>
  <c r="O6" i="38"/>
  <c r="N21" i="55" s="1"/>
  <c r="N6" i="38"/>
  <c r="M21" i="55" s="1"/>
  <c r="L6" i="38"/>
  <c r="K21" i="55" s="1"/>
  <c r="K6" i="38"/>
  <c r="J21" i="55" s="1"/>
  <c r="J6" i="38"/>
  <c r="I21" i="55" s="1"/>
  <c r="H6" i="38"/>
  <c r="G21" i="55" s="1"/>
  <c r="G6" i="38"/>
  <c r="F21" i="55" s="1"/>
  <c r="Z5" i="38"/>
  <c r="X5" i="38"/>
  <c r="W5" i="38"/>
  <c r="V5" i="38"/>
  <c r="T5" i="38"/>
  <c r="S5" i="38"/>
  <c r="R5" i="38"/>
  <c r="P5" i="38"/>
  <c r="O5" i="38"/>
  <c r="N5" i="38"/>
  <c r="L5" i="38"/>
  <c r="K5" i="38"/>
  <c r="J5" i="38"/>
  <c r="H5" i="38"/>
  <c r="G5" i="38"/>
  <c r="Y21" i="67"/>
  <c r="X21" i="67"/>
  <c r="W21" i="67"/>
  <c r="V21" i="67"/>
  <c r="U21" i="67"/>
  <c r="T21" i="67"/>
  <c r="S21" i="67"/>
  <c r="R21" i="67"/>
  <c r="Q21" i="67"/>
  <c r="P21" i="67"/>
  <c r="O21" i="67"/>
  <c r="N21" i="67"/>
  <c r="M21" i="67"/>
  <c r="L21" i="67"/>
  <c r="K21" i="67"/>
  <c r="J21" i="67"/>
  <c r="I21" i="67"/>
  <c r="H21" i="67"/>
  <c r="Z3" i="38"/>
  <c r="Y21" i="66" s="1"/>
  <c r="X3" i="38"/>
  <c r="W21" i="66" s="1"/>
  <c r="V3" i="38"/>
  <c r="U21" i="66" s="1"/>
  <c r="T3" i="38"/>
  <c r="S21" i="66" s="1"/>
  <c r="R3" i="38"/>
  <c r="Q21" i="66" s="1"/>
  <c r="P3" i="38"/>
  <c r="O21" i="66" s="1"/>
  <c r="N3" i="38"/>
  <c r="M21" i="66" s="1"/>
  <c r="L3" i="38"/>
  <c r="K21" i="66" s="1"/>
  <c r="J3" i="38"/>
  <c r="I21" i="66" s="1"/>
  <c r="H3" i="38"/>
  <c r="G21" i="66" s="1"/>
  <c r="Y20" i="64"/>
  <c r="X20" i="64"/>
  <c r="W20" i="64"/>
  <c r="V20" i="64"/>
  <c r="U20" i="64"/>
  <c r="T20" i="64"/>
  <c r="S20" i="64"/>
  <c r="R20" i="64"/>
  <c r="Q20" i="64"/>
  <c r="P20" i="64"/>
  <c r="O20" i="64"/>
  <c r="N20" i="64"/>
  <c r="M20" i="64"/>
  <c r="L20" i="64"/>
  <c r="K20" i="64"/>
  <c r="J20" i="64"/>
  <c r="I20" i="64"/>
  <c r="H20" i="64"/>
  <c r="Y20" i="65"/>
  <c r="X20" i="65"/>
  <c r="W20" i="65"/>
  <c r="V20" i="65"/>
  <c r="U20" i="65"/>
  <c r="T20" i="65"/>
  <c r="S20" i="65"/>
  <c r="R20" i="65"/>
  <c r="Q20" i="65"/>
  <c r="P20" i="65"/>
  <c r="O20" i="65"/>
  <c r="N20" i="65"/>
  <c r="M20" i="65"/>
  <c r="L20" i="65"/>
  <c r="K20" i="65"/>
  <c r="J20" i="65"/>
  <c r="I20" i="65"/>
  <c r="H20" i="65"/>
  <c r="Y20" i="63"/>
  <c r="X20" i="63"/>
  <c r="W20" i="63"/>
  <c r="V20" i="63"/>
  <c r="U20" i="63"/>
  <c r="T20" i="63"/>
  <c r="S20" i="63"/>
  <c r="R20" i="63"/>
  <c r="Q20" i="63"/>
  <c r="P20" i="63"/>
  <c r="O20" i="63"/>
  <c r="N20" i="63"/>
  <c r="M20" i="63"/>
  <c r="L20" i="63"/>
  <c r="K20" i="63"/>
  <c r="J20" i="63"/>
  <c r="I20" i="63"/>
  <c r="H20" i="63"/>
  <c r="Y20" i="62"/>
  <c r="X20" i="62"/>
  <c r="W20" i="62"/>
  <c r="V20" i="62"/>
  <c r="U20" i="62"/>
  <c r="T20" i="62"/>
  <c r="S20" i="62"/>
  <c r="R20" i="62"/>
  <c r="Q20" i="62"/>
  <c r="P20" i="62"/>
  <c r="O20" i="62"/>
  <c r="N20" i="62"/>
  <c r="M20" i="62"/>
  <c r="L20" i="62"/>
  <c r="K20" i="62"/>
  <c r="J20" i="62"/>
  <c r="I20" i="62"/>
  <c r="H20" i="62"/>
  <c r="Y20" i="61"/>
  <c r="X20" i="61"/>
  <c r="W20" i="61"/>
  <c r="V20" i="61"/>
  <c r="U20" i="61"/>
  <c r="T20" i="61"/>
  <c r="S20" i="61"/>
  <c r="R20" i="61"/>
  <c r="Q20" i="61"/>
  <c r="P20" i="61"/>
  <c r="O20" i="61"/>
  <c r="N20" i="61"/>
  <c r="M20" i="61"/>
  <c r="L20" i="61"/>
  <c r="K20" i="61"/>
  <c r="J20" i="61"/>
  <c r="I20" i="61"/>
  <c r="H20" i="61"/>
  <c r="Y20" i="60"/>
  <c r="X20" i="60"/>
  <c r="W20" i="60"/>
  <c r="V20" i="60"/>
  <c r="U20" i="60"/>
  <c r="T20" i="60"/>
  <c r="S20" i="60"/>
  <c r="R20" i="60"/>
  <c r="Q20" i="60"/>
  <c r="P20" i="60"/>
  <c r="O20" i="60"/>
  <c r="N20" i="60"/>
  <c r="M20" i="60"/>
  <c r="L20" i="60"/>
  <c r="K20" i="60"/>
  <c r="J20" i="60"/>
  <c r="I20" i="60"/>
  <c r="H20" i="60"/>
  <c r="Y20" i="59"/>
  <c r="X20" i="59"/>
  <c r="W20" i="59"/>
  <c r="V20" i="59"/>
  <c r="U20" i="59"/>
  <c r="T20" i="59"/>
  <c r="S20" i="59"/>
  <c r="R20" i="59"/>
  <c r="Q20" i="59"/>
  <c r="P20" i="59"/>
  <c r="O20" i="59"/>
  <c r="N20" i="59"/>
  <c r="M20" i="59"/>
  <c r="L20" i="59"/>
  <c r="K20" i="59"/>
  <c r="J20" i="59"/>
  <c r="I20" i="59"/>
  <c r="H20" i="59"/>
  <c r="Y20" i="58"/>
  <c r="X20" i="58"/>
  <c r="W20" i="58"/>
  <c r="V20" i="58"/>
  <c r="U20" i="58"/>
  <c r="T20" i="58"/>
  <c r="S20" i="58"/>
  <c r="R20" i="58"/>
  <c r="Q20" i="58"/>
  <c r="P20" i="58"/>
  <c r="O20" i="58"/>
  <c r="N20" i="58"/>
  <c r="M20" i="58"/>
  <c r="L20" i="58"/>
  <c r="K20" i="58"/>
  <c r="J20" i="58"/>
  <c r="I20" i="58"/>
  <c r="H20" i="58"/>
  <c r="Y20" i="57"/>
  <c r="X20" i="57"/>
  <c r="W20" i="57"/>
  <c r="V20" i="57"/>
  <c r="U20" i="57"/>
  <c r="T20" i="57"/>
  <c r="S20" i="57"/>
  <c r="R20" i="57"/>
  <c r="Q20" i="57"/>
  <c r="P20" i="57"/>
  <c r="O20" i="57"/>
  <c r="N20" i="57"/>
  <c r="M20" i="57"/>
  <c r="L20" i="57"/>
  <c r="K20" i="57"/>
  <c r="J20" i="57"/>
  <c r="I20" i="57"/>
  <c r="H20" i="57"/>
  <c r="Y20" i="56"/>
  <c r="X20" i="56"/>
  <c r="W20" i="56"/>
  <c r="V20" i="56"/>
  <c r="U20" i="56"/>
  <c r="T20" i="56"/>
  <c r="S20" i="56"/>
  <c r="R20" i="56"/>
  <c r="Q20" i="56"/>
  <c r="P20" i="56"/>
  <c r="O20" i="56"/>
  <c r="N20" i="56"/>
  <c r="M20" i="56"/>
  <c r="L20" i="56"/>
  <c r="K20" i="56"/>
  <c r="J20" i="56"/>
  <c r="I20" i="56"/>
  <c r="H20" i="56"/>
  <c r="Y20" i="54"/>
  <c r="X20" i="54"/>
  <c r="W20" i="54"/>
  <c r="V20" i="54"/>
  <c r="U20" i="54"/>
  <c r="T20" i="54"/>
  <c r="S20" i="54"/>
  <c r="R20" i="54"/>
  <c r="Q20" i="54"/>
  <c r="P20" i="54"/>
  <c r="O20" i="54"/>
  <c r="N20" i="54"/>
  <c r="M20" i="54"/>
  <c r="L20" i="54"/>
  <c r="K20" i="54"/>
  <c r="J20" i="54"/>
  <c r="I20" i="54"/>
  <c r="H20" i="54"/>
  <c r="Z6" i="37"/>
  <c r="Y20" i="55" s="1"/>
  <c r="X6" i="37"/>
  <c r="W20" i="55" s="1"/>
  <c r="W6" i="37"/>
  <c r="V20" i="55" s="1"/>
  <c r="V6" i="37"/>
  <c r="U20" i="55" s="1"/>
  <c r="T6" i="37"/>
  <c r="S20" i="55" s="1"/>
  <c r="S6" i="37"/>
  <c r="R20" i="55" s="1"/>
  <c r="R6" i="37"/>
  <c r="Q20" i="55" s="1"/>
  <c r="P6" i="37"/>
  <c r="O20" i="55" s="1"/>
  <c r="O6" i="37"/>
  <c r="N20" i="55" s="1"/>
  <c r="N6" i="37"/>
  <c r="M20" i="55" s="1"/>
  <c r="L6" i="37"/>
  <c r="K20" i="55" s="1"/>
  <c r="K6" i="37"/>
  <c r="J20" i="55" s="1"/>
  <c r="J6" i="37"/>
  <c r="I20" i="55" s="1"/>
  <c r="H6" i="37"/>
  <c r="G20" i="55" s="1"/>
  <c r="G6" i="37"/>
  <c r="F20" i="55" s="1"/>
  <c r="Z5" i="37"/>
  <c r="X5" i="37"/>
  <c r="W5" i="37"/>
  <c r="V5" i="37"/>
  <c r="T5" i="37"/>
  <c r="S5" i="37"/>
  <c r="R5" i="37"/>
  <c r="P5" i="37"/>
  <c r="O5" i="37"/>
  <c r="N5" i="37"/>
  <c r="L5" i="37"/>
  <c r="K5" i="37"/>
  <c r="J5" i="37"/>
  <c r="H5" i="37"/>
  <c r="G5" i="37"/>
  <c r="Y20" i="67"/>
  <c r="X20" i="67"/>
  <c r="W20" i="67"/>
  <c r="V20" i="67"/>
  <c r="U20" i="67"/>
  <c r="T20" i="67"/>
  <c r="S20" i="67"/>
  <c r="R20" i="67"/>
  <c r="Q20" i="67"/>
  <c r="P20" i="67"/>
  <c r="O20" i="67"/>
  <c r="N20" i="67"/>
  <c r="M20" i="67"/>
  <c r="L20" i="67"/>
  <c r="K20" i="67"/>
  <c r="J20" i="67"/>
  <c r="I20" i="67"/>
  <c r="H20" i="67"/>
  <c r="Y20" i="66"/>
  <c r="X20" i="66"/>
  <c r="X3" i="37"/>
  <c r="W20" i="66" s="1"/>
  <c r="V3" i="37"/>
  <c r="U20" i="66" s="1"/>
  <c r="T3" i="37"/>
  <c r="S20" i="66" s="1"/>
  <c r="R3" i="37"/>
  <c r="Q20" i="66" s="1"/>
  <c r="P3" i="37"/>
  <c r="O20" i="66" s="1"/>
  <c r="N3" i="37"/>
  <c r="M20" i="66" s="1"/>
  <c r="L3" i="37"/>
  <c r="K20" i="66" s="1"/>
  <c r="J3" i="37"/>
  <c r="I20" i="66" s="1"/>
  <c r="H3" i="37"/>
  <c r="G20" i="66" s="1"/>
  <c r="I19" i="64"/>
  <c r="H19" i="64"/>
  <c r="I19" i="65"/>
  <c r="H19" i="65"/>
  <c r="I19" i="63"/>
  <c r="H19" i="63"/>
  <c r="I19" i="62"/>
  <c r="H19" i="62"/>
  <c r="I19" i="61"/>
  <c r="H19" i="61"/>
  <c r="I19" i="60"/>
  <c r="H19" i="60"/>
  <c r="I19" i="59"/>
  <c r="H19" i="59"/>
  <c r="I19" i="58"/>
  <c r="H19" i="58"/>
  <c r="I19" i="57"/>
  <c r="H19" i="57"/>
  <c r="I19" i="56"/>
  <c r="H19" i="56"/>
  <c r="I19" i="54"/>
  <c r="H19" i="54"/>
  <c r="J6" i="36"/>
  <c r="I19" i="55" s="1"/>
  <c r="H6" i="36"/>
  <c r="G19" i="55" s="1"/>
  <c r="G6" i="36"/>
  <c r="F19" i="55" s="1"/>
  <c r="F6" i="36"/>
  <c r="E19" i="55" s="1"/>
  <c r="E6" i="36"/>
  <c r="D19" i="55" s="1"/>
  <c r="D6" i="36"/>
  <c r="C19" i="55" s="1"/>
  <c r="C6" i="36"/>
  <c r="B19" i="55" s="1"/>
  <c r="J5" i="36"/>
  <c r="H5" i="36"/>
  <c r="G5" i="36"/>
  <c r="F5" i="36"/>
  <c r="E5" i="36"/>
  <c r="D5" i="36"/>
  <c r="C5" i="36"/>
  <c r="I19" i="67"/>
  <c r="H19" i="67"/>
  <c r="J3" i="36"/>
  <c r="I19" i="66" s="1"/>
  <c r="H3" i="36"/>
  <c r="G19" i="66" s="1"/>
  <c r="F3" i="36"/>
  <c r="E19" i="66" s="1"/>
  <c r="E3" i="36"/>
  <c r="D19" i="66" s="1"/>
  <c r="D3" i="36"/>
  <c r="C19" i="66" s="1"/>
  <c r="Y18" i="64"/>
  <c r="X18" i="64"/>
  <c r="W18" i="64"/>
  <c r="V18" i="64"/>
  <c r="U18" i="64"/>
  <c r="T18" i="64"/>
  <c r="S18" i="64"/>
  <c r="R18" i="64"/>
  <c r="Q18" i="64"/>
  <c r="P18" i="64"/>
  <c r="O18" i="64"/>
  <c r="N18" i="64"/>
  <c r="M18" i="64"/>
  <c r="L18" i="64"/>
  <c r="K18" i="64"/>
  <c r="J18" i="64"/>
  <c r="I18" i="64"/>
  <c r="H18" i="64"/>
  <c r="Y18" i="65"/>
  <c r="X18" i="65"/>
  <c r="W18" i="65"/>
  <c r="V18" i="65"/>
  <c r="U18" i="65"/>
  <c r="T18" i="65"/>
  <c r="S18" i="65"/>
  <c r="R18" i="65"/>
  <c r="Q18" i="65"/>
  <c r="P18" i="65"/>
  <c r="O18" i="65"/>
  <c r="N18" i="65"/>
  <c r="M18" i="65"/>
  <c r="L18" i="65"/>
  <c r="K18" i="65"/>
  <c r="J18" i="65"/>
  <c r="I18" i="65"/>
  <c r="H18" i="65"/>
  <c r="Y18" i="63"/>
  <c r="X18" i="63"/>
  <c r="W18" i="63"/>
  <c r="V18" i="63"/>
  <c r="U18" i="63"/>
  <c r="T18" i="63"/>
  <c r="S18" i="63"/>
  <c r="R18" i="63"/>
  <c r="Q18" i="63"/>
  <c r="P18" i="63"/>
  <c r="O18" i="63"/>
  <c r="N18" i="63"/>
  <c r="M18" i="63"/>
  <c r="L18" i="63"/>
  <c r="K18" i="63"/>
  <c r="J18" i="63"/>
  <c r="I18" i="63"/>
  <c r="H18" i="63"/>
  <c r="Y18" i="62"/>
  <c r="X18" i="62"/>
  <c r="W18" i="62"/>
  <c r="V18" i="62"/>
  <c r="U18" i="62"/>
  <c r="T18" i="62"/>
  <c r="S18" i="62"/>
  <c r="R18" i="62"/>
  <c r="Q18" i="62"/>
  <c r="P18" i="62"/>
  <c r="O18" i="62"/>
  <c r="N18" i="62"/>
  <c r="M18" i="62"/>
  <c r="L18" i="62"/>
  <c r="K18" i="62"/>
  <c r="J18" i="62"/>
  <c r="I18" i="62"/>
  <c r="H18" i="62"/>
  <c r="Y18" i="61"/>
  <c r="X18" i="61"/>
  <c r="W18" i="61"/>
  <c r="V18" i="61"/>
  <c r="U18" i="61"/>
  <c r="T18" i="61"/>
  <c r="S18" i="61"/>
  <c r="R18" i="61"/>
  <c r="Q18" i="61"/>
  <c r="P18" i="61"/>
  <c r="O18" i="61"/>
  <c r="N18" i="61"/>
  <c r="M18" i="61"/>
  <c r="L18" i="61"/>
  <c r="K18" i="61"/>
  <c r="J18" i="61"/>
  <c r="I18" i="61"/>
  <c r="H18" i="61"/>
  <c r="Y18" i="60"/>
  <c r="X18" i="60"/>
  <c r="W18" i="60"/>
  <c r="V18" i="60"/>
  <c r="U18" i="60"/>
  <c r="T18" i="60"/>
  <c r="S18" i="60"/>
  <c r="R18" i="60"/>
  <c r="Q18" i="60"/>
  <c r="P18" i="60"/>
  <c r="O18" i="60"/>
  <c r="N18" i="60"/>
  <c r="M18" i="60"/>
  <c r="L18" i="60"/>
  <c r="K18" i="60"/>
  <c r="J18" i="60"/>
  <c r="I18" i="60"/>
  <c r="H18" i="60"/>
  <c r="Y18" i="59"/>
  <c r="X18" i="59"/>
  <c r="W18" i="59"/>
  <c r="V18" i="59"/>
  <c r="U18" i="59"/>
  <c r="T18" i="59"/>
  <c r="S18" i="59"/>
  <c r="R18" i="59"/>
  <c r="Q18" i="59"/>
  <c r="P18" i="59"/>
  <c r="O18" i="59"/>
  <c r="N18" i="59"/>
  <c r="M18" i="59"/>
  <c r="L18" i="59"/>
  <c r="K18" i="59"/>
  <c r="J18" i="59"/>
  <c r="I18" i="59"/>
  <c r="H18" i="59"/>
  <c r="Y18" i="58"/>
  <c r="X18" i="58"/>
  <c r="W18" i="58"/>
  <c r="V18" i="58"/>
  <c r="U18" i="58"/>
  <c r="T18" i="58"/>
  <c r="S18" i="58"/>
  <c r="R18" i="58"/>
  <c r="Q18" i="58"/>
  <c r="P18" i="58"/>
  <c r="O18" i="58"/>
  <c r="N18" i="58"/>
  <c r="M18" i="58"/>
  <c r="L18" i="58"/>
  <c r="K18" i="58"/>
  <c r="J18" i="58"/>
  <c r="I18" i="58"/>
  <c r="H18" i="58"/>
  <c r="Y18" i="57"/>
  <c r="X18" i="57"/>
  <c r="W18" i="57"/>
  <c r="V18" i="57"/>
  <c r="U18" i="57"/>
  <c r="T18" i="57"/>
  <c r="S18" i="57"/>
  <c r="R18" i="57"/>
  <c r="Q18" i="57"/>
  <c r="P18" i="57"/>
  <c r="O18" i="57"/>
  <c r="N18" i="57"/>
  <c r="M18" i="57"/>
  <c r="L18" i="57"/>
  <c r="K18" i="57"/>
  <c r="J18" i="57"/>
  <c r="I18" i="57"/>
  <c r="H18" i="57"/>
  <c r="Y18" i="56"/>
  <c r="X18" i="56"/>
  <c r="W18" i="56"/>
  <c r="V18" i="56"/>
  <c r="U18" i="56"/>
  <c r="T18" i="56"/>
  <c r="S18" i="56"/>
  <c r="R18" i="56"/>
  <c r="Q18" i="56"/>
  <c r="P18" i="56"/>
  <c r="O18" i="56"/>
  <c r="N18" i="56"/>
  <c r="M18" i="56"/>
  <c r="L18" i="56"/>
  <c r="K18" i="56"/>
  <c r="J18" i="56"/>
  <c r="I18" i="56"/>
  <c r="H18" i="56"/>
  <c r="Y18" i="54"/>
  <c r="X18" i="54"/>
  <c r="W18" i="54"/>
  <c r="V18" i="54"/>
  <c r="U18" i="54"/>
  <c r="T18" i="54"/>
  <c r="S18" i="54"/>
  <c r="R18" i="54"/>
  <c r="Q18" i="54"/>
  <c r="P18" i="54"/>
  <c r="O18" i="54"/>
  <c r="N18" i="54"/>
  <c r="M18" i="54"/>
  <c r="L18" i="54"/>
  <c r="K18" i="54"/>
  <c r="J18" i="54"/>
  <c r="I18" i="54"/>
  <c r="H18" i="54"/>
  <c r="Z6" i="35"/>
  <c r="Y18" i="55" s="1"/>
  <c r="X6" i="35"/>
  <c r="W18" i="55" s="1"/>
  <c r="W6" i="35"/>
  <c r="V18" i="55" s="1"/>
  <c r="V6" i="35"/>
  <c r="U18" i="55" s="1"/>
  <c r="T6" i="35"/>
  <c r="S18" i="55" s="1"/>
  <c r="S6" i="35"/>
  <c r="R18" i="55" s="1"/>
  <c r="R6" i="35"/>
  <c r="Q18" i="55" s="1"/>
  <c r="P6" i="35"/>
  <c r="O18" i="55" s="1"/>
  <c r="O6" i="35"/>
  <c r="N18" i="55" s="1"/>
  <c r="N6" i="35"/>
  <c r="M18" i="55" s="1"/>
  <c r="L6" i="35"/>
  <c r="K18" i="55" s="1"/>
  <c r="K6" i="35"/>
  <c r="J18" i="55" s="1"/>
  <c r="J6" i="35"/>
  <c r="I18" i="55" s="1"/>
  <c r="H6" i="35"/>
  <c r="G18" i="55" s="1"/>
  <c r="G6" i="35"/>
  <c r="F18" i="55" s="1"/>
  <c r="F6" i="35"/>
  <c r="E18" i="55" s="1"/>
  <c r="E6" i="35"/>
  <c r="D18" i="55" s="1"/>
  <c r="D6" i="35"/>
  <c r="C18" i="55" s="1"/>
  <c r="C6" i="35"/>
  <c r="B18" i="55" s="1"/>
  <c r="Z5" i="35"/>
  <c r="X5" i="35"/>
  <c r="W5" i="35"/>
  <c r="V5" i="35"/>
  <c r="T5" i="35"/>
  <c r="S5" i="35"/>
  <c r="R5" i="35"/>
  <c r="P5" i="35"/>
  <c r="O5" i="35"/>
  <c r="N5" i="35"/>
  <c r="L5" i="35"/>
  <c r="K5" i="35"/>
  <c r="J5" i="35"/>
  <c r="H5" i="35"/>
  <c r="G5" i="35"/>
  <c r="F5" i="35"/>
  <c r="E5" i="35"/>
  <c r="D5" i="35"/>
  <c r="C5" i="35"/>
  <c r="Y18" i="67"/>
  <c r="X18" i="67"/>
  <c r="W18" i="67"/>
  <c r="V18" i="67"/>
  <c r="U18" i="67"/>
  <c r="T18" i="67"/>
  <c r="S18" i="67"/>
  <c r="R18" i="67"/>
  <c r="Q18" i="67"/>
  <c r="P18" i="67"/>
  <c r="O18" i="67"/>
  <c r="N18" i="67"/>
  <c r="M18" i="67"/>
  <c r="L18" i="67"/>
  <c r="K18" i="67"/>
  <c r="J18" i="67"/>
  <c r="I18" i="67"/>
  <c r="H18" i="67"/>
  <c r="Z3" i="35"/>
  <c r="Y18" i="66" s="1"/>
  <c r="X3" i="35"/>
  <c r="W18" i="66" s="1"/>
  <c r="V3" i="35"/>
  <c r="U18" i="66" s="1"/>
  <c r="T3" i="35"/>
  <c r="S18" i="66" s="1"/>
  <c r="R3" i="35"/>
  <c r="Q18" i="66" s="1"/>
  <c r="P3" i="35"/>
  <c r="O18" i="66" s="1"/>
  <c r="N3" i="35"/>
  <c r="M18" i="66" s="1"/>
  <c r="L3" i="35"/>
  <c r="K18" i="66" s="1"/>
  <c r="J3" i="35"/>
  <c r="I18" i="66" s="1"/>
  <c r="H3" i="35"/>
  <c r="G18" i="66" s="1"/>
  <c r="F3" i="35"/>
  <c r="E18" i="66" s="1"/>
  <c r="E3" i="35"/>
  <c r="D18" i="66" s="1"/>
  <c r="D3" i="35"/>
  <c r="C18" i="66" s="1"/>
  <c r="Y21" i="34"/>
  <c r="Y17" i="64"/>
  <c r="W17" i="64"/>
  <c r="V17" i="64"/>
  <c r="U17" i="64"/>
  <c r="S17" i="64"/>
  <c r="R17" i="64"/>
  <c r="Q17" i="64"/>
  <c r="O17" i="64"/>
  <c r="N17" i="64"/>
  <c r="M17" i="64"/>
  <c r="K17" i="64"/>
  <c r="J17" i="64"/>
  <c r="I17" i="64"/>
  <c r="Y17" i="65"/>
  <c r="X17" i="65"/>
  <c r="W17" i="65"/>
  <c r="U17" i="65"/>
  <c r="T17" i="65"/>
  <c r="S17" i="65"/>
  <c r="Q17" i="65"/>
  <c r="P17" i="65"/>
  <c r="O17" i="65"/>
  <c r="M17" i="65"/>
  <c r="L17" i="65"/>
  <c r="K17" i="65"/>
  <c r="I17" i="65"/>
  <c r="H17" i="65"/>
  <c r="Y17" i="63"/>
  <c r="W17" i="63"/>
  <c r="V17" i="63"/>
  <c r="U17" i="63"/>
  <c r="S17" i="63"/>
  <c r="R17" i="63"/>
  <c r="Q17" i="63"/>
  <c r="O17" i="63"/>
  <c r="N17" i="63"/>
  <c r="M17" i="63"/>
  <c r="K17" i="63"/>
  <c r="J17" i="63"/>
  <c r="I17" i="63"/>
  <c r="Y17" i="62"/>
  <c r="X17" i="62"/>
  <c r="W17" i="62"/>
  <c r="U17" i="62"/>
  <c r="T17" i="62"/>
  <c r="S17" i="62"/>
  <c r="Q17" i="62"/>
  <c r="P17" i="62"/>
  <c r="O17" i="62"/>
  <c r="M17" i="62"/>
  <c r="L17" i="62"/>
  <c r="K17" i="62"/>
  <c r="I17" i="62"/>
  <c r="H17" i="62"/>
  <c r="Y17" i="61"/>
  <c r="W17" i="61"/>
  <c r="V17" i="61"/>
  <c r="U17" i="61"/>
  <c r="S17" i="61"/>
  <c r="R17" i="61"/>
  <c r="Q17" i="61"/>
  <c r="O17" i="61"/>
  <c r="N17" i="61"/>
  <c r="M17" i="61"/>
  <c r="K17" i="61"/>
  <c r="J17" i="61"/>
  <c r="I17" i="61"/>
  <c r="Y17" i="60"/>
  <c r="X17" i="60"/>
  <c r="W17" i="60"/>
  <c r="U17" i="60"/>
  <c r="T17" i="60"/>
  <c r="S17" i="60"/>
  <c r="Q17" i="60"/>
  <c r="P17" i="60"/>
  <c r="O17" i="60"/>
  <c r="M17" i="60"/>
  <c r="L17" i="60"/>
  <c r="K17" i="60"/>
  <c r="I17" i="60"/>
  <c r="H17" i="60"/>
  <c r="Y17" i="59"/>
  <c r="X17" i="59"/>
  <c r="W17" i="59"/>
  <c r="V17" i="59"/>
  <c r="U17" i="59"/>
  <c r="T17" i="59"/>
  <c r="S17" i="59"/>
  <c r="R17" i="59"/>
  <c r="Q17" i="59"/>
  <c r="P17" i="59"/>
  <c r="O17" i="59"/>
  <c r="N17" i="59"/>
  <c r="M17" i="59"/>
  <c r="L17" i="59"/>
  <c r="K17" i="59"/>
  <c r="J17" i="59"/>
  <c r="I17" i="59"/>
  <c r="H17" i="59"/>
  <c r="Y17" i="58"/>
  <c r="X17" i="58"/>
  <c r="W17" i="58"/>
  <c r="U17" i="58"/>
  <c r="T17" i="58"/>
  <c r="S17" i="58"/>
  <c r="Q17" i="58"/>
  <c r="P17" i="58"/>
  <c r="O17" i="58"/>
  <c r="M17" i="58"/>
  <c r="L17" i="58"/>
  <c r="K17" i="58"/>
  <c r="I17" i="58"/>
  <c r="H17" i="58"/>
  <c r="Y17" i="57"/>
  <c r="X17" i="57"/>
  <c r="W17" i="57"/>
  <c r="V17" i="57"/>
  <c r="U17" i="57"/>
  <c r="T17" i="57"/>
  <c r="S17" i="57"/>
  <c r="R17" i="57"/>
  <c r="Q17" i="57"/>
  <c r="P17" i="57"/>
  <c r="O17" i="57"/>
  <c r="N17" i="57"/>
  <c r="M17" i="57"/>
  <c r="L17" i="57"/>
  <c r="K17" i="57"/>
  <c r="J17" i="57"/>
  <c r="I17" i="57"/>
  <c r="H17" i="57"/>
  <c r="Y17" i="56"/>
  <c r="X17" i="56"/>
  <c r="W17" i="56"/>
  <c r="U17" i="56"/>
  <c r="T17" i="56"/>
  <c r="S17" i="56"/>
  <c r="Q17" i="56"/>
  <c r="P17" i="56"/>
  <c r="O17" i="56"/>
  <c r="M17" i="56"/>
  <c r="L17" i="56"/>
  <c r="K17" i="56"/>
  <c r="I17" i="56"/>
  <c r="H17" i="56"/>
  <c r="Y17" i="54"/>
  <c r="W17" i="54"/>
  <c r="V17" i="54"/>
  <c r="U17" i="54"/>
  <c r="S17" i="54"/>
  <c r="R17" i="54"/>
  <c r="Q17" i="54"/>
  <c r="O17" i="54"/>
  <c r="N17" i="54"/>
  <c r="M17" i="54"/>
  <c r="K17" i="54"/>
  <c r="J17" i="54"/>
  <c r="I17" i="54"/>
  <c r="Z6" i="34"/>
  <c r="Y17" i="55" s="1"/>
  <c r="X6" i="34"/>
  <c r="W17" i="55" s="1"/>
  <c r="W6" i="34"/>
  <c r="V6" i="34"/>
  <c r="U17" i="55" s="1"/>
  <c r="T6" i="34"/>
  <c r="S17" i="55" s="1"/>
  <c r="R6" i="34"/>
  <c r="Q17" i="55" s="1"/>
  <c r="P6" i="34"/>
  <c r="O17" i="55" s="1"/>
  <c r="O6" i="34"/>
  <c r="N6" i="34"/>
  <c r="M17" i="55" s="1"/>
  <c r="L6" i="34"/>
  <c r="K17" i="55" s="1"/>
  <c r="K6" i="34"/>
  <c r="J6" i="34"/>
  <c r="I17" i="55" s="1"/>
  <c r="Z5" i="34"/>
  <c r="X5" i="34"/>
  <c r="V5" i="34"/>
  <c r="T5" i="34"/>
  <c r="R5" i="34"/>
  <c r="P5" i="34"/>
  <c r="N5" i="34"/>
  <c r="L5" i="34"/>
  <c r="J5" i="34"/>
  <c r="Y17" i="67"/>
  <c r="X17" i="67"/>
  <c r="W17" i="67"/>
  <c r="U17" i="67"/>
  <c r="T17" i="67"/>
  <c r="S17" i="67"/>
  <c r="Q17" i="67"/>
  <c r="P17" i="67"/>
  <c r="O17" i="67"/>
  <c r="M17" i="67"/>
  <c r="L17" i="67"/>
  <c r="K17" i="67"/>
  <c r="I17" i="67"/>
  <c r="H17" i="67"/>
  <c r="Y17" i="66"/>
  <c r="X17" i="66"/>
  <c r="X3" i="34"/>
  <c r="W17" i="66" s="1"/>
  <c r="V3" i="34"/>
  <c r="U17" i="66" s="1"/>
  <c r="T3" i="34"/>
  <c r="S17" i="66" s="1"/>
  <c r="R3" i="34"/>
  <c r="Q17" i="66" s="1"/>
  <c r="P3" i="34"/>
  <c r="O17" i="66" s="1"/>
  <c r="N3" i="34"/>
  <c r="M17" i="66" s="1"/>
  <c r="L3" i="34"/>
  <c r="K17" i="66" s="1"/>
  <c r="J3" i="34"/>
  <c r="I17" i="66" s="1"/>
  <c r="H3" i="34"/>
  <c r="G17" i="66" s="1"/>
  <c r="G3" i="34"/>
  <c r="F17" i="66" s="1"/>
  <c r="F3" i="34"/>
  <c r="E17" i="66" s="1"/>
  <c r="E3" i="34"/>
  <c r="D17" i="66" s="1"/>
  <c r="D3" i="34"/>
  <c r="C17" i="66" s="1"/>
  <c r="C3" i="34"/>
  <c r="B17" i="66" s="1"/>
  <c r="Y14" i="64"/>
  <c r="X14" i="64"/>
  <c r="W14" i="64"/>
  <c r="V14" i="64"/>
  <c r="U14" i="64"/>
  <c r="T14" i="64"/>
  <c r="S14" i="64"/>
  <c r="R14" i="64"/>
  <c r="Q14" i="64"/>
  <c r="P14" i="64"/>
  <c r="O14" i="64"/>
  <c r="N14" i="64"/>
  <c r="M14" i="64"/>
  <c r="L14" i="64"/>
  <c r="K14" i="64"/>
  <c r="J14" i="64"/>
  <c r="I14" i="64"/>
  <c r="H14" i="64"/>
  <c r="Y14" i="65"/>
  <c r="X14" i="65"/>
  <c r="W14" i="65"/>
  <c r="U14" i="65"/>
  <c r="T14" i="65"/>
  <c r="S14" i="65"/>
  <c r="Q14" i="65"/>
  <c r="P14" i="65"/>
  <c r="O14" i="65"/>
  <c r="M14" i="65"/>
  <c r="L14" i="65"/>
  <c r="K14" i="65"/>
  <c r="I14" i="65"/>
  <c r="H14" i="65"/>
  <c r="Y14" i="63"/>
  <c r="X14" i="63"/>
  <c r="W14" i="63"/>
  <c r="V14" i="63"/>
  <c r="U14" i="63"/>
  <c r="T14" i="63"/>
  <c r="S14" i="63"/>
  <c r="R14" i="63"/>
  <c r="Q14" i="63"/>
  <c r="P14" i="63"/>
  <c r="O14" i="63"/>
  <c r="N14" i="63"/>
  <c r="M14" i="63"/>
  <c r="L14" i="63"/>
  <c r="K14" i="63"/>
  <c r="J14" i="63"/>
  <c r="I14" i="63"/>
  <c r="H14" i="63"/>
  <c r="Y14" i="62"/>
  <c r="X14" i="62"/>
  <c r="W14" i="62"/>
  <c r="U14" i="62"/>
  <c r="T14" i="62"/>
  <c r="S14" i="62"/>
  <c r="Q14" i="62"/>
  <c r="P14" i="62"/>
  <c r="O14" i="62"/>
  <c r="M14" i="62"/>
  <c r="L14" i="62"/>
  <c r="K14" i="62"/>
  <c r="I14" i="62"/>
  <c r="H14" i="62"/>
  <c r="Y14" i="61"/>
  <c r="X14" i="61"/>
  <c r="W14" i="61"/>
  <c r="V14" i="61"/>
  <c r="U14" i="61"/>
  <c r="T14" i="61"/>
  <c r="S14" i="61"/>
  <c r="R14" i="61"/>
  <c r="Q14" i="61"/>
  <c r="P14" i="61"/>
  <c r="O14" i="61"/>
  <c r="N14" i="61"/>
  <c r="M14" i="61"/>
  <c r="L14" i="61"/>
  <c r="K14" i="61"/>
  <c r="J14" i="61"/>
  <c r="I14" i="61"/>
  <c r="H14" i="61"/>
  <c r="Y14" i="60"/>
  <c r="X14" i="60"/>
  <c r="W14" i="60"/>
  <c r="U14" i="60"/>
  <c r="T14" i="60"/>
  <c r="S14" i="60"/>
  <c r="Q14" i="60"/>
  <c r="P14" i="60"/>
  <c r="O14" i="60"/>
  <c r="M14" i="60"/>
  <c r="L14" i="60"/>
  <c r="K14" i="60"/>
  <c r="I14" i="60"/>
  <c r="H14" i="60"/>
  <c r="Y14" i="59"/>
  <c r="X14" i="59"/>
  <c r="W14" i="59"/>
  <c r="V14" i="59"/>
  <c r="U14" i="59"/>
  <c r="T14" i="59"/>
  <c r="S14" i="59"/>
  <c r="R14" i="59"/>
  <c r="Q14" i="59"/>
  <c r="P14" i="59"/>
  <c r="O14" i="59"/>
  <c r="N14" i="59"/>
  <c r="M14" i="59"/>
  <c r="L14" i="59"/>
  <c r="K14" i="59"/>
  <c r="J14" i="59"/>
  <c r="I14" i="59"/>
  <c r="H14" i="59"/>
  <c r="Y14" i="58"/>
  <c r="X14" i="58"/>
  <c r="W14" i="58"/>
  <c r="U14" i="58"/>
  <c r="T14" i="58"/>
  <c r="S14" i="58"/>
  <c r="Q14" i="58"/>
  <c r="P14" i="58"/>
  <c r="O14" i="58"/>
  <c r="M14" i="58"/>
  <c r="L14" i="58"/>
  <c r="K14" i="58"/>
  <c r="I14" i="58"/>
  <c r="H14" i="58"/>
  <c r="Y14" i="57"/>
  <c r="X14" i="57"/>
  <c r="W14" i="57"/>
  <c r="V14" i="57"/>
  <c r="U14" i="57"/>
  <c r="T14" i="57"/>
  <c r="S14" i="57"/>
  <c r="R14" i="57"/>
  <c r="Q14" i="57"/>
  <c r="P14" i="57"/>
  <c r="O14" i="57"/>
  <c r="N14" i="57"/>
  <c r="M14" i="57"/>
  <c r="L14" i="57"/>
  <c r="K14" i="57"/>
  <c r="J14" i="57"/>
  <c r="I14" i="57"/>
  <c r="H14" i="57"/>
  <c r="Y14" i="56"/>
  <c r="X14" i="56"/>
  <c r="W14" i="56"/>
  <c r="U14" i="56"/>
  <c r="T14" i="56"/>
  <c r="S14" i="56"/>
  <c r="S6" i="33"/>
  <c r="Q14" i="56"/>
  <c r="P14" i="56"/>
  <c r="O14" i="56"/>
  <c r="O6" i="33"/>
  <c r="M14" i="56"/>
  <c r="L14" i="56"/>
  <c r="K14" i="56"/>
  <c r="I14" i="56"/>
  <c r="H14" i="56"/>
  <c r="Y14" i="54"/>
  <c r="W14" i="54"/>
  <c r="V14" i="54"/>
  <c r="U14" i="54"/>
  <c r="S14" i="54"/>
  <c r="R14" i="54"/>
  <c r="Q14" i="54"/>
  <c r="O14" i="54"/>
  <c r="N14" i="54"/>
  <c r="M14" i="54"/>
  <c r="K14" i="54"/>
  <c r="J14" i="54"/>
  <c r="I14" i="54"/>
  <c r="Z6" i="33"/>
  <c r="Y14" i="55" s="1"/>
  <c r="X6" i="33"/>
  <c r="W14" i="55" s="1"/>
  <c r="W6" i="33"/>
  <c r="V6" i="33"/>
  <c r="U14" i="55" s="1"/>
  <c r="T6" i="33"/>
  <c r="S14" i="55" s="1"/>
  <c r="R6" i="33"/>
  <c r="Q14" i="55" s="1"/>
  <c r="P6" i="33"/>
  <c r="O14" i="55" s="1"/>
  <c r="N6" i="33"/>
  <c r="M14" i="55" s="1"/>
  <c r="L6" i="33"/>
  <c r="K14" i="55" s="1"/>
  <c r="K6" i="33"/>
  <c r="J6" i="33"/>
  <c r="I14" i="55" s="1"/>
  <c r="H6" i="33"/>
  <c r="G14" i="55" s="1"/>
  <c r="G6" i="33"/>
  <c r="F6" i="33"/>
  <c r="E14" i="55" s="1"/>
  <c r="E6" i="33"/>
  <c r="D14" i="55" s="1"/>
  <c r="D6" i="33"/>
  <c r="C14" i="55" s="1"/>
  <c r="C6" i="33"/>
  <c r="Z5" i="33"/>
  <c r="X5" i="33"/>
  <c r="V5" i="33"/>
  <c r="T5" i="33"/>
  <c r="R5" i="33"/>
  <c r="P5" i="33"/>
  <c r="N5" i="33"/>
  <c r="L5" i="33"/>
  <c r="K5" i="33"/>
  <c r="J5" i="33"/>
  <c r="H5" i="33"/>
  <c r="F5" i="33"/>
  <c r="E5" i="33"/>
  <c r="D5" i="33"/>
  <c r="Y14" i="67"/>
  <c r="X14" i="67"/>
  <c r="W14" i="67"/>
  <c r="V14" i="67"/>
  <c r="U14" i="67"/>
  <c r="T14" i="67"/>
  <c r="S14" i="67"/>
  <c r="R14" i="67"/>
  <c r="Q14" i="67"/>
  <c r="P14" i="67"/>
  <c r="O14" i="67"/>
  <c r="N14" i="67"/>
  <c r="M14" i="67"/>
  <c r="L14" i="67"/>
  <c r="K14" i="67"/>
  <c r="J14" i="67"/>
  <c r="I14" i="67"/>
  <c r="H14" i="67"/>
  <c r="Z3" i="33"/>
  <c r="X3" i="33"/>
  <c r="W14" i="66" s="1"/>
  <c r="V3" i="33"/>
  <c r="U14" i="66" s="1"/>
  <c r="T3" i="33"/>
  <c r="S14" i="66" s="1"/>
  <c r="R3" i="33"/>
  <c r="Q14" i="66" s="1"/>
  <c r="P3" i="33"/>
  <c r="O14" i="66" s="1"/>
  <c r="N3" i="33"/>
  <c r="M14" i="66" s="1"/>
  <c r="L3" i="33"/>
  <c r="K14" i="66" s="1"/>
  <c r="J3" i="33"/>
  <c r="I14" i="66" s="1"/>
  <c r="H3" i="33"/>
  <c r="G14" i="66" s="1"/>
  <c r="F3" i="33"/>
  <c r="E14" i="66" s="1"/>
  <c r="E3" i="33"/>
  <c r="D14" i="66" s="1"/>
  <c r="D3" i="33"/>
  <c r="C14" i="66" s="1"/>
  <c r="Y13" i="64"/>
  <c r="X13" i="64"/>
  <c r="W13" i="64"/>
  <c r="V13" i="64"/>
  <c r="U13" i="64"/>
  <c r="T13" i="64"/>
  <c r="S13" i="64"/>
  <c r="R13" i="64"/>
  <c r="Q13" i="64"/>
  <c r="P13" i="64"/>
  <c r="O13" i="64"/>
  <c r="N13" i="64"/>
  <c r="Y13" i="65"/>
  <c r="X13" i="65"/>
  <c r="W13" i="65"/>
  <c r="V13" i="65"/>
  <c r="U13" i="65"/>
  <c r="T13" i="65"/>
  <c r="S13" i="65"/>
  <c r="R13" i="65"/>
  <c r="Q13" i="65"/>
  <c r="P13" i="65"/>
  <c r="O13" i="65"/>
  <c r="N13" i="65"/>
  <c r="Y13" i="63"/>
  <c r="X13" i="63"/>
  <c r="W13" i="63"/>
  <c r="V13" i="63"/>
  <c r="U13" i="63"/>
  <c r="T13" i="63"/>
  <c r="S13" i="63"/>
  <c r="R13" i="63"/>
  <c r="Q13" i="63"/>
  <c r="P13" i="63"/>
  <c r="O13" i="63"/>
  <c r="N13" i="63"/>
  <c r="Y13" i="62"/>
  <c r="X13" i="62"/>
  <c r="W13" i="62"/>
  <c r="V13" i="62"/>
  <c r="U13" i="62"/>
  <c r="T13" i="62"/>
  <c r="S13" i="62"/>
  <c r="R13" i="62"/>
  <c r="Q13" i="62"/>
  <c r="P13" i="62"/>
  <c r="O13" i="62"/>
  <c r="N13" i="62"/>
  <c r="Y13" i="61"/>
  <c r="X13" i="61"/>
  <c r="W13" i="61"/>
  <c r="V13" i="61"/>
  <c r="U13" i="61"/>
  <c r="T13" i="61"/>
  <c r="S13" i="61"/>
  <c r="R13" i="61"/>
  <c r="Q13" i="61"/>
  <c r="P13" i="61"/>
  <c r="O13" i="61"/>
  <c r="N13" i="61"/>
  <c r="Y13" i="60"/>
  <c r="X13" i="60"/>
  <c r="W13" i="60"/>
  <c r="V13" i="60"/>
  <c r="U13" i="60"/>
  <c r="T13" i="60"/>
  <c r="S13" i="60"/>
  <c r="R13" i="60"/>
  <c r="Q13" i="60"/>
  <c r="P13" i="60"/>
  <c r="O13" i="60"/>
  <c r="N13" i="60"/>
  <c r="Y13" i="59"/>
  <c r="X13" i="59"/>
  <c r="W13" i="59"/>
  <c r="V13" i="59"/>
  <c r="U13" i="59"/>
  <c r="T13" i="59"/>
  <c r="S13" i="59"/>
  <c r="R13" i="59"/>
  <c r="Q13" i="59"/>
  <c r="P13" i="59"/>
  <c r="O13" i="59"/>
  <c r="N13" i="59"/>
  <c r="Y13" i="58"/>
  <c r="X13" i="58"/>
  <c r="W13" i="58"/>
  <c r="V13" i="58"/>
  <c r="U13" i="58"/>
  <c r="T13" i="58"/>
  <c r="S13" i="58"/>
  <c r="R13" i="58"/>
  <c r="Q13" i="58"/>
  <c r="P13" i="58"/>
  <c r="O13" i="58"/>
  <c r="N13" i="58"/>
  <c r="Y13" i="57"/>
  <c r="X13" i="57"/>
  <c r="W13" i="57"/>
  <c r="V13" i="57"/>
  <c r="U13" i="57"/>
  <c r="T13" i="57"/>
  <c r="S13" i="57"/>
  <c r="R13" i="57"/>
  <c r="Q13" i="57"/>
  <c r="P13" i="57"/>
  <c r="O13" i="57"/>
  <c r="N13" i="57"/>
  <c r="Y13" i="56"/>
  <c r="X13" i="56"/>
  <c r="W13" i="56"/>
  <c r="V13" i="56"/>
  <c r="U13" i="56"/>
  <c r="T13" i="56"/>
  <c r="S13" i="56"/>
  <c r="R13" i="56"/>
  <c r="Q13" i="56"/>
  <c r="P13" i="56"/>
  <c r="O13" i="56"/>
  <c r="N13" i="56"/>
  <c r="Y13" i="54"/>
  <c r="X13" i="54"/>
  <c r="W13" i="54"/>
  <c r="V13" i="54"/>
  <c r="U13" i="54"/>
  <c r="T13" i="54"/>
  <c r="S13" i="54"/>
  <c r="R13" i="54"/>
  <c r="Q13" i="54"/>
  <c r="P13" i="54"/>
  <c r="O13" i="54"/>
  <c r="N13" i="54"/>
  <c r="Z6" i="32"/>
  <c r="Y13" i="55" s="1"/>
  <c r="Y6" i="32"/>
  <c r="X13" i="55" s="1"/>
  <c r="X6" i="32"/>
  <c r="W13" i="55" s="1"/>
  <c r="W6" i="32"/>
  <c r="V13" i="55" s="1"/>
  <c r="V6" i="32"/>
  <c r="U13" i="55" s="1"/>
  <c r="U6" i="32"/>
  <c r="T13" i="55" s="1"/>
  <c r="T6" i="32"/>
  <c r="S13" i="55" s="1"/>
  <c r="S6" i="32"/>
  <c r="R13" i="55" s="1"/>
  <c r="R6" i="32"/>
  <c r="Q13" i="55" s="1"/>
  <c r="Q6" i="32"/>
  <c r="P13" i="55" s="1"/>
  <c r="P6" i="32"/>
  <c r="O13" i="55" s="1"/>
  <c r="O6" i="32"/>
  <c r="N13" i="55" s="1"/>
  <c r="Z5" i="32"/>
  <c r="Y5" i="32"/>
  <c r="X5" i="32"/>
  <c r="W5" i="32"/>
  <c r="V5" i="32"/>
  <c r="U5" i="32"/>
  <c r="T5" i="32"/>
  <c r="S5" i="32"/>
  <c r="R5" i="32"/>
  <c r="Q5" i="32"/>
  <c r="P5" i="32"/>
  <c r="O5" i="32"/>
  <c r="Y13" i="67"/>
  <c r="X13" i="67"/>
  <c r="W13" i="67"/>
  <c r="V13" i="67"/>
  <c r="U13" i="67"/>
  <c r="T13" i="67"/>
  <c r="S13" i="67"/>
  <c r="R13" i="67"/>
  <c r="Q13" i="67"/>
  <c r="P13" i="67"/>
  <c r="O13" i="67"/>
  <c r="N13" i="67"/>
  <c r="Z3" i="32"/>
  <c r="Y13" i="66" s="1"/>
  <c r="Y3" i="32"/>
  <c r="X13" i="66" s="1"/>
  <c r="X3" i="32"/>
  <c r="W13" i="66" s="1"/>
  <c r="W3" i="32"/>
  <c r="V13" i="66" s="1"/>
  <c r="V3" i="32"/>
  <c r="U13" i="66" s="1"/>
  <c r="U3" i="32"/>
  <c r="T13" i="66" s="1"/>
  <c r="T3" i="32"/>
  <c r="S13" i="66" s="1"/>
  <c r="S3" i="32"/>
  <c r="R13" i="66" s="1"/>
  <c r="R3" i="32"/>
  <c r="Q13" i="66" s="1"/>
  <c r="Q3" i="32"/>
  <c r="P13" i="66" s="1"/>
  <c r="P3" i="32"/>
  <c r="O13" i="66" s="1"/>
  <c r="O3" i="32"/>
  <c r="N13" i="66" s="1"/>
  <c r="X12" i="64"/>
  <c r="W12" i="64"/>
  <c r="V12" i="64"/>
  <c r="T12" i="64"/>
  <c r="S12" i="64"/>
  <c r="R12" i="64"/>
  <c r="P12" i="64"/>
  <c r="O12" i="64"/>
  <c r="N12" i="64"/>
  <c r="L12" i="64"/>
  <c r="K12" i="64"/>
  <c r="J12" i="64"/>
  <c r="H12" i="64"/>
  <c r="Y12" i="65"/>
  <c r="X12" i="65"/>
  <c r="V12" i="65"/>
  <c r="U12" i="65"/>
  <c r="T12" i="65"/>
  <c r="R12" i="65"/>
  <c r="Q12" i="65"/>
  <c r="P12" i="65"/>
  <c r="N12" i="65"/>
  <c r="M12" i="65"/>
  <c r="L12" i="65"/>
  <c r="J12" i="65"/>
  <c r="I12" i="65"/>
  <c r="H12" i="65"/>
  <c r="X12" i="63"/>
  <c r="W12" i="63"/>
  <c r="V12" i="63"/>
  <c r="T12" i="63"/>
  <c r="S12" i="63"/>
  <c r="R12" i="63"/>
  <c r="P12" i="63"/>
  <c r="O12" i="63"/>
  <c r="N12" i="63"/>
  <c r="L12" i="63"/>
  <c r="K12" i="63"/>
  <c r="J12" i="63"/>
  <c r="H12" i="63"/>
  <c r="Y12" i="62"/>
  <c r="X12" i="62"/>
  <c r="V12" i="62"/>
  <c r="U12" i="62"/>
  <c r="T12" i="62"/>
  <c r="R12" i="62"/>
  <c r="Q12" i="62"/>
  <c r="P12" i="62"/>
  <c r="N12" i="62"/>
  <c r="M12" i="62"/>
  <c r="L12" i="62"/>
  <c r="J12" i="62"/>
  <c r="I12" i="62"/>
  <c r="H12" i="62"/>
  <c r="X12" i="61"/>
  <c r="W12" i="61"/>
  <c r="V12" i="61"/>
  <c r="T12" i="61"/>
  <c r="S12" i="61"/>
  <c r="R12" i="61"/>
  <c r="P12" i="61"/>
  <c r="O12" i="61"/>
  <c r="N12" i="61"/>
  <c r="L12" i="61"/>
  <c r="K12" i="61"/>
  <c r="J12" i="61"/>
  <c r="H12" i="61"/>
  <c r="Y12" i="60"/>
  <c r="X12" i="60"/>
  <c r="V12" i="60"/>
  <c r="U12" i="60"/>
  <c r="T12" i="60"/>
  <c r="R12" i="60"/>
  <c r="Q12" i="60"/>
  <c r="P12" i="60"/>
  <c r="N12" i="60"/>
  <c r="M12" i="60"/>
  <c r="L12" i="60"/>
  <c r="J12" i="60"/>
  <c r="I12" i="60"/>
  <c r="H12" i="60"/>
  <c r="X12" i="59"/>
  <c r="W12" i="59"/>
  <c r="V12" i="59"/>
  <c r="T12" i="59"/>
  <c r="S12" i="59"/>
  <c r="R12" i="59"/>
  <c r="P12" i="59"/>
  <c r="O12" i="59"/>
  <c r="N12" i="59"/>
  <c r="L12" i="59"/>
  <c r="K12" i="59"/>
  <c r="J12" i="59"/>
  <c r="H12" i="59"/>
  <c r="Y12" i="58"/>
  <c r="X12" i="58"/>
  <c r="V12" i="58"/>
  <c r="U12" i="58"/>
  <c r="T12" i="58"/>
  <c r="R12" i="58"/>
  <c r="Q12" i="58"/>
  <c r="P12" i="58"/>
  <c r="N12" i="58"/>
  <c r="M12" i="58"/>
  <c r="L12" i="58"/>
  <c r="J12" i="58"/>
  <c r="I12" i="58"/>
  <c r="H12" i="58"/>
  <c r="X12" i="57"/>
  <c r="W12" i="57"/>
  <c r="V12" i="57"/>
  <c r="T12" i="57"/>
  <c r="S12" i="57"/>
  <c r="R12" i="57"/>
  <c r="P12" i="57"/>
  <c r="O12" i="57"/>
  <c r="N12" i="57"/>
  <c r="L12" i="57"/>
  <c r="K12" i="57"/>
  <c r="J12" i="57"/>
  <c r="H12" i="57"/>
  <c r="Y12" i="56"/>
  <c r="X12" i="56"/>
  <c r="V12" i="56"/>
  <c r="U12" i="56"/>
  <c r="T12" i="56"/>
  <c r="R12" i="56"/>
  <c r="Q12" i="56"/>
  <c r="P12" i="56"/>
  <c r="P6" i="31"/>
  <c r="N12" i="56"/>
  <c r="M12" i="56"/>
  <c r="L12" i="56"/>
  <c r="J12" i="56"/>
  <c r="I12" i="56"/>
  <c r="H12" i="56"/>
  <c r="X12" i="54"/>
  <c r="W12" i="54"/>
  <c r="V12" i="54"/>
  <c r="T12" i="54"/>
  <c r="S12" i="54"/>
  <c r="R12" i="54"/>
  <c r="P12" i="54"/>
  <c r="O12" i="54"/>
  <c r="N12" i="54"/>
  <c r="L12" i="54"/>
  <c r="K12" i="54"/>
  <c r="J12" i="54"/>
  <c r="H12" i="54"/>
  <c r="Y6" i="31"/>
  <c r="X12" i="55" s="1"/>
  <c r="W6" i="31"/>
  <c r="V12" i="55" s="1"/>
  <c r="U6" i="31"/>
  <c r="T12" i="55" s="1"/>
  <c r="T6" i="31"/>
  <c r="S6" i="31"/>
  <c r="R12" i="55" s="1"/>
  <c r="Q6" i="31"/>
  <c r="P12" i="55" s="1"/>
  <c r="O6" i="31"/>
  <c r="N12" i="55" s="1"/>
  <c r="M6" i="31"/>
  <c r="L12" i="55" s="1"/>
  <c r="L6" i="31"/>
  <c r="K6" i="31"/>
  <c r="J12" i="55" s="1"/>
  <c r="I6" i="31"/>
  <c r="H12" i="55" s="1"/>
  <c r="Y5" i="31"/>
  <c r="W5" i="31"/>
  <c r="U5" i="31"/>
  <c r="S5" i="31"/>
  <c r="Q5" i="31"/>
  <c r="O5" i="31"/>
  <c r="M5" i="31"/>
  <c r="K5" i="31"/>
  <c r="I5" i="31"/>
  <c r="Y12" i="67"/>
  <c r="X12" i="67"/>
  <c r="V12" i="67"/>
  <c r="U12" i="67"/>
  <c r="T12" i="67"/>
  <c r="S12" i="67"/>
  <c r="R12" i="67"/>
  <c r="Q12" i="67"/>
  <c r="P12" i="67"/>
  <c r="O12" i="67"/>
  <c r="N12" i="67"/>
  <c r="M12" i="67"/>
  <c r="L12" i="67"/>
  <c r="K12" i="67"/>
  <c r="J12" i="67"/>
  <c r="I12" i="67"/>
  <c r="H12" i="67"/>
  <c r="Y3" i="31"/>
  <c r="X12" i="66" s="1"/>
  <c r="W3" i="31"/>
  <c r="V12" i="66" s="1"/>
  <c r="U3" i="31"/>
  <c r="T12" i="66" s="1"/>
  <c r="S3" i="31"/>
  <c r="R12" i="66" s="1"/>
  <c r="Q3" i="31"/>
  <c r="P12" i="66" s="1"/>
  <c r="O3" i="31"/>
  <c r="N12" i="66" s="1"/>
  <c r="M3" i="31"/>
  <c r="L12" i="66" s="1"/>
  <c r="K3" i="31"/>
  <c r="J12" i="66" s="1"/>
  <c r="I3" i="31"/>
  <c r="H12" i="66" s="1"/>
  <c r="Y11" i="64"/>
  <c r="X11" i="64"/>
  <c r="W11" i="64"/>
  <c r="V11" i="64"/>
  <c r="U11" i="64"/>
  <c r="T11" i="64"/>
  <c r="S11" i="64"/>
  <c r="R11" i="64"/>
  <c r="Q11" i="64"/>
  <c r="P11" i="64"/>
  <c r="O11" i="64"/>
  <c r="N11" i="64"/>
  <c r="M11" i="64"/>
  <c r="L11" i="64"/>
  <c r="K11" i="64"/>
  <c r="J11" i="64"/>
  <c r="I11" i="64"/>
  <c r="H11" i="64"/>
  <c r="X11" i="65"/>
  <c r="W11" i="65"/>
  <c r="V11" i="65"/>
  <c r="T11" i="65"/>
  <c r="S11" i="65"/>
  <c r="R11" i="65"/>
  <c r="P11" i="65"/>
  <c r="O11" i="65"/>
  <c r="N11" i="65"/>
  <c r="L11" i="65"/>
  <c r="K11" i="65"/>
  <c r="J11" i="65"/>
  <c r="H11" i="65"/>
  <c r="Y11" i="63"/>
  <c r="X11" i="63"/>
  <c r="W11" i="63"/>
  <c r="V11" i="63"/>
  <c r="U11" i="63"/>
  <c r="T11" i="63"/>
  <c r="S11" i="63"/>
  <c r="R11" i="63"/>
  <c r="Q11" i="63"/>
  <c r="P11" i="63"/>
  <c r="O11" i="63"/>
  <c r="N11" i="63"/>
  <c r="M11" i="63"/>
  <c r="L11" i="63"/>
  <c r="K11" i="63"/>
  <c r="J11" i="63"/>
  <c r="I11" i="63"/>
  <c r="H11" i="63"/>
  <c r="X11" i="62"/>
  <c r="W11" i="62"/>
  <c r="V11" i="62"/>
  <c r="T11" i="62"/>
  <c r="S11" i="62"/>
  <c r="R11" i="62"/>
  <c r="P11" i="62"/>
  <c r="O11" i="62"/>
  <c r="N11" i="62"/>
  <c r="L11" i="62"/>
  <c r="K11" i="62"/>
  <c r="J11" i="62"/>
  <c r="H11" i="62"/>
  <c r="Y11" i="61"/>
  <c r="X11" i="61"/>
  <c r="W11" i="61"/>
  <c r="V11" i="61"/>
  <c r="U11" i="61"/>
  <c r="T11" i="61"/>
  <c r="S11" i="61"/>
  <c r="R11" i="61"/>
  <c r="Q11" i="61"/>
  <c r="P11" i="61"/>
  <c r="O11" i="61"/>
  <c r="N11" i="61"/>
  <c r="M11" i="61"/>
  <c r="L11" i="61"/>
  <c r="K11" i="61"/>
  <c r="J11" i="61"/>
  <c r="I11" i="61"/>
  <c r="H11" i="61"/>
  <c r="X11" i="60"/>
  <c r="W11" i="60"/>
  <c r="V11" i="60"/>
  <c r="T11" i="60"/>
  <c r="S11" i="60"/>
  <c r="R11" i="60"/>
  <c r="P11" i="60"/>
  <c r="O11" i="60"/>
  <c r="N11" i="60"/>
  <c r="L11" i="60"/>
  <c r="K11" i="60"/>
  <c r="J11" i="60"/>
  <c r="H11" i="60"/>
  <c r="Y11" i="59"/>
  <c r="X11" i="59"/>
  <c r="W11" i="59"/>
  <c r="V11" i="59"/>
  <c r="U11" i="59"/>
  <c r="T11" i="59"/>
  <c r="S11" i="59"/>
  <c r="R11" i="59"/>
  <c r="Q11" i="59"/>
  <c r="P11" i="59"/>
  <c r="O11" i="59"/>
  <c r="N11" i="59"/>
  <c r="M11" i="59"/>
  <c r="L11" i="59"/>
  <c r="K11" i="59"/>
  <c r="J11" i="59"/>
  <c r="I11" i="59"/>
  <c r="H11" i="59"/>
  <c r="X11" i="58"/>
  <c r="W11" i="58"/>
  <c r="V11" i="58"/>
  <c r="T11" i="58"/>
  <c r="S11" i="58"/>
  <c r="R11" i="58"/>
  <c r="P11" i="58"/>
  <c r="O11" i="58"/>
  <c r="N11" i="58"/>
  <c r="L11" i="58"/>
  <c r="K11" i="58"/>
  <c r="J11" i="58"/>
  <c r="H11" i="58"/>
  <c r="Y11" i="57"/>
  <c r="X11" i="57"/>
  <c r="W11" i="57"/>
  <c r="V11" i="57"/>
  <c r="U11" i="57"/>
  <c r="T11" i="57"/>
  <c r="S11" i="57"/>
  <c r="R11" i="57"/>
  <c r="Q11" i="57"/>
  <c r="P11" i="57"/>
  <c r="O11" i="57"/>
  <c r="N11" i="57"/>
  <c r="M11" i="57"/>
  <c r="L11" i="57"/>
  <c r="K11" i="57"/>
  <c r="J11" i="57"/>
  <c r="I11" i="57"/>
  <c r="H11" i="57"/>
  <c r="X11" i="56"/>
  <c r="W11" i="56"/>
  <c r="V11" i="56"/>
  <c r="T11" i="56"/>
  <c r="S11" i="56"/>
  <c r="R11" i="56"/>
  <c r="P11" i="56"/>
  <c r="O11" i="56"/>
  <c r="N11" i="56"/>
  <c r="L11" i="56"/>
  <c r="K11" i="56"/>
  <c r="J11" i="56"/>
  <c r="H11" i="56"/>
  <c r="Y11" i="54"/>
  <c r="X11" i="54"/>
  <c r="V11" i="54"/>
  <c r="U11" i="54"/>
  <c r="T11" i="54"/>
  <c r="R11" i="54"/>
  <c r="Q11" i="54"/>
  <c r="P11" i="54"/>
  <c r="N11" i="54"/>
  <c r="M11" i="54"/>
  <c r="L11" i="54"/>
  <c r="J11" i="54"/>
  <c r="I11" i="54"/>
  <c r="H11" i="54"/>
  <c r="Z6" i="30"/>
  <c r="Y6" i="30"/>
  <c r="X11" i="55" s="1"/>
  <c r="W6" i="30"/>
  <c r="V11" i="55" s="1"/>
  <c r="V6" i="30"/>
  <c r="U6" i="30"/>
  <c r="T11" i="55" s="1"/>
  <c r="S6" i="30"/>
  <c r="R11" i="55" s="1"/>
  <c r="Q6" i="30"/>
  <c r="P11" i="55" s="1"/>
  <c r="O6" i="30"/>
  <c r="N11" i="55" s="1"/>
  <c r="N6" i="30"/>
  <c r="M6" i="30"/>
  <c r="L11" i="55" s="1"/>
  <c r="K6" i="30"/>
  <c r="J11" i="55" s="1"/>
  <c r="J6" i="30"/>
  <c r="I6" i="30"/>
  <c r="H11" i="55" s="1"/>
  <c r="Y5" i="30"/>
  <c r="W5" i="30"/>
  <c r="U5" i="30"/>
  <c r="S5" i="30"/>
  <c r="Q5" i="30"/>
  <c r="O5" i="30"/>
  <c r="M5" i="30"/>
  <c r="K5" i="30"/>
  <c r="I5" i="30"/>
  <c r="X11" i="67"/>
  <c r="W11" i="67"/>
  <c r="V11" i="67"/>
  <c r="T11" i="67"/>
  <c r="S11" i="67"/>
  <c r="R11" i="67"/>
  <c r="P11" i="67"/>
  <c r="O11" i="67"/>
  <c r="N11" i="67"/>
  <c r="L11" i="67"/>
  <c r="K11" i="67"/>
  <c r="J11" i="67"/>
  <c r="H11" i="67"/>
  <c r="Y3" i="30"/>
  <c r="X11" i="66" s="1"/>
  <c r="W3" i="30"/>
  <c r="V11" i="66" s="1"/>
  <c r="U3" i="30"/>
  <c r="T11" i="66" s="1"/>
  <c r="S3" i="30"/>
  <c r="R11" i="66" s="1"/>
  <c r="Q3" i="30"/>
  <c r="P11" i="66" s="1"/>
  <c r="O3" i="30"/>
  <c r="N11" i="66" s="1"/>
  <c r="M3" i="30"/>
  <c r="L11" i="66" s="1"/>
  <c r="K3" i="30"/>
  <c r="J11" i="66" s="1"/>
  <c r="I3" i="30"/>
  <c r="H11" i="66" s="1"/>
  <c r="Y10" i="64"/>
  <c r="X10" i="64"/>
  <c r="W10" i="64"/>
  <c r="V10" i="64"/>
  <c r="U10" i="64"/>
  <c r="T10" i="64"/>
  <c r="S10" i="64"/>
  <c r="R10" i="64"/>
  <c r="Q10" i="64"/>
  <c r="P10" i="64"/>
  <c r="O10" i="64"/>
  <c r="N10" i="64"/>
  <c r="M10" i="64"/>
  <c r="L10" i="64"/>
  <c r="K10" i="64"/>
  <c r="J10" i="64"/>
  <c r="I10" i="64"/>
  <c r="H10" i="64"/>
  <c r="Y10" i="65"/>
  <c r="X10" i="65"/>
  <c r="V10" i="65"/>
  <c r="U10" i="65"/>
  <c r="T10" i="65"/>
  <c r="R10" i="65"/>
  <c r="Q10" i="65"/>
  <c r="P10" i="65"/>
  <c r="N10" i="65"/>
  <c r="M10" i="65"/>
  <c r="L10" i="65"/>
  <c r="J10" i="65"/>
  <c r="I10" i="65"/>
  <c r="H10" i="65"/>
  <c r="Y10" i="63"/>
  <c r="X10" i="63"/>
  <c r="W10" i="63"/>
  <c r="V10" i="63"/>
  <c r="U10" i="63"/>
  <c r="T10" i="63"/>
  <c r="S10" i="63"/>
  <c r="R10" i="63"/>
  <c r="Q10" i="63"/>
  <c r="P10" i="63"/>
  <c r="O10" i="63"/>
  <c r="N10" i="63"/>
  <c r="M10" i="63"/>
  <c r="L10" i="63"/>
  <c r="K10" i="63"/>
  <c r="J10" i="63"/>
  <c r="I10" i="63"/>
  <c r="H10" i="63"/>
  <c r="Y10" i="62"/>
  <c r="X10" i="62"/>
  <c r="V10" i="62"/>
  <c r="U10" i="62"/>
  <c r="T10" i="62"/>
  <c r="R10" i="62"/>
  <c r="Q10" i="62"/>
  <c r="P10" i="62"/>
  <c r="N10" i="62"/>
  <c r="M10" i="62"/>
  <c r="L10" i="62"/>
  <c r="J10" i="62"/>
  <c r="I10" i="62"/>
  <c r="H10" i="62"/>
  <c r="Y10" i="61"/>
  <c r="X10" i="61"/>
  <c r="W10" i="61"/>
  <c r="V10" i="61"/>
  <c r="U10" i="61"/>
  <c r="T10" i="61"/>
  <c r="S10" i="61"/>
  <c r="R10" i="61"/>
  <c r="Q10" i="61"/>
  <c r="P10" i="61"/>
  <c r="O10" i="61"/>
  <c r="N10" i="61"/>
  <c r="M10" i="61"/>
  <c r="L10" i="61"/>
  <c r="K10" i="61"/>
  <c r="J10" i="61"/>
  <c r="I10" i="61"/>
  <c r="H10" i="61"/>
  <c r="Y10" i="60"/>
  <c r="X10" i="60"/>
  <c r="V10" i="60"/>
  <c r="U10" i="60"/>
  <c r="T10" i="60"/>
  <c r="R10" i="60"/>
  <c r="Q10" i="60"/>
  <c r="P10" i="60"/>
  <c r="N10" i="60"/>
  <c r="M10" i="60"/>
  <c r="L10" i="60"/>
  <c r="J10" i="60"/>
  <c r="I10" i="60"/>
  <c r="H10" i="60"/>
  <c r="Y10" i="59"/>
  <c r="X10" i="59"/>
  <c r="W10" i="59"/>
  <c r="V10" i="59"/>
  <c r="U10" i="59"/>
  <c r="T10" i="59"/>
  <c r="S10" i="59"/>
  <c r="R10" i="59"/>
  <c r="Q10" i="59"/>
  <c r="P10" i="59"/>
  <c r="O10" i="59"/>
  <c r="N10" i="59"/>
  <c r="M10" i="59"/>
  <c r="L10" i="59"/>
  <c r="K10" i="59"/>
  <c r="J10" i="59"/>
  <c r="I10" i="59"/>
  <c r="H10" i="59"/>
  <c r="Y10" i="58"/>
  <c r="X10" i="58"/>
  <c r="V10" i="58"/>
  <c r="U10" i="58"/>
  <c r="T10" i="58"/>
  <c r="R10" i="58"/>
  <c r="Q10" i="58"/>
  <c r="P10" i="58"/>
  <c r="N10" i="58"/>
  <c r="M10" i="58"/>
  <c r="L10" i="58"/>
  <c r="J10" i="58"/>
  <c r="I10" i="58"/>
  <c r="H10" i="58"/>
  <c r="Y10" i="57"/>
  <c r="X10" i="57"/>
  <c r="W10" i="57"/>
  <c r="V10" i="57"/>
  <c r="U10" i="57"/>
  <c r="T10" i="57"/>
  <c r="S10" i="57"/>
  <c r="R10" i="57"/>
  <c r="Q10" i="57"/>
  <c r="P10" i="57"/>
  <c r="O10" i="57"/>
  <c r="N10" i="57"/>
  <c r="M10" i="57"/>
  <c r="L10" i="57"/>
  <c r="K10" i="57"/>
  <c r="J10" i="57"/>
  <c r="I10" i="57"/>
  <c r="H10" i="57"/>
  <c r="Y10" i="56"/>
  <c r="X10" i="56"/>
  <c r="V10" i="56"/>
  <c r="U10" i="56"/>
  <c r="T10" i="56"/>
  <c r="R10" i="56"/>
  <c r="Q10" i="56"/>
  <c r="P10" i="56"/>
  <c r="P6" i="29"/>
  <c r="N10" i="56"/>
  <c r="M10" i="56"/>
  <c r="L10" i="56"/>
  <c r="J10" i="56"/>
  <c r="I10" i="56"/>
  <c r="H10" i="56"/>
  <c r="X10" i="54"/>
  <c r="W10" i="54"/>
  <c r="V10" i="54"/>
  <c r="T10" i="54"/>
  <c r="S10" i="54"/>
  <c r="R10" i="54"/>
  <c r="P10" i="54"/>
  <c r="O10" i="54"/>
  <c r="N10" i="54"/>
  <c r="L10" i="54"/>
  <c r="K10" i="54"/>
  <c r="J10" i="54"/>
  <c r="H10" i="54"/>
  <c r="Y6" i="29"/>
  <c r="X10" i="55" s="1"/>
  <c r="W6" i="29"/>
  <c r="V10" i="55" s="1"/>
  <c r="U6" i="29"/>
  <c r="T10" i="55" s="1"/>
  <c r="T6" i="29"/>
  <c r="S6" i="29"/>
  <c r="R10" i="55" s="1"/>
  <c r="Q6" i="29"/>
  <c r="P10" i="55" s="1"/>
  <c r="O6" i="29"/>
  <c r="N10" i="55" s="1"/>
  <c r="M6" i="29"/>
  <c r="L10" i="55" s="1"/>
  <c r="L6" i="29"/>
  <c r="K6" i="29"/>
  <c r="J10" i="55" s="1"/>
  <c r="I6" i="29"/>
  <c r="H10" i="55" s="1"/>
  <c r="Y5" i="29"/>
  <c r="W5" i="29"/>
  <c r="U5" i="29"/>
  <c r="S5" i="29"/>
  <c r="Q5" i="29"/>
  <c r="O5" i="29"/>
  <c r="M5" i="29"/>
  <c r="K5" i="29"/>
  <c r="I5" i="29"/>
  <c r="Y10" i="67"/>
  <c r="X10" i="67"/>
  <c r="V10" i="67"/>
  <c r="U10" i="67"/>
  <c r="T10" i="67"/>
  <c r="R10" i="67"/>
  <c r="Q10" i="67"/>
  <c r="P10" i="67"/>
  <c r="N10" i="67"/>
  <c r="M10" i="67"/>
  <c r="L10" i="67"/>
  <c r="J10" i="67"/>
  <c r="I10" i="67"/>
  <c r="H10" i="67"/>
  <c r="Y3" i="29"/>
  <c r="X10" i="66" s="1"/>
  <c r="W3" i="29"/>
  <c r="V10" i="66" s="1"/>
  <c r="U3" i="29"/>
  <c r="T10" i="66" s="1"/>
  <c r="S3" i="29"/>
  <c r="R10" i="66" s="1"/>
  <c r="Q3" i="29"/>
  <c r="P10" i="66" s="1"/>
  <c r="O3" i="29"/>
  <c r="N10" i="66" s="1"/>
  <c r="M3" i="29"/>
  <c r="L10" i="66" s="1"/>
  <c r="K3" i="29"/>
  <c r="J10" i="66" s="1"/>
  <c r="I3" i="29"/>
  <c r="H10" i="66" s="1"/>
  <c r="Y9" i="64"/>
  <c r="X9" i="64"/>
  <c r="W9" i="64"/>
  <c r="V9" i="64"/>
  <c r="U9" i="64"/>
  <c r="T9" i="64"/>
  <c r="S9" i="64"/>
  <c r="R9" i="64"/>
  <c r="Q9" i="64"/>
  <c r="P9" i="64"/>
  <c r="O9" i="64"/>
  <c r="N9" i="64"/>
  <c r="M9" i="64"/>
  <c r="L9" i="64"/>
  <c r="K9" i="64"/>
  <c r="J9" i="64"/>
  <c r="I9" i="64"/>
  <c r="H9" i="64"/>
  <c r="X9" i="65"/>
  <c r="W9" i="65"/>
  <c r="V9" i="65"/>
  <c r="T9" i="65"/>
  <c r="S9" i="65"/>
  <c r="R9" i="65"/>
  <c r="P9" i="65"/>
  <c r="O9" i="65"/>
  <c r="N9" i="65"/>
  <c r="L9" i="65"/>
  <c r="K9" i="65"/>
  <c r="J9" i="65"/>
  <c r="H9" i="65"/>
  <c r="Y9" i="63"/>
  <c r="X9" i="63"/>
  <c r="W9" i="63"/>
  <c r="V9" i="63"/>
  <c r="U9" i="63"/>
  <c r="T9" i="63"/>
  <c r="S9" i="63"/>
  <c r="R9" i="63"/>
  <c r="Q9" i="63"/>
  <c r="P9" i="63"/>
  <c r="O9" i="63"/>
  <c r="N9" i="63"/>
  <c r="M9" i="63"/>
  <c r="L9" i="63"/>
  <c r="K9" i="63"/>
  <c r="J9" i="63"/>
  <c r="I9" i="63"/>
  <c r="H9" i="63"/>
  <c r="X9" i="62"/>
  <c r="W9" i="62"/>
  <c r="V9" i="62"/>
  <c r="T9" i="62"/>
  <c r="S9" i="62"/>
  <c r="R9" i="62"/>
  <c r="P9" i="62"/>
  <c r="O9" i="62"/>
  <c r="N9" i="62"/>
  <c r="L9" i="62"/>
  <c r="K9" i="62"/>
  <c r="J9" i="62"/>
  <c r="H9" i="62"/>
  <c r="Y9" i="61"/>
  <c r="X9" i="61"/>
  <c r="W9" i="61"/>
  <c r="V9" i="61"/>
  <c r="U9" i="61"/>
  <c r="T9" i="61"/>
  <c r="S9" i="61"/>
  <c r="R9" i="61"/>
  <c r="Q9" i="61"/>
  <c r="P9" i="61"/>
  <c r="O9" i="61"/>
  <c r="N9" i="61"/>
  <c r="M9" i="61"/>
  <c r="L9" i="61"/>
  <c r="K9" i="61"/>
  <c r="J9" i="61"/>
  <c r="I9" i="61"/>
  <c r="H9" i="61"/>
  <c r="X9" i="60"/>
  <c r="W9" i="60"/>
  <c r="V9" i="60"/>
  <c r="T9" i="60"/>
  <c r="S9" i="60"/>
  <c r="R9" i="60"/>
  <c r="P9" i="60"/>
  <c r="O9" i="60"/>
  <c r="N9" i="60"/>
  <c r="L9" i="60"/>
  <c r="K9" i="60"/>
  <c r="J9" i="60"/>
  <c r="H9" i="60"/>
  <c r="Y9" i="59"/>
  <c r="X9" i="59"/>
  <c r="W9" i="59"/>
  <c r="V9" i="59"/>
  <c r="U9" i="59"/>
  <c r="T9" i="59"/>
  <c r="S9" i="59"/>
  <c r="R9" i="59"/>
  <c r="Q9" i="59"/>
  <c r="P9" i="59"/>
  <c r="O9" i="59"/>
  <c r="N9" i="59"/>
  <c r="M9" i="59"/>
  <c r="L9" i="59"/>
  <c r="K9" i="59"/>
  <c r="J9" i="59"/>
  <c r="I9" i="59"/>
  <c r="H9" i="59"/>
  <c r="X9" i="58"/>
  <c r="W9" i="58"/>
  <c r="V9" i="58"/>
  <c r="T9" i="58"/>
  <c r="S9" i="58"/>
  <c r="R9" i="58"/>
  <c r="P9" i="58"/>
  <c r="O9" i="58"/>
  <c r="N9" i="58"/>
  <c r="L9" i="58"/>
  <c r="K9" i="58"/>
  <c r="J9" i="58"/>
  <c r="H9" i="58"/>
  <c r="Y9" i="57"/>
  <c r="X9" i="57"/>
  <c r="W9" i="57"/>
  <c r="V9" i="57"/>
  <c r="U9" i="57"/>
  <c r="T9" i="57"/>
  <c r="S9" i="57"/>
  <c r="R9" i="57"/>
  <c r="Q9" i="57"/>
  <c r="P9" i="57"/>
  <c r="O9" i="57"/>
  <c r="N9" i="57"/>
  <c r="M9" i="57"/>
  <c r="L9" i="57"/>
  <c r="K9" i="57"/>
  <c r="J9" i="57"/>
  <c r="I9" i="57"/>
  <c r="H9" i="57"/>
  <c r="X9" i="56"/>
  <c r="W9" i="56"/>
  <c r="V9" i="56"/>
  <c r="T9" i="56"/>
  <c r="S9" i="56"/>
  <c r="R9" i="56"/>
  <c r="P9" i="56"/>
  <c r="O9" i="56"/>
  <c r="N9" i="56"/>
  <c r="L9" i="56"/>
  <c r="K9" i="56"/>
  <c r="J9" i="56"/>
  <c r="H9" i="56"/>
  <c r="Y9" i="54"/>
  <c r="X9" i="54"/>
  <c r="V9" i="54"/>
  <c r="U9" i="54"/>
  <c r="T9" i="54"/>
  <c r="R9" i="54"/>
  <c r="Q9" i="54"/>
  <c r="P9" i="54"/>
  <c r="N9" i="54"/>
  <c r="M9" i="54"/>
  <c r="L9" i="54"/>
  <c r="J9" i="54"/>
  <c r="I9" i="54"/>
  <c r="H9" i="54"/>
  <c r="Z6" i="28"/>
  <c r="Y6" i="28"/>
  <c r="X9" i="55" s="1"/>
  <c r="W6" i="28"/>
  <c r="V9" i="55" s="1"/>
  <c r="V6" i="28"/>
  <c r="U6" i="28"/>
  <c r="T9" i="55" s="1"/>
  <c r="S6" i="28"/>
  <c r="R9" i="55" s="1"/>
  <c r="Q6" i="28"/>
  <c r="P9" i="55" s="1"/>
  <c r="O6" i="28"/>
  <c r="N9" i="55" s="1"/>
  <c r="N6" i="28"/>
  <c r="M6" i="28"/>
  <c r="L9" i="55" s="1"/>
  <c r="K6" i="28"/>
  <c r="J9" i="55" s="1"/>
  <c r="J6" i="28"/>
  <c r="I6" i="28"/>
  <c r="H9" i="55" s="1"/>
  <c r="Y5" i="28"/>
  <c r="W5" i="28"/>
  <c r="U5" i="28"/>
  <c r="S5" i="28"/>
  <c r="Q5" i="28"/>
  <c r="O5" i="28"/>
  <c r="M5" i="28"/>
  <c r="K5" i="28"/>
  <c r="I5" i="28"/>
  <c r="X9" i="67"/>
  <c r="W9" i="67"/>
  <c r="V9" i="67"/>
  <c r="T9" i="67"/>
  <c r="S9" i="67"/>
  <c r="R9" i="67"/>
  <c r="P9" i="67"/>
  <c r="O9" i="67"/>
  <c r="N9" i="67"/>
  <c r="L9" i="67"/>
  <c r="K9" i="67"/>
  <c r="J9" i="67"/>
  <c r="H9" i="67"/>
  <c r="Y3" i="28"/>
  <c r="X9" i="66" s="1"/>
  <c r="W3" i="28"/>
  <c r="V9" i="66" s="1"/>
  <c r="U3" i="28"/>
  <c r="T9" i="66" s="1"/>
  <c r="S3" i="28"/>
  <c r="R9" i="66" s="1"/>
  <c r="Q3" i="28"/>
  <c r="P9" i="66" s="1"/>
  <c r="O3" i="28"/>
  <c r="N9" i="66" s="1"/>
  <c r="M3" i="28"/>
  <c r="L9" i="66" s="1"/>
  <c r="K3" i="28"/>
  <c r="J9" i="66" s="1"/>
  <c r="I3" i="28"/>
  <c r="H9" i="66" s="1"/>
  <c r="Y8" i="64"/>
  <c r="X8" i="64"/>
  <c r="V8" i="64"/>
  <c r="U8" i="64"/>
  <c r="T8" i="64"/>
  <c r="R8" i="64"/>
  <c r="Q8" i="64"/>
  <c r="P8" i="64"/>
  <c r="N8" i="64"/>
  <c r="M8" i="64"/>
  <c r="L8" i="64"/>
  <c r="J8" i="64"/>
  <c r="I8" i="64"/>
  <c r="H8" i="64"/>
  <c r="Y8" i="65"/>
  <c r="X8" i="65"/>
  <c r="W8" i="65"/>
  <c r="V8" i="65"/>
  <c r="U8" i="65"/>
  <c r="T8" i="65"/>
  <c r="S8" i="65"/>
  <c r="R8" i="65"/>
  <c r="Q8" i="65"/>
  <c r="P8" i="65"/>
  <c r="O8" i="65"/>
  <c r="N8" i="65"/>
  <c r="M8" i="65"/>
  <c r="L8" i="65"/>
  <c r="K8" i="65"/>
  <c r="J8" i="65"/>
  <c r="I8" i="65"/>
  <c r="H8" i="65"/>
  <c r="Y8" i="63"/>
  <c r="X8" i="63"/>
  <c r="V8" i="63"/>
  <c r="U8" i="63"/>
  <c r="T8" i="63"/>
  <c r="R8" i="63"/>
  <c r="Q8" i="63"/>
  <c r="P8" i="63"/>
  <c r="N8" i="63"/>
  <c r="M8" i="63"/>
  <c r="L8" i="63"/>
  <c r="J8" i="63"/>
  <c r="I8" i="63"/>
  <c r="H8" i="63"/>
  <c r="Y8" i="62"/>
  <c r="X8" i="62"/>
  <c r="W8" i="62"/>
  <c r="V8" i="62"/>
  <c r="U8" i="62"/>
  <c r="T8" i="62"/>
  <c r="S8" i="62"/>
  <c r="R8" i="62"/>
  <c r="Q8" i="62"/>
  <c r="P8" i="62"/>
  <c r="O8" i="62"/>
  <c r="N8" i="62"/>
  <c r="M8" i="62"/>
  <c r="L8" i="62"/>
  <c r="K8" i="62"/>
  <c r="J8" i="62"/>
  <c r="I8" i="62"/>
  <c r="H8" i="62"/>
  <c r="Y8" i="61"/>
  <c r="X8" i="61"/>
  <c r="V8" i="61"/>
  <c r="U8" i="61"/>
  <c r="T8" i="61"/>
  <c r="R8" i="61"/>
  <c r="Q8" i="61"/>
  <c r="P8" i="61"/>
  <c r="N8" i="61"/>
  <c r="M8" i="61"/>
  <c r="L8" i="61"/>
  <c r="J8" i="61"/>
  <c r="I8" i="61"/>
  <c r="H8" i="61"/>
  <c r="Y8" i="60"/>
  <c r="X8" i="60"/>
  <c r="W8" i="60"/>
  <c r="V8" i="60"/>
  <c r="U8" i="60"/>
  <c r="T8" i="60"/>
  <c r="S8" i="60"/>
  <c r="R8" i="60"/>
  <c r="Q8" i="60"/>
  <c r="P8" i="60"/>
  <c r="O8" i="60"/>
  <c r="N8" i="60"/>
  <c r="M8" i="60"/>
  <c r="L8" i="60"/>
  <c r="K8" i="60"/>
  <c r="J8" i="60"/>
  <c r="I8" i="60"/>
  <c r="H8" i="60"/>
  <c r="Y8" i="59"/>
  <c r="X8" i="59"/>
  <c r="V8" i="59"/>
  <c r="U8" i="59"/>
  <c r="T8" i="59"/>
  <c r="R8" i="59"/>
  <c r="Q8" i="59"/>
  <c r="P8" i="59"/>
  <c r="N8" i="59"/>
  <c r="M8" i="59"/>
  <c r="L8" i="59"/>
  <c r="J8" i="59"/>
  <c r="I8" i="59"/>
  <c r="H8" i="59"/>
  <c r="Y8" i="58"/>
  <c r="X8" i="58"/>
  <c r="W8" i="58"/>
  <c r="V8" i="58"/>
  <c r="U8" i="58"/>
  <c r="T8" i="58"/>
  <c r="S8" i="58"/>
  <c r="R8" i="58"/>
  <c r="Q8" i="58"/>
  <c r="P8" i="58"/>
  <c r="O8" i="58"/>
  <c r="N8" i="58"/>
  <c r="M8" i="58"/>
  <c r="L8" i="58"/>
  <c r="K8" i="58"/>
  <c r="J8" i="58"/>
  <c r="I8" i="58"/>
  <c r="H8" i="58"/>
  <c r="Y8" i="57"/>
  <c r="X8" i="57"/>
  <c r="V8" i="57"/>
  <c r="U8" i="57"/>
  <c r="T8" i="57"/>
  <c r="R8" i="57"/>
  <c r="Q8" i="57"/>
  <c r="P8" i="57"/>
  <c r="N8" i="57"/>
  <c r="M8" i="57"/>
  <c r="L8" i="57"/>
  <c r="J8" i="57"/>
  <c r="I8" i="57"/>
  <c r="H8" i="57"/>
  <c r="Y8" i="56"/>
  <c r="X8" i="56"/>
  <c r="W8" i="56"/>
  <c r="V8" i="56"/>
  <c r="U8" i="56"/>
  <c r="T8" i="56"/>
  <c r="S8" i="56"/>
  <c r="R8" i="56"/>
  <c r="Q8" i="56"/>
  <c r="P8" i="56"/>
  <c r="O8" i="56"/>
  <c r="N8" i="56"/>
  <c r="M8" i="56"/>
  <c r="L8" i="56"/>
  <c r="K8" i="56"/>
  <c r="J8" i="56"/>
  <c r="I8" i="56"/>
  <c r="H8" i="56"/>
  <c r="Y8" i="54"/>
  <c r="X8" i="54"/>
  <c r="V8" i="54"/>
  <c r="U8" i="54"/>
  <c r="T8" i="54"/>
  <c r="R8" i="54"/>
  <c r="Q8" i="54"/>
  <c r="P8" i="54"/>
  <c r="N8" i="54"/>
  <c r="M8" i="54"/>
  <c r="L8" i="54"/>
  <c r="J8" i="54"/>
  <c r="I8" i="54"/>
  <c r="H8" i="54"/>
  <c r="Z6" i="27"/>
  <c r="Y6" i="27"/>
  <c r="X8" i="55" s="1"/>
  <c r="W6" i="27"/>
  <c r="V8" i="55" s="1"/>
  <c r="U6" i="27"/>
  <c r="T8" i="55" s="1"/>
  <c r="S6" i="27"/>
  <c r="R8" i="55" s="1"/>
  <c r="Q6" i="27"/>
  <c r="P8" i="55" s="1"/>
  <c r="O6" i="27"/>
  <c r="N8" i="55" s="1"/>
  <c r="N6" i="27"/>
  <c r="M6" i="27"/>
  <c r="L8" i="55" s="1"/>
  <c r="K6" i="27"/>
  <c r="J8" i="55" s="1"/>
  <c r="J6" i="27"/>
  <c r="I6" i="27"/>
  <c r="H8" i="55" s="1"/>
  <c r="H6" i="27"/>
  <c r="G8" i="55" s="1"/>
  <c r="G6" i="27"/>
  <c r="F8" i="55" s="1"/>
  <c r="F6" i="27"/>
  <c r="E6" i="27"/>
  <c r="D8" i="55" s="1"/>
  <c r="D6" i="27"/>
  <c r="C8" i="55" s="1"/>
  <c r="C6" i="27"/>
  <c r="B8" i="55" s="1"/>
  <c r="Z5" i="27"/>
  <c r="Y5" i="27"/>
  <c r="W5" i="27"/>
  <c r="U5" i="27"/>
  <c r="S5" i="27"/>
  <c r="Q5" i="27"/>
  <c r="O5" i="27"/>
  <c r="N5" i="27"/>
  <c r="M5" i="27"/>
  <c r="K5" i="27"/>
  <c r="J5" i="27"/>
  <c r="I5" i="27"/>
  <c r="H5" i="27"/>
  <c r="G5" i="27"/>
  <c r="F5" i="27"/>
  <c r="E5" i="27"/>
  <c r="D5" i="27"/>
  <c r="C5" i="27"/>
  <c r="Y8" i="67"/>
  <c r="X8" i="67"/>
  <c r="W8" i="67"/>
  <c r="V8" i="67"/>
  <c r="U8" i="67"/>
  <c r="T8" i="67"/>
  <c r="S8" i="67"/>
  <c r="R8" i="67"/>
  <c r="Q8" i="67"/>
  <c r="P8" i="67"/>
  <c r="O8" i="67"/>
  <c r="N8" i="67"/>
  <c r="M8" i="67"/>
  <c r="L8" i="67"/>
  <c r="K8" i="67"/>
  <c r="J8" i="67"/>
  <c r="I8" i="67"/>
  <c r="H8" i="67"/>
  <c r="Y3" i="27"/>
  <c r="X8" i="66" s="1"/>
  <c r="W3" i="27"/>
  <c r="V8" i="66" s="1"/>
  <c r="U3" i="27"/>
  <c r="T8" i="66" s="1"/>
  <c r="S3" i="27"/>
  <c r="R8" i="66" s="1"/>
  <c r="Q3" i="27"/>
  <c r="P8" i="66" s="1"/>
  <c r="O3" i="27"/>
  <c r="N8" i="66" s="1"/>
  <c r="M3" i="27"/>
  <c r="L8" i="66" s="1"/>
  <c r="K3" i="27"/>
  <c r="J8" i="66" s="1"/>
  <c r="I3" i="27"/>
  <c r="H8" i="66" s="1"/>
  <c r="H3" i="27"/>
  <c r="G8" i="66" s="1"/>
  <c r="G3" i="27"/>
  <c r="F8" i="66" s="1"/>
  <c r="E3" i="27"/>
  <c r="D8" i="66" s="1"/>
  <c r="D3" i="27"/>
  <c r="C8" i="66" s="1"/>
  <c r="C3" i="27"/>
  <c r="B8" i="66" s="1"/>
  <c r="Q7" i="64"/>
  <c r="P7" i="64"/>
  <c r="O7" i="64"/>
  <c r="M7" i="64"/>
  <c r="L7" i="64"/>
  <c r="K7" i="64"/>
  <c r="I7" i="64"/>
  <c r="H7" i="64"/>
  <c r="R7" i="65"/>
  <c r="Q7" i="65"/>
  <c r="P7" i="65"/>
  <c r="O7" i="65"/>
  <c r="N7" i="65"/>
  <c r="M7" i="65"/>
  <c r="L7" i="65"/>
  <c r="K7" i="65"/>
  <c r="J7" i="65"/>
  <c r="I7" i="65"/>
  <c r="H7" i="65"/>
  <c r="R7" i="63"/>
  <c r="Q7" i="63"/>
  <c r="O7" i="63"/>
  <c r="N7" i="63"/>
  <c r="M7" i="63"/>
  <c r="K7" i="63"/>
  <c r="J7" i="63"/>
  <c r="I7" i="63"/>
  <c r="R7" i="62"/>
  <c r="Q7" i="62"/>
  <c r="P7" i="62"/>
  <c r="O7" i="62"/>
  <c r="N7" i="62"/>
  <c r="M7" i="62"/>
  <c r="L7" i="62"/>
  <c r="K7" i="62"/>
  <c r="J7" i="62"/>
  <c r="I7" i="62"/>
  <c r="H7" i="62"/>
  <c r="Q7" i="61"/>
  <c r="P7" i="61"/>
  <c r="O7" i="61"/>
  <c r="M7" i="61"/>
  <c r="L7" i="61"/>
  <c r="K7" i="61"/>
  <c r="I7" i="61"/>
  <c r="H7" i="61"/>
  <c r="R7" i="60"/>
  <c r="Q7" i="60"/>
  <c r="P7" i="60"/>
  <c r="O7" i="60"/>
  <c r="N7" i="60"/>
  <c r="M7" i="60"/>
  <c r="L7" i="60"/>
  <c r="K7" i="60"/>
  <c r="J7" i="60"/>
  <c r="I7" i="60"/>
  <c r="H7" i="60"/>
  <c r="R7" i="59"/>
  <c r="Q7" i="59"/>
  <c r="O7" i="59"/>
  <c r="N7" i="59"/>
  <c r="M7" i="59"/>
  <c r="K7" i="59"/>
  <c r="J7" i="59"/>
  <c r="I7" i="59"/>
  <c r="R7" i="58"/>
  <c r="Q7" i="58"/>
  <c r="P7" i="58"/>
  <c r="O7" i="58"/>
  <c r="N7" i="58"/>
  <c r="M7" i="58"/>
  <c r="L7" i="58"/>
  <c r="K7" i="58"/>
  <c r="J7" i="58"/>
  <c r="I7" i="58"/>
  <c r="H7" i="58"/>
  <c r="Q7" i="57"/>
  <c r="P7" i="57"/>
  <c r="O7" i="57"/>
  <c r="M7" i="57"/>
  <c r="L7" i="57"/>
  <c r="K7" i="57"/>
  <c r="I7" i="57"/>
  <c r="H7" i="57"/>
  <c r="R7" i="56"/>
  <c r="P7" i="56"/>
  <c r="O7" i="56"/>
  <c r="N7" i="56"/>
  <c r="L7" i="56"/>
  <c r="K7" i="56"/>
  <c r="J7" i="56"/>
  <c r="H7" i="56"/>
  <c r="R7" i="54"/>
  <c r="Q7" i="54"/>
  <c r="O7" i="54"/>
  <c r="N7" i="54"/>
  <c r="M7" i="54"/>
  <c r="K7" i="54"/>
  <c r="J7" i="54"/>
  <c r="I7" i="54"/>
  <c r="H6" i="26"/>
  <c r="G6" i="26"/>
  <c r="F7" i="55" s="1"/>
  <c r="F6" i="26"/>
  <c r="E7" i="55" s="1"/>
  <c r="E6" i="26"/>
  <c r="D7" i="55" s="1"/>
  <c r="D6" i="26"/>
  <c r="C6" i="26"/>
  <c r="B7" i="55" s="1"/>
  <c r="G5" i="26"/>
  <c r="E5" i="26"/>
  <c r="C5" i="26"/>
  <c r="R7" i="67"/>
  <c r="Q7" i="67"/>
  <c r="P7" i="67"/>
  <c r="O7" i="67"/>
  <c r="N7" i="67"/>
  <c r="M7" i="67"/>
  <c r="L7" i="67"/>
  <c r="K7" i="67"/>
  <c r="J7" i="67"/>
  <c r="I7" i="67"/>
  <c r="H7" i="67"/>
  <c r="G3" i="26"/>
  <c r="F7" i="66" s="1"/>
  <c r="E3" i="26"/>
  <c r="C3" i="26"/>
  <c r="B7" i="66" s="1"/>
  <c r="X6" i="64"/>
  <c r="W6" i="64"/>
  <c r="V6" i="64"/>
  <c r="T6" i="64"/>
  <c r="S6" i="64"/>
  <c r="R6" i="64"/>
  <c r="P6" i="64"/>
  <c r="O6" i="64"/>
  <c r="Y6" i="65"/>
  <c r="X6" i="65"/>
  <c r="W6" i="65"/>
  <c r="V6" i="65"/>
  <c r="U6" i="65"/>
  <c r="T6" i="65"/>
  <c r="S6" i="65"/>
  <c r="R6" i="65"/>
  <c r="Q6" i="65"/>
  <c r="P6" i="65"/>
  <c r="O6" i="65"/>
  <c r="Y6" i="63"/>
  <c r="X6" i="63"/>
  <c r="V6" i="63"/>
  <c r="U6" i="63"/>
  <c r="T6" i="63"/>
  <c r="R6" i="63"/>
  <c r="Q6" i="63"/>
  <c r="P6" i="63"/>
  <c r="Y6" i="62"/>
  <c r="X6" i="62"/>
  <c r="W6" i="62"/>
  <c r="U6" i="62"/>
  <c r="T6" i="62"/>
  <c r="S6" i="62"/>
  <c r="Q6" i="62"/>
  <c r="P6" i="62"/>
  <c r="O6" i="62"/>
  <c r="X6" i="61"/>
  <c r="W6" i="61"/>
  <c r="V6" i="61"/>
  <c r="T6" i="61"/>
  <c r="S6" i="61"/>
  <c r="R6" i="61"/>
  <c r="P6" i="61"/>
  <c r="O6" i="61"/>
  <c r="Y6" i="60"/>
  <c r="X6" i="60"/>
  <c r="W6" i="60"/>
  <c r="V6" i="60"/>
  <c r="U6" i="60"/>
  <c r="T6" i="60"/>
  <c r="S6" i="60"/>
  <c r="R6" i="60"/>
  <c r="Q6" i="60"/>
  <c r="P6" i="60"/>
  <c r="O6" i="60"/>
  <c r="Y6" i="59"/>
  <c r="X6" i="59"/>
  <c r="V6" i="59"/>
  <c r="U6" i="59"/>
  <c r="T6" i="59"/>
  <c r="R6" i="59"/>
  <c r="Q6" i="59"/>
  <c r="P6" i="59"/>
  <c r="Y6" i="58"/>
  <c r="X6" i="58"/>
  <c r="W6" i="58"/>
  <c r="W6" i="25"/>
  <c r="U6" i="58"/>
  <c r="T6" i="58"/>
  <c r="S6" i="58"/>
  <c r="Q6" i="58"/>
  <c r="P6" i="58"/>
  <c r="O6" i="58"/>
  <c r="X6" i="57"/>
  <c r="W6" i="57"/>
  <c r="V6" i="57"/>
  <c r="T6" i="57"/>
  <c r="S6" i="57"/>
  <c r="R6" i="57"/>
  <c r="P6" i="57"/>
  <c r="O6" i="57"/>
  <c r="Y6" i="56"/>
  <c r="W6" i="56"/>
  <c r="V6" i="56"/>
  <c r="U6" i="56"/>
  <c r="S6" i="56"/>
  <c r="R6" i="56"/>
  <c r="Q6" i="56"/>
  <c r="O6" i="56"/>
  <c r="Y6" i="54"/>
  <c r="X6" i="54"/>
  <c r="V6" i="54"/>
  <c r="U6" i="54"/>
  <c r="T6" i="54"/>
  <c r="R6" i="54"/>
  <c r="Q6" i="54"/>
  <c r="P6" i="54"/>
  <c r="S6" i="25"/>
  <c r="Y6" i="66"/>
  <c r="S3" i="25"/>
  <c r="Y5" i="64"/>
  <c r="X5" i="64"/>
  <c r="W5" i="64"/>
  <c r="V5" i="64"/>
  <c r="U5" i="64"/>
  <c r="T5" i="64"/>
  <c r="S5" i="64"/>
  <c r="R5" i="64"/>
  <c r="Q5" i="64"/>
  <c r="P5" i="64"/>
  <c r="O5" i="64"/>
  <c r="N5" i="64"/>
  <c r="M5" i="64"/>
  <c r="L5" i="64"/>
  <c r="K5" i="64"/>
  <c r="J5" i="64"/>
  <c r="I5" i="64"/>
  <c r="H5" i="64"/>
  <c r="Y5" i="65"/>
  <c r="X5" i="65"/>
  <c r="W5" i="65"/>
  <c r="V5" i="65"/>
  <c r="U5" i="65"/>
  <c r="T5" i="65"/>
  <c r="S5" i="65"/>
  <c r="R5" i="65"/>
  <c r="Q5" i="65"/>
  <c r="P5" i="65"/>
  <c r="O5" i="65"/>
  <c r="N5" i="65"/>
  <c r="M5" i="65"/>
  <c r="L5" i="65"/>
  <c r="K5" i="65"/>
  <c r="J5" i="65"/>
  <c r="I5" i="65"/>
  <c r="H5" i="65"/>
  <c r="Y5" i="63"/>
  <c r="X5" i="63"/>
  <c r="W5" i="63"/>
  <c r="V5" i="63"/>
  <c r="U5" i="63"/>
  <c r="T5" i="63"/>
  <c r="S5" i="63"/>
  <c r="R5" i="63"/>
  <c r="Q5" i="63"/>
  <c r="P5" i="63"/>
  <c r="O5" i="63"/>
  <c r="N5" i="63"/>
  <c r="M5" i="63"/>
  <c r="L5" i="63"/>
  <c r="K5" i="63"/>
  <c r="J5" i="63"/>
  <c r="I5" i="63"/>
  <c r="H5" i="63"/>
  <c r="Y5" i="62"/>
  <c r="X5" i="62"/>
  <c r="W5" i="62"/>
  <c r="V5" i="62"/>
  <c r="U5" i="62"/>
  <c r="T5" i="62"/>
  <c r="S5" i="62"/>
  <c r="R5" i="62"/>
  <c r="Q5" i="62"/>
  <c r="P5" i="62"/>
  <c r="O5" i="62"/>
  <c r="N5" i="62"/>
  <c r="M5" i="62"/>
  <c r="L5" i="62"/>
  <c r="K5" i="62"/>
  <c r="J5" i="62"/>
  <c r="I5" i="62"/>
  <c r="H5" i="62"/>
  <c r="Y5" i="61"/>
  <c r="X5" i="61"/>
  <c r="W5" i="61"/>
  <c r="V5" i="61"/>
  <c r="U5" i="61"/>
  <c r="T5" i="61"/>
  <c r="S5" i="61"/>
  <c r="R5" i="61"/>
  <c r="Q5" i="61"/>
  <c r="P5" i="61"/>
  <c r="O5" i="61"/>
  <c r="N5" i="61"/>
  <c r="M5" i="61"/>
  <c r="L5" i="61"/>
  <c r="K5" i="61"/>
  <c r="J5" i="61"/>
  <c r="I5" i="61"/>
  <c r="H5" i="61"/>
  <c r="Y5" i="60"/>
  <c r="X5" i="60"/>
  <c r="W5" i="60"/>
  <c r="V5" i="60"/>
  <c r="U5" i="60"/>
  <c r="T5" i="60"/>
  <c r="S5" i="60"/>
  <c r="R5" i="60"/>
  <c r="Q5" i="60"/>
  <c r="P5" i="60"/>
  <c r="O5" i="60"/>
  <c r="N5" i="60"/>
  <c r="M5" i="60"/>
  <c r="L5" i="60"/>
  <c r="K5" i="60"/>
  <c r="J5" i="60"/>
  <c r="I5" i="60"/>
  <c r="H5" i="60"/>
  <c r="Y5" i="59"/>
  <c r="X5" i="59"/>
  <c r="W5" i="59"/>
  <c r="V5" i="59"/>
  <c r="U5" i="59"/>
  <c r="T5" i="59"/>
  <c r="S5" i="59"/>
  <c r="R5" i="59"/>
  <c r="Q5" i="59"/>
  <c r="P5" i="59"/>
  <c r="O5" i="59"/>
  <c r="N5" i="59"/>
  <c r="M5" i="59"/>
  <c r="L5" i="59"/>
  <c r="K5" i="59"/>
  <c r="J5" i="59"/>
  <c r="I5" i="59"/>
  <c r="H5" i="59"/>
  <c r="Y5" i="58"/>
  <c r="X5" i="58"/>
  <c r="W5" i="58"/>
  <c r="V5" i="58"/>
  <c r="U5" i="58"/>
  <c r="T5" i="58"/>
  <c r="S5" i="58"/>
  <c r="R5" i="58"/>
  <c r="Q5" i="58"/>
  <c r="P5" i="58"/>
  <c r="O5" i="58"/>
  <c r="N5" i="58"/>
  <c r="M5" i="58"/>
  <c r="L5" i="58"/>
  <c r="K5" i="58"/>
  <c r="J5" i="58"/>
  <c r="I5" i="58"/>
  <c r="H5" i="58"/>
  <c r="Y5" i="57"/>
  <c r="X5" i="57"/>
  <c r="W5" i="57"/>
  <c r="V5" i="57"/>
  <c r="U5" i="57"/>
  <c r="T5" i="57"/>
  <c r="S5" i="57"/>
  <c r="R5" i="57"/>
  <c r="Q5" i="57"/>
  <c r="P5" i="57"/>
  <c r="O5" i="57"/>
  <c r="N5" i="57"/>
  <c r="M5" i="57"/>
  <c r="L5" i="57"/>
  <c r="K5" i="57"/>
  <c r="J5" i="57"/>
  <c r="I5" i="57"/>
  <c r="H5" i="57"/>
  <c r="Y5" i="56"/>
  <c r="X5" i="56"/>
  <c r="W5" i="56"/>
  <c r="V5" i="56"/>
  <c r="U5" i="56"/>
  <c r="T5" i="56"/>
  <c r="S5" i="56"/>
  <c r="R5" i="56"/>
  <c r="Q5" i="56"/>
  <c r="P5" i="56"/>
  <c r="O5" i="56"/>
  <c r="N5" i="56"/>
  <c r="M5" i="56"/>
  <c r="L5" i="56"/>
  <c r="K5" i="56"/>
  <c r="J5" i="56"/>
  <c r="I5" i="56"/>
  <c r="H5" i="56"/>
  <c r="Y5" i="54"/>
  <c r="X5" i="54"/>
  <c r="W5" i="54"/>
  <c r="V5" i="54"/>
  <c r="U5" i="54"/>
  <c r="T5" i="54"/>
  <c r="S5" i="54"/>
  <c r="R5" i="54"/>
  <c r="Q5" i="54"/>
  <c r="P5" i="54"/>
  <c r="O5" i="54"/>
  <c r="N5" i="54"/>
  <c r="M5" i="54"/>
  <c r="L5" i="54"/>
  <c r="K5" i="54"/>
  <c r="J5" i="54"/>
  <c r="I5" i="54"/>
  <c r="H5" i="54"/>
  <c r="Z6" i="24"/>
  <c r="Y6" i="24"/>
  <c r="X5" i="55" s="1"/>
  <c r="W6" i="24"/>
  <c r="V5" i="55" s="1"/>
  <c r="V6" i="24"/>
  <c r="U6" i="24"/>
  <c r="T5" i="55" s="1"/>
  <c r="S6" i="24"/>
  <c r="R5" i="55" s="1"/>
  <c r="R6" i="24"/>
  <c r="Q6" i="24"/>
  <c r="P5" i="55" s="1"/>
  <c r="O6" i="24"/>
  <c r="N5" i="55" s="1"/>
  <c r="N6" i="24"/>
  <c r="M6" i="24"/>
  <c r="L5" i="55" s="1"/>
  <c r="K6" i="24"/>
  <c r="J5" i="55" s="1"/>
  <c r="J6" i="24"/>
  <c r="I6" i="24"/>
  <c r="H5" i="55" s="1"/>
  <c r="H6" i="24"/>
  <c r="Y5" i="24"/>
  <c r="W5" i="24"/>
  <c r="U5" i="24"/>
  <c r="S5" i="24"/>
  <c r="Q5" i="24"/>
  <c r="O5" i="24"/>
  <c r="M5" i="24"/>
  <c r="K5" i="24"/>
  <c r="I5" i="24"/>
  <c r="Y5" i="67"/>
  <c r="X5" i="67"/>
  <c r="W5" i="67"/>
  <c r="V5" i="67"/>
  <c r="U5" i="67"/>
  <c r="T5" i="67"/>
  <c r="S5" i="67"/>
  <c r="R5" i="67"/>
  <c r="Q5" i="67"/>
  <c r="P5" i="67"/>
  <c r="O5" i="67"/>
  <c r="N5" i="67"/>
  <c r="M5" i="67"/>
  <c r="L5" i="67"/>
  <c r="K5" i="67"/>
  <c r="J5" i="67"/>
  <c r="I5" i="67"/>
  <c r="H5" i="67"/>
  <c r="Y3" i="24"/>
  <c r="X5" i="66" s="1"/>
  <c r="W3" i="24"/>
  <c r="V5" i="66" s="1"/>
  <c r="U3" i="24"/>
  <c r="T5" i="66" s="1"/>
  <c r="S3" i="24"/>
  <c r="R5" i="66" s="1"/>
  <c r="Q3" i="24"/>
  <c r="P5" i="66" s="1"/>
  <c r="O3" i="24"/>
  <c r="N5" i="66" s="1"/>
  <c r="M3" i="24"/>
  <c r="L5" i="66" s="1"/>
  <c r="K3" i="24"/>
  <c r="J5" i="66" s="1"/>
  <c r="I3" i="24"/>
  <c r="H5" i="66" s="1"/>
  <c r="H3" i="24"/>
  <c r="G5" i="66" s="1"/>
  <c r="X4" i="64"/>
  <c r="V4" i="64"/>
  <c r="T4" i="64"/>
  <c r="R4" i="64"/>
  <c r="P4" i="64"/>
  <c r="N4" i="64"/>
  <c r="L4" i="64"/>
  <c r="J4" i="64"/>
  <c r="H4" i="64"/>
  <c r="X4" i="65"/>
  <c r="V4" i="65"/>
  <c r="T4" i="65"/>
  <c r="R4" i="65"/>
  <c r="P4" i="65"/>
  <c r="N4" i="65"/>
  <c r="L4" i="65"/>
  <c r="J4" i="65"/>
  <c r="H4" i="65"/>
  <c r="X4" i="63"/>
  <c r="V4" i="63"/>
  <c r="T4" i="63"/>
  <c r="R4" i="63"/>
  <c r="P4" i="63"/>
  <c r="N4" i="63"/>
  <c r="L4" i="63"/>
  <c r="J4" i="63"/>
  <c r="H4" i="63"/>
  <c r="Y4" i="62"/>
  <c r="W4" i="62"/>
  <c r="U4" i="62"/>
  <c r="S4" i="62"/>
  <c r="Q4" i="62"/>
  <c r="O4" i="62"/>
  <c r="M4" i="62"/>
  <c r="K4" i="62"/>
  <c r="I4" i="62"/>
  <c r="X4" i="61"/>
  <c r="V4" i="61"/>
  <c r="T4" i="61"/>
  <c r="R4" i="61"/>
  <c r="P4" i="61"/>
  <c r="N4" i="61"/>
  <c r="L4" i="61"/>
  <c r="J4" i="61"/>
  <c r="H4" i="61"/>
  <c r="Y4" i="60"/>
  <c r="W4" i="60"/>
  <c r="U4" i="60"/>
  <c r="S4" i="60"/>
  <c r="Q4" i="60"/>
  <c r="O4" i="60"/>
  <c r="M4" i="60"/>
  <c r="K4" i="60"/>
  <c r="I4" i="60"/>
  <c r="X4" i="59"/>
  <c r="V4" i="59"/>
  <c r="T4" i="59"/>
  <c r="R4" i="59"/>
  <c r="P4" i="59"/>
  <c r="N4" i="59"/>
  <c r="L4" i="59"/>
  <c r="J4" i="59"/>
  <c r="H4" i="59"/>
  <c r="Y4" i="58"/>
  <c r="W4" i="58"/>
  <c r="U4" i="58"/>
  <c r="S4" i="58"/>
  <c r="Q4" i="58"/>
  <c r="O4" i="58"/>
  <c r="M4" i="58"/>
  <c r="K4" i="58"/>
  <c r="I4" i="58"/>
  <c r="X4" i="57"/>
  <c r="V4" i="57"/>
  <c r="T4" i="57"/>
  <c r="R4" i="57"/>
  <c r="P4" i="57"/>
  <c r="N4" i="57"/>
  <c r="L4" i="57"/>
  <c r="J4" i="57"/>
  <c r="H4" i="57"/>
  <c r="Y4" i="56"/>
  <c r="X4" i="56"/>
  <c r="W4" i="56"/>
  <c r="U4" i="56"/>
  <c r="T4" i="56"/>
  <c r="S4" i="56"/>
  <c r="R4" i="56"/>
  <c r="Q4" i="56"/>
  <c r="P4" i="56"/>
  <c r="O4" i="56"/>
  <c r="N4" i="56"/>
  <c r="M4" i="56"/>
  <c r="L4" i="56"/>
  <c r="K4" i="56"/>
  <c r="J4" i="56"/>
  <c r="I4" i="56"/>
  <c r="H4" i="56"/>
  <c r="Y4" i="54"/>
  <c r="X4" i="54"/>
  <c r="W4" i="54"/>
  <c r="V4" i="54"/>
  <c r="U4" i="54"/>
  <c r="T4" i="54"/>
  <c r="S4" i="54"/>
  <c r="R4" i="54"/>
  <c r="Q4" i="54"/>
  <c r="P4" i="54"/>
  <c r="O4" i="54"/>
  <c r="N4" i="54"/>
  <c r="M4" i="54"/>
  <c r="L4" i="54"/>
  <c r="K4" i="54"/>
  <c r="J4" i="54"/>
  <c r="I4" i="54"/>
  <c r="H4" i="54"/>
  <c r="Y6" i="23"/>
  <c r="X4" i="55" s="1"/>
  <c r="X6" i="23"/>
  <c r="W4" i="55" s="1"/>
  <c r="W6" i="23"/>
  <c r="V4" i="55" s="1"/>
  <c r="U6" i="23"/>
  <c r="T4" i="55" s="1"/>
  <c r="T6" i="23"/>
  <c r="S4" i="55" s="1"/>
  <c r="S6" i="23"/>
  <c r="R4" i="55" s="1"/>
  <c r="Q6" i="23"/>
  <c r="P4" i="55" s="1"/>
  <c r="P6" i="23"/>
  <c r="O4" i="55" s="1"/>
  <c r="O6" i="23"/>
  <c r="N4" i="55" s="1"/>
  <c r="M6" i="23"/>
  <c r="L4" i="55" s="1"/>
  <c r="L6" i="23"/>
  <c r="K4" i="55" s="1"/>
  <c r="K6" i="23"/>
  <c r="J4" i="55" s="1"/>
  <c r="I6" i="23"/>
  <c r="H4" i="55" s="1"/>
  <c r="Y5" i="23"/>
  <c r="W5" i="23"/>
  <c r="U5" i="23"/>
  <c r="S5" i="23"/>
  <c r="Q5" i="23"/>
  <c r="O5" i="23"/>
  <c r="M5" i="23"/>
  <c r="K5" i="23"/>
  <c r="I5" i="23"/>
  <c r="H5" i="23"/>
  <c r="G5" i="23"/>
  <c r="F5" i="23"/>
  <c r="E5" i="23"/>
  <c r="D5" i="23"/>
  <c r="C5" i="23"/>
  <c r="Y4" i="67"/>
  <c r="X4" i="67"/>
  <c r="W4" i="67"/>
  <c r="V4" i="67"/>
  <c r="U4" i="67"/>
  <c r="T4" i="67"/>
  <c r="S4" i="67"/>
  <c r="R4" i="67"/>
  <c r="Q4" i="67"/>
  <c r="P4" i="67"/>
  <c r="O4" i="67"/>
  <c r="N4" i="67"/>
  <c r="M4" i="67"/>
  <c r="L4" i="67"/>
  <c r="K4" i="67"/>
  <c r="J4" i="67"/>
  <c r="I4" i="67"/>
  <c r="H4" i="67"/>
  <c r="Y3" i="23"/>
  <c r="X4" i="66" s="1"/>
  <c r="X3" i="23"/>
  <c r="W4" i="66" s="1"/>
  <c r="W3" i="23"/>
  <c r="V4" i="66" s="1"/>
  <c r="U3" i="23"/>
  <c r="T4" i="66" s="1"/>
  <c r="T3" i="23"/>
  <c r="S4" i="66" s="1"/>
  <c r="S3" i="23"/>
  <c r="R4" i="66" s="1"/>
  <c r="Q3" i="23"/>
  <c r="P4" i="66" s="1"/>
  <c r="P3" i="23"/>
  <c r="O4" i="66" s="1"/>
  <c r="O3" i="23"/>
  <c r="N4" i="66" s="1"/>
  <c r="M3" i="23"/>
  <c r="L4" i="66" s="1"/>
  <c r="L3" i="23"/>
  <c r="K4" i="66" s="1"/>
  <c r="K3" i="23"/>
  <c r="J4" i="66" s="1"/>
  <c r="I3" i="23"/>
  <c r="H4" i="66" s="1"/>
  <c r="H3" i="23"/>
  <c r="G4" i="66" s="1"/>
  <c r="G3" i="23"/>
  <c r="F4" i="66" s="1"/>
  <c r="F3" i="23"/>
  <c r="E4" i="66" s="1"/>
  <c r="E3" i="23"/>
  <c r="D4" i="66" s="1"/>
  <c r="D3" i="23"/>
  <c r="C4" i="66" s="1"/>
  <c r="C3" i="23"/>
  <c r="B4" i="66" s="1"/>
  <c r="Y3" i="64"/>
  <c r="X3" i="64"/>
  <c r="W3" i="64"/>
  <c r="V3" i="64"/>
  <c r="U3" i="64"/>
  <c r="T3" i="64"/>
  <c r="S3" i="64"/>
  <c r="R3" i="64"/>
  <c r="Q3" i="64"/>
  <c r="P3" i="64"/>
  <c r="O3" i="64"/>
  <c r="N3" i="64"/>
  <c r="M3" i="64"/>
  <c r="L3" i="64"/>
  <c r="K3" i="64"/>
  <c r="J3" i="64"/>
  <c r="I3" i="64"/>
  <c r="H3" i="64"/>
  <c r="Y3" i="65"/>
  <c r="X3" i="65"/>
  <c r="W3" i="65"/>
  <c r="V3" i="65"/>
  <c r="U3" i="65"/>
  <c r="T3" i="65"/>
  <c r="S3" i="65"/>
  <c r="R3" i="65"/>
  <c r="Q3" i="65"/>
  <c r="P3" i="65"/>
  <c r="O3" i="65"/>
  <c r="N3" i="65"/>
  <c r="M3" i="65"/>
  <c r="L3" i="65"/>
  <c r="K3" i="65"/>
  <c r="J3" i="65"/>
  <c r="I3" i="65"/>
  <c r="H3" i="65"/>
  <c r="Y3" i="63"/>
  <c r="X3" i="63"/>
  <c r="W3" i="63"/>
  <c r="V3" i="63"/>
  <c r="U3" i="63"/>
  <c r="T3" i="63"/>
  <c r="S3" i="63"/>
  <c r="R3" i="63"/>
  <c r="Q3" i="63"/>
  <c r="P3" i="63"/>
  <c r="O3" i="63"/>
  <c r="N3" i="63"/>
  <c r="M3" i="63"/>
  <c r="L3" i="63"/>
  <c r="K3" i="63"/>
  <c r="J3" i="63"/>
  <c r="I3" i="63"/>
  <c r="H3" i="63"/>
  <c r="Y3" i="62"/>
  <c r="X3" i="62"/>
  <c r="W3" i="62"/>
  <c r="V3" i="62"/>
  <c r="U3" i="62"/>
  <c r="T3" i="62"/>
  <c r="S3" i="62"/>
  <c r="R3" i="62"/>
  <c r="Q3" i="62"/>
  <c r="P3" i="62"/>
  <c r="O3" i="62"/>
  <c r="N3" i="62"/>
  <c r="M3" i="62"/>
  <c r="L3" i="62"/>
  <c r="K3" i="62"/>
  <c r="J3" i="62"/>
  <c r="I3" i="62"/>
  <c r="H3" i="62"/>
  <c r="Y3" i="61"/>
  <c r="X3" i="61"/>
  <c r="W3" i="61"/>
  <c r="V3" i="61"/>
  <c r="U3" i="61"/>
  <c r="T3" i="61"/>
  <c r="S3" i="61"/>
  <c r="R3" i="61"/>
  <c r="Q3" i="61"/>
  <c r="P3" i="61"/>
  <c r="O3" i="61"/>
  <c r="N3" i="61"/>
  <c r="M3" i="61"/>
  <c r="L3" i="61"/>
  <c r="K3" i="61"/>
  <c r="J3" i="61"/>
  <c r="I3" i="61"/>
  <c r="H3" i="61"/>
  <c r="Y3" i="60"/>
  <c r="X3" i="60"/>
  <c r="W3" i="60"/>
  <c r="V3" i="60"/>
  <c r="U3" i="60"/>
  <c r="T3" i="60"/>
  <c r="S3" i="60"/>
  <c r="R3" i="60"/>
  <c r="Q3" i="60"/>
  <c r="P3" i="60"/>
  <c r="O3" i="60"/>
  <c r="N3" i="60"/>
  <c r="M3" i="60"/>
  <c r="L3" i="60"/>
  <c r="K3" i="60"/>
  <c r="J3" i="60"/>
  <c r="I3" i="60"/>
  <c r="H3" i="60"/>
  <c r="Y3" i="59"/>
  <c r="X3" i="59"/>
  <c r="W3" i="59"/>
  <c r="V3" i="59"/>
  <c r="U3" i="59"/>
  <c r="T3" i="59"/>
  <c r="S3" i="59"/>
  <c r="R3" i="59"/>
  <c r="Q3" i="59"/>
  <c r="P3" i="59"/>
  <c r="O3" i="59"/>
  <c r="N3" i="59"/>
  <c r="M3" i="59"/>
  <c r="L3" i="59"/>
  <c r="K3" i="59"/>
  <c r="J3" i="59"/>
  <c r="I3" i="59"/>
  <c r="H3" i="59"/>
  <c r="Y3" i="58"/>
  <c r="X3" i="58"/>
  <c r="W3" i="58"/>
  <c r="V3" i="58"/>
  <c r="U3" i="58"/>
  <c r="T3" i="58"/>
  <c r="S3" i="58"/>
  <c r="R3" i="58"/>
  <c r="Q3" i="58"/>
  <c r="P3" i="58"/>
  <c r="O3" i="58"/>
  <c r="N3" i="58"/>
  <c r="M3" i="58"/>
  <c r="L3" i="58"/>
  <c r="K3" i="58"/>
  <c r="J3" i="58"/>
  <c r="I3" i="58"/>
  <c r="H3" i="58"/>
  <c r="Y3" i="57"/>
  <c r="X3" i="57"/>
  <c r="W3" i="57"/>
  <c r="V3" i="57"/>
  <c r="U3" i="57"/>
  <c r="T3" i="57"/>
  <c r="S3" i="57"/>
  <c r="R3" i="57"/>
  <c r="Q3" i="57"/>
  <c r="P3" i="57"/>
  <c r="O3" i="57"/>
  <c r="N3" i="57"/>
  <c r="M3" i="57"/>
  <c r="L3" i="57"/>
  <c r="K3" i="57"/>
  <c r="J3" i="57"/>
  <c r="I3" i="57"/>
  <c r="H3" i="57"/>
  <c r="Y3" i="56"/>
  <c r="X3" i="56"/>
  <c r="W3" i="56"/>
  <c r="V3" i="56"/>
  <c r="U3" i="56"/>
  <c r="T3" i="56"/>
  <c r="S3" i="56"/>
  <c r="R3" i="56"/>
  <c r="Q3" i="56"/>
  <c r="P3" i="56"/>
  <c r="O3" i="56"/>
  <c r="N3" i="56"/>
  <c r="M3" i="56"/>
  <c r="L3" i="56"/>
  <c r="K3" i="56"/>
  <c r="J3" i="56"/>
  <c r="I3" i="56"/>
  <c r="H3" i="56"/>
  <c r="Y3" i="54"/>
  <c r="X3" i="54"/>
  <c r="W3" i="54"/>
  <c r="V3" i="54"/>
  <c r="U3" i="54"/>
  <c r="T3" i="54"/>
  <c r="S3" i="54"/>
  <c r="R3" i="54"/>
  <c r="Q3" i="54"/>
  <c r="P3" i="54"/>
  <c r="O3" i="54"/>
  <c r="N3" i="54"/>
  <c r="M3" i="54"/>
  <c r="L3" i="54"/>
  <c r="K3" i="54"/>
  <c r="J3" i="54"/>
  <c r="I3" i="54"/>
  <c r="H3" i="54"/>
  <c r="Y6" i="22"/>
  <c r="X3" i="55" s="1"/>
  <c r="X6" i="22"/>
  <c r="W3" i="55" s="1"/>
  <c r="W6" i="22"/>
  <c r="V3" i="55" s="1"/>
  <c r="U6" i="22"/>
  <c r="T3" i="55" s="1"/>
  <c r="T6" i="22"/>
  <c r="S3" i="55" s="1"/>
  <c r="S6" i="22"/>
  <c r="R3" i="55" s="1"/>
  <c r="Q6" i="22"/>
  <c r="P3" i="55" s="1"/>
  <c r="P6" i="22"/>
  <c r="O3" i="55" s="1"/>
  <c r="O6" i="22"/>
  <c r="N3" i="55" s="1"/>
  <c r="M6" i="22"/>
  <c r="L3" i="55" s="1"/>
  <c r="L6" i="22"/>
  <c r="K3" i="55" s="1"/>
  <c r="K6" i="22"/>
  <c r="J3" i="55" s="1"/>
  <c r="I6" i="22"/>
  <c r="H3" i="55" s="1"/>
  <c r="H6" i="22"/>
  <c r="G3" i="55" s="1"/>
  <c r="G6" i="22"/>
  <c r="F3" i="55" s="1"/>
  <c r="F6" i="22"/>
  <c r="E3" i="55" s="1"/>
  <c r="E6" i="22"/>
  <c r="D3" i="55" s="1"/>
  <c r="D6" i="22"/>
  <c r="C3" i="55" s="1"/>
  <c r="C6" i="22"/>
  <c r="B3" i="55" s="1"/>
  <c r="Y5" i="22"/>
  <c r="X5" i="22"/>
  <c r="W5" i="22"/>
  <c r="U5" i="22"/>
  <c r="T5" i="22"/>
  <c r="S5" i="22"/>
  <c r="Q5" i="22"/>
  <c r="P5" i="22"/>
  <c r="O5" i="22"/>
  <c r="M5" i="22"/>
  <c r="L5" i="22"/>
  <c r="K5" i="22"/>
  <c r="I5" i="22"/>
  <c r="H5" i="22"/>
  <c r="G5" i="22"/>
  <c r="F5" i="22"/>
  <c r="E5" i="22"/>
  <c r="D5" i="22"/>
  <c r="C5" i="22"/>
  <c r="Y3" i="67"/>
  <c r="X3" i="67"/>
  <c r="W3" i="67"/>
  <c r="V3" i="67"/>
  <c r="U3" i="67"/>
  <c r="T3" i="67"/>
  <c r="S3" i="67"/>
  <c r="R3" i="67"/>
  <c r="Q3" i="67"/>
  <c r="P3" i="67"/>
  <c r="O3" i="67"/>
  <c r="N3" i="67"/>
  <c r="M3" i="67"/>
  <c r="L3" i="67"/>
  <c r="K3" i="67"/>
  <c r="J3" i="67"/>
  <c r="I3" i="67"/>
  <c r="H3" i="67"/>
  <c r="Y3" i="22"/>
  <c r="X3" i="66" s="1"/>
  <c r="W3" i="22"/>
  <c r="V3" i="66" s="1"/>
  <c r="U3" i="22"/>
  <c r="T3" i="66" s="1"/>
  <c r="S3" i="22"/>
  <c r="R3" i="66" s="1"/>
  <c r="Q3" i="22"/>
  <c r="P3" i="66" s="1"/>
  <c r="O3" i="22"/>
  <c r="N3" i="66" s="1"/>
  <c r="M3" i="22"/>
  <c r="L3" i="66" s="1"/>
  <c r="K3" i="22"/>
  <c r="J3" i="66" s="1"/>
  <c r="I3" i="22"/>
  <c r="H3" i="66" s="1"/>
  <c r="G3" i="22"/>
  <c r="F3" i="66" s="1"/>
  <c r="F3" i="22"/>
  <c r="E3" i="66" s="1"/>
  <c r="E3" i="22"/>
  <c r="D3" i="66" s="1"/>
  <c r="C3" i="22"/>
  <c r="B3" i="66" s="1"/>
  <c r="C19" i="21"/>
  <c r="Z18" i="21"/>
  <c r="C18" i="21"/>
  <c r="AN17" i="21"/>
  <c r="AM17" i="21"/>
  <c r="AL17" i="21"/>
  <c r="AF17" i="21"/>
  <c r="AE17" i="21"/>
  <c r="AD17" i="21"/>
  <c r="AC17" i="21"/>
  <c r="AB17" i="21"/>
  <c r="AA17" i="21"/>
  <c r="Z17" i="21"/>
  <c r="Y17" i="21"/>
  <c r="X17" i="21"/>
  <c r="W17" i="21"/>
  <c r="V17" i="21"/>
  <c r="U17" i="21"/>
  <c r="T17" i="21"/>
  <c r="S17" i="21"/>
  <c r="Q17" i="21"/>
  <c r="P17" i="21"/>
  <c r="O17" i="21"/>
  <c r="N17" i="21"/>
  <c r="M17" i="21"/>
  <c r="L17" i="21"/>
  <c r="K17" i="21"/>
  <c r="J17" i="21"/>
  <c r="I17" i="21"/>
  <c r="G17" i="21"/>
  <c r="F17" i="21"/>
  <c r="D17" i="21"/>
  <c r="AN16" i="21"/>
  <c r="AM16" i="21"/>
  <c r="AL16" i="21"/>
  <c r="AF16" i="21"/>
  <c r="AE16" i="21"/>
  <c r="AD16" i="21"/>
  <c r="AC16" i="21"/>
  <c r="AB16" i="21"/>
  <c r="AA16" i="21"/>
  <c r="Z16" i="21"/>
  <c r="Y16" i="21"/>
  <c r="X16" i="21"/>
  <c r="W16" i="21"/>
  <c r="V16" i="21"/>
  <c r="U16" i="21"/>
  <c r="T16" i="21"/>
  <c r="S16" i="21"/>
  <c r="Q16" i="21"/>
  <c r="P16" i="21"/>
  <c r="O16" i="21"/>
  <c r="N16" i="21"/>
  <c r="M16" i="21"/>
  <c r="L16" i="21"/>
  <c r="K16" i="21"/>
  <c r="J16" i="21"/>
  <c r="I16" i="21"/>
  <c r="G16" i="21"/>
  <c r="E16" i="21"/>
  <c r="AN15" i="21"/>
  <c r="AM15" i="21"/>
  <c r="AL15" i="21"/>
  <c r="AF15" i="21"/>
  <c r="AE15" i="21"/>
  <c r="AD15" i="21"/>
  <c r="AC15" i="21"/>
  <c r="AB15" i="21"/>
  <c r="AA15" i="21"/>
  <c r="Z15" i="21"/>
  <c r="Y15" i="21"/>
  <c r="X15" i="21"/>
  <c r="W15" i="21"/>
  <c r="V15" i="21"/>
  <c r="U15" i="21"/>
  <c r="T15" i="21"/>
  <c r="S15" i="21"/>
  <c r="Q15" i="21"/>
  <c r="P15" i="21"/>
  <c r="O15" i="21"/>
  <c r="N15" i="21"/>
  <c r="M15" i="21"/>
  <c r="L15" i="21"/>
  <c r="K15" i="21"/>
  <c r="J15" i="21"/>
  <c r="I15" i="21"/>
  <c r="G15" i="21"/>
  <c r="F15" i="21"/>
  <c r="AN14" i="21"/>
  <c r="AM14" i="21"/>
  <c r="AL14" i="21"/>
  <c r="AF14" i="21"/>
  <c r="AE14" i="21"/>
  <c r="AD14" i="21"/>
  <c r="AC14" i="21"/>
  <c r="AB14" i="21"/>
  <c r="AA14" i="21"/>
  <c r="Z14" i="21"/>
  <c r="Y14" i="21"/>
  <c r="X14" i="21"/>
  <c r="W14" i="21"/>
  <c r="V14" i="21"/>
  <c r="U14" i="21"/>
  <c r="T14" i="21"/>
  <c r="S14" i="21"/>
  <c r="Q14" i="21"/>
  <c r="P14" i="21"/>
  <c r="O14" i="21"/>
  <c r="N14" i="21"/>
  <c r="M14" i="21"/>
  <c r="L14" i="21"/>
  <c r="K14" i="21"/>
  <c r="J14" i="21"/>
  <c r="I14" i="21"/>
  <c r="G14" i="21"/>
  <c r="E14" i="21"/>
  <c r="AN13" i="21"/>
  <c r="AM13" i="21"/>
  <c r="AL13" i="21"/>
  <c r="AF13" i="21"/>
  <c r="AE13" i="21"/>
  <c r="AD13" i="21"/>
  <c r="AC13" i="21"/>
  <c r="AB13" i="21"/>
  <c r="AA13" i="21"/>
  <c r="Z13" i="21"/>
  <c r="Y13" i="21"/>
  <c r="X13" i="21"/>
  <c r="W13" i="21"/>
  <c r="V13" i="21"/>
  <c r="U13" i="21"/>
  <c r="T13" i="21"/>
  <c r="S13" i="21"/>
  <c r="Q13" i="21"/>
  <c r="P13" i="21"/>
  <c r="O13" i="21"/>
  <c r="N13" i="21"/>
  <c r="M13" i="21"/>
  <c r="L13" i="21"/>
  <c r="K13" i="21"/>
  <c r="J13" i="21"/>
  <c r="I13" i="21"/>
  <c r="G13" i="21"/>
  <c r="F13" i="21"/>
  <c r="D13" i="21"/>
  <c r="AN12" i="21"/>
  <c r="AM12" i="21"/>
  <c r="AL12" i="21"/>
  <c r="AF12" i="21"/>
  <c r="AE12" i="21"/>
  <c r="AD12" i="21"/>
  <c r="AC12" i="21"/>
  <c r="AB12" i="21"/>
  <c r="AA12" i="21"/>
  <c r="Z12" i="21"/>
  <c r="Y12" i="21"/>
  <c r="X12" i="21"/>
  <c r="W12" i="21"/>
  <c r="V12" i="21"/>
  <c r="U12" i="21"/>
  <c r="T12" i="21"/>
  <c r="S12" i="21"/>
  <c r="Q12" i="21"/>
  <c r="P12" i="21"/>
  <c r="O12" i="21"/>
  <c r="N12" i="21"/>
  <c r="M12" i="21"/>
  <c r="L12" i="21"/>
  <c r="K12" i="21"/>
  <c r="J12" i="21"/>
  <c r="I12" i="21"/>
  <c r="G12" i="21"/>
  <c r="E12" i="21"/>
  <c r="AN11" i="21"/>
  <c r="AM11" i="21"/>
  <c r="AL11" i="21"/>
  <c r="AF11" i="21"/>
  <c r="AE11" i="21"/>
  <c r="AD11" i="21"/>
  <c r="AC11" i="21"/>
  <c r="AB11" i="21"/>
  <c r="AA11" i="21"/>
  <c r="Z11" i="21"/>
  <c r="Y11" i="21"/>
  <c r="X11" i="21"/>
  <c r="W11" i="21"/>
  <c r="V11" i="21"/>
  <c r="U11" i="21"/>
  <c r="T11" i="21"/>
  <c r="S11" i="21"/>
  <c r="Q11" i="21"/>
  <c r="P11" i="21"/>
  <c r="O11" i="21"/>
  <c r="N11" i="21"/>
  <c r="M11" i="21"/>
  <c r="L11" i="21"/>
  <c r="K11" i="21"/>
  <c r="J11" i="21"/>
  <c r="I11" i="21"/>
  <c r="G11" i="21"/>
  <c r="F11" i="21"/>
  <c r="AN10" i="21"/>
  <c r="AM10" i="21"/>
  <c r="AL10" i="21"/>
  <c r="AF10" i="21"/>
  <c r="AE10" i="21"/>
  <c r="AD10" i="21"/>
  <c r="AC10" i="21"/>
  <c r="AB10" i="21"/>
  <c r="AA10" i="21"/>
  <c r="Z10" i="21"/>
  <c r="Y10" i="21"/>
  <c r="X10" i="21"/>
  <c r="W10" i="21"/>
  <c r="V10" i="21"/>
  <c r="U10" i="21"/>
  <c r="T10" i="21"/>
  <c r="S10" i="21"/>
  <c r="Q10" i="21"/>
  <c r="P10" i="21"/>
  <c r="O10" i="21"/>
  <c r="N10" i="21"/>
  <c r="M10" i="21"/>
  <c r="L10" i="21"/>
  <c r="K10" i="21"/>
  <c r="J10" i="21"/>
  <c r="I10" i="21"/>
  <c r="G10" i="21"/>
  <c r="E10" i="21"/>
  <c r="AN9" i="21"/>
  <c r="AM9" i="21"/>
  <c r="AL9" i="21"/>
  <c r="AF9" i="21"/>
  <c r="AE9" i="21"/>
  <c r="AD9" i="21"/>
  <c r="AC9" i="21"/>
  <c r="AB9" i="21"/>
  <c r="AA9" i="21"/>
  <c r="Z9" i="21"/>
  <c r="Y9" i="21"/>
  <c r="X9" i="21"/>
  <c r="W9" i="21"/>
  <c r="V9" i="21"/>
  <c r="U9" i="21"/>
  <c r="T9" i="21"/>
  <c r="S9" i="21"/>
  <c r="Q9" i="21"/>
  <c r="P9" i="21"/>
  <c r="O9" i="21"/>
  <c r="N9" i="21"/>
  <c r="M9" i="21"/>
  <c r="L9" i="21"/>
  <c r="K9" i="21"/>
  <c r="J9" i="21"/>
  <c r="I9" i="21"/>
  <c r="G9" i="21"/>
  <c r="F9" i="21"/>
  <c r="D9" i="21"/>
  <c r="AN8" i="21"/>
  <c r="AM8" i="21"/>
  <c r="AL8" i="21"/>
  <c r="AL6" i="21" s="1"/>
  <c r="AF8" i="21"/>
  <c r="AE8" i="21"/>
  <c r="AD8" i="21"/>
  <c r="AC8" i="21"/>
  <c r="AC6" i="21" s="1"/>
  <c r="AB8" i="21"/>
  <c r="AA8" i="21"/>
  <c r="Z8" i="21"/>
  <c r="Y8" i="21"/>
  <c r="X8" i="21"/>
  <c r="W8" i="21"/>
  <c r="V8" i="21"/>
  <c r="U8" i="21"/>
  <c r="U6" i="21" s="1"/>
  <c r="T8" i="21"/>
  <c r="S8" i="21"/>
  <c r="Q8" i="21"/>
  <c r="P8" i="21"/>
  <c r="P6" i="21" s="1"/>
  <c r="P5" i="21" s="1"/>
  <c r="O8" i="21"/>
  <c r="N8" i="21"/>
  <c r="M8" i="21"/>
  <c r="L8" i="21"/>
  <c r="L6" i="21" s="1"/>
  <c r="K8" i="21"/>
  <c r="J8" i="21"/>
  <c r="I8" i="21"/>
  <c r="G8" i="21"/>
  <c r="G6" i="21" s="1"/>
  <c r="E8" i="21"/>
  <c r="AN7" i="21"/>
  <c r="AM7" i="21"/>
  <c r="AM6" i="21" s="1"/>
  <c r="AL7" i="21"/>
  <c r="AF7" i="21"/>
  <c r="AF6" i="21" s="1"/>
  <c r="AE7" i="21"/>
  <c r="AD7" i="21"/>
  <c r="AD6" i="21" s="1"/>
  <c r="AC7" i="21"/>
  <c r="AB7" i="21"/>
  <c r="AB6" i="21" s="1"/>
  <c r="AA7" i="21"/>
  <c r="Z7" i="21"/>
  <c r="Z6" i="21" s="1"/>
  <c r="Y7" i="21"/>
  <c r="X7" i="21"/>
  <c r="X6" i="21" s="1"/>
  <c r="W7" i="21"/>
  <c r="V7" i="21"/>
  <c r="V6" i="21" s="1"/>
  <c r="U7" i="21"/>
  <c r="T7" i="21"/>
  <c r="T6" i="21" s="1"/>
  <c r="S7" i="21"/>
  <c r="Q7" i="21"/>
  <c r="Q6" i="21" s="1"/>
  <c r="P7" i="21"/>
  <c r="O7" i="21"/>
  <c r="O6" i="21" s="1"/>
  <c r="N7" i="21"/>
  <c r="M7" i="21"/>
  <c r="M6" i="21" s="1"/>
  <c r="L7" i="21"/>
  <c r="K7" i="21"/>
  <c r="K6" i="21" s="1"/>
  <c r="J7" i="21"/>
  <c r="I7" i="21"/>
  <c r="I6" i="21" s="1"/>
  <c r="G7" i="21"/>
  <c r="F7" i="21"/>
  <c r="AN6" i="21"/>
  <c r="AN3" i="21" s="1"/>
  <c r="AE6" i="21"/>
  <c r="AE3" i="21" s="1"/>
  <c r="AA6" i="21"/>
  <c r="AA3" i="21" s="1"/>
  <c r="W6" i="21"/>
  <c r="W3" i="21" s="1"/>
  <c r="S6" i="21"/>
  <c r="S5" i="21" s="1"/>
  <c r="N6" i="21"/>
  <c r="N3" i="21" s="1"/>
  <c r="J6" i="21"/>
  <c r="J3" i="21" s="1"/>
  <c r="AN4" i="21"/>
  <c r="AM4" i="21"/>
  <c r="AL4" i="21"/>
  <c r="AF4" i="21"/>
  <c r="AE4" i="21"/>
  <c r="AD4" i="21"/>
  <c r="AC4" i="21"/>
  <c r="AB4" i="21"/>
  <c r="AA4" i="21"/>
  <c r="Z4" i="21"/>
  <c r="Y4" i="21"/>
  <c r="X4" i="21"/>
  <c r="W4" i="21"/>
  <c r="V4" i="21"/>
  <c r="U4" i="21"/>
  <c r="T4" i="21"/>
  <c r="S4" i="21"/>
  <c r="Q4" i="21"/>
  <c r="P4" i="21"/>
  <c r="O4" i="21"/>
  <c r="N4" i="21"/>
  <c r="M4" i="21"/>
  <c r="L4" i="21"/>
  <c r="K4" i="21"/>
  <c r="J4" i="21"/>
  <c r="I4" i="21"/>
  <c r="G4" i="21"/>
  <c r="S3" i="21"/>
  <c r="P3" i="21"/>
  <c r="C19" i="20"/>
  <c r="Z18" i="20"/>
  <c r="C18" i="20"/>
  <c r="AN17" i="20"/>
  <c r="AM17" i="20"/>
  <c r="AL17" i="20"/>
  <c r="AF17" i="20"/>
  <c r="AE17" i="20"/>
  <c r="AD17" i="20"/>
  <c r="AC17" i="20"/>
  <c r="AB17" i="20"/>
  <c r="AA17" i="20"/>
  <c r="Z17" i="20"/>
  <c r="Y17" i="20"/>
  <c r="X17" i="20"/>
  <c r="W17" i="20"/>
  <c r="V17" i="20"/>
  <c r="U17" i="20"/>
  <c r="T17" i="20"/>
  <c r="S17" i="20"/>
  <c r="Q17" i="20"/>
  <c r="P17" i="20"/>
  <c r="O17" i="20"/>
  <c r="N17" i="20"/>
  <c r="M17" i="20"/>
  <c r="L17" i="20"/>
  <c r="K17" i="20"/>
  <c r="J17" i="20"/>
  <c r="I17" i="20"/>
  <c r="G17" i="20"/>
  <c r="F17" i="20"/>
  <c r="E17" i="20"/>
  <c r="D17" i="20"/>
  <c r="C17" i="20" s="1"/>
  <c r="AN16" i="20"/>
  <c r="AM16" i="20"/>
  <c r="AL16" i="20"/>
  <c r="AF16" i="20"/>
  <c r="AE16" i="20"/>
  <c r="AD16" i="20"/>
  <c r="AC16" i="20"/>
  <c r="AB16" i="20"/>
  <c r="AA16" i="20"/>
  <c r="Z16" i="20"/>
  <c r="Y16" i="20"/>
  <c r="X16" i="20"/>
  <c r="W16" i="20"/>
  <c r="V16" i="20"/>
  <c r="U16" i="20"/>
  <c r="T16" i="20"/>
  <c r="S16" i="20"/>
  <c r="Q16" i="20"/>
  <c r="P16" i="20"/>
  <c r="O16" i="20"/>
  <c r="N16" i="20"/>
  <c r="M16" i="20"/>
  <c r="L16" i="20"/>
  <c r="K16" i="20"/>
  <c r="J16" i="20"/>
  <c r="I16" i="20"/>
  <c r="G16" i="20"/>
  <c r="F16" i="20"/>
  <c r="E16" i="20"/>
  <c r="D16" i="20"/>
  <c r="C16" i="20"/>
  <c r="AN15" i="20"/>
  <c r="AM15" i="20"/>
  <c r="AL15" i="20"/>
  <c r="AF15" i="20"/>
  <c r="AE15" i="20"/>
  <c r="AD15" i="20"/>
  <c r="AC15" i="20"/>
  <c r="AB15" i="20"/>
  <c r="AA15" i="20"/>
  <c r="Z15" i="20"/>
  <c r="Y15" i="20"/>
  <c r="X15" i="20"/>
  <c r="W15" i="20"/>
  <c r="V15" i="20"/>
  <c r="U15" i="20"/>
  <c r="T15" i="20"/>
  <c r="S15" i="20"/>
  <c r="Q15" i="20"/>
  <c r="P15" i="20"/>
  <c r="O15" i="20"/>
  <c r="N15" i="20"/>
  <c r="M15" i="20"/>
  <c r="L15" i="20"/>
  <c r="K15" i="20"/>
  <c r="J15" i="20"/>
  <c r="I15" i="20"/>
  <c r="G15" i="20"/>
  <c r="F15" i="20"/>
  <c r="E15" i="20"/>
  <c r="D15" i="20"/>
  <c r="C15" i="20" s="1"/>
  <c r="AN14" i="20"/>
  <c r="AM14" i="20"/>
  <c r="AL14" i="20"/>
  <c r="AF14" i="20"/>
  <c r="AE14" i="20"/>
  <c r="AD14" i="20"/>
  <c r="AC14" i="20"/>
  <c r="AB14" i="20"/>
  <c r="AA14" i="20"/>
  <c r="Z14" i="20"/>
  <c r="Y14" i="20"/>
  <c r="X14" i="20"/>
  <c r="W14" i="20"/>
  <c r="V14" i="20"/>
  <c r="U14" i="20"/>
  <c r="T14" i="20"/>
  <c r="S14" i="20"/>
  <c r="Q14" i="20"/>
  <c r="P14" i="20"/>
  <c r="O14" i="20"/>
  <c r="N14" i="20"/>
  <c r="M14" i="20"/>
  <c r="L14" i="20"/>
  <c r="K14" i="20"/>
  <c r="J14" i="20"/>
  <c r="I14" i="20"/>
  <c r="G14" i="20"/>
  <c r="F14" i="20"/>
  <c r="E14" i="20"/>
  <c r="D14" i="20"/>
  <c r="AN13" i="20"/>
  <c r="AM13" i="20"/>
  <c r="AL13" i="20"/>
  <c r="AF13" i="20"/>
  <c r="AE13" i="20"/>
  <c r="AD13" i="20"/>
  <c r="AC13" i="20"/>
  <c r="AB13" i="20"/>
  <c r="AA13" i="20"/>
  <c r="Z13" i="20"/>
  <c r="Y13" i="20"/>
  <c r="X13" i="20"/>
  <c r="W13" i="20"/>
  <c r="V13" i="20"/>
  <c r="U13" i="20"/>
  <c r="T13" i="20"/>
  <c r="S13" i="20"/>
  <c r="Q13" i="20"/>
  <c r="P13" i="20"/>
  <c r="O13" i="20"/>
  <c r="N13" i="20"/>
  <c r="M13" i="20"/>
  <c r="L13" i="20"/>
  <c r="K13" i="20"/>
  <c r="J13" i="20"/>
  <c r="I13" i="20"/>
  <c r="G13" i="20"/>
  <c r="F13" i="20"/>
  <c r="E13" i="20"/>
  <c r="D13" i="20"/>
  <c r="AN12" i="20"/>
  <c r="AM12" i="20"/>
  <c r="AL12" i="20"/>
  <c r="AF12" i="20"/>
  <c r="AE12" i="20"/>
  <c r="AD12" i="20"/>
  <c r="AC12" i="20"/>
  <c r="AB12" i="20"/>
  <c r="AA12" i="20"/>
  <c r="Z12" i="20"/>
  <c r="Y12" i="20"/>
  <c r="X12" i="20"/>
  <c r="W12" i="20"/>
  <c r="V12" i="20"/>
  <c r="U12" i="20"/>
  <c r="T12" i="20"/>
  <c r="S12" i="20"/>
  <c r="Q12" i="20"/>
  <c r="P12" i="20"/>
  <c r="O12" i="20"/>
  <c r="N12" i="20"/>
  <c r="M12" i="20"/>
  <c r="L12" i="20"/>
  <c r="K12" i="20"/>
  <c r="J12" i="20"/>
  <c r="I12" i="20"/>
  <c r="G12" i="20"/>
  <c r="F12" i="20"/>
  <c r="E12" i="20"/>
  <c r="D12" i="20"/>
  <c r="C12" i="20"/>
  <c r="AN11" i="20"/>
  <c r="AM11" i="20"/>
  <c r="AL11" i="20"/>
  <c r="AF11" i="20"/>
  <c r="AE11" i="20"/>
  <c r="AD11" i="20"/>
  <c r="AC11" i="20"/>
  <c r="AB11" i="20"/>
  <c r="AA11" i="20"/>
  <c r="Z11" i="20"/>
  <c r="Y11" i="20"/>
  <c r="X11" i="20"/>
  <c r="W11" i="20"/>
  <c r="V11" i="20"/>
  <c r="U11" i="20"/>
  <c r="T11" i="20"/>
  <c r="S11" i="20"/>
  <c r="Q11" i="20"/>
  <c r="P11" i="20"/>
  <c r="O11" i="20"/>
  <c r="N11" i="20"/>
  <c r="M11" i="20"/>
  <c r="L11" i="20"/>
  <c r="K11" i="20"/>
  <c r="J11" i="20"/>
  <c r="I11" i="20"/>
  <c r="G11" i="20"/>
  <c r="F11" i="20"/>
  <c r="E11" i="20"/>
  <c r="D11" i="20"/>
  <c r="AN10" i="20"/>
  <c r="AM10" i="20"/>
  <c r="AL10" i="20"/>
  <c r="AF10" i="20"/>
  <c r="AE10" i="20"/>
  <c r="AD10" i="20"/>
  <c r="AC10" i="20"/>
  <c r="AB10" i="20"/>
  <c r="AA10" i="20"/>
  <c r="Z10" i="20"/>
  <c r="Y10" i="20"/>
  <c r="X10" i="20"/>
  <c r="W10" i="20"/>
  <c r="V10" i="20"/>
  <c r="U10" i="20"/>
  <c r="T10" i="20"/>
  <c r="S10" i="20"/>
  <c r="Q10" i="20"/>
  <c r="P10" i="20"/>
  <c r="O10" i="20"/>
  <c r="N10" i="20"/>
  <c r="M10" i="20"/>
  <c r="L10" i="20"/>
  <c r="K10" i="20"/>
  <c r="J10" i="20"/>
  <c r="I10" i="20"/>
  <c r="G10" i="20"/>
  <c r="F10" i="20"/>
  <c r="E10" i="20"/>
  <c r="C10" i="20" s="1"/>
  <c r="D10" i="20"/>
  <c r="AN9" i="20"/>
  <c r="AM9" i="20"/>
  <c r="AL9" i="20"/>
  <c r="AF9" i="20"/>
  <c r="AE9" i="20"/>
  <c r="AD9" i="20"/>
  <c r="AC9" i="20"/>
  <c r="AB9" i="20"/>
  <c r="AA9" i="20"/>
  <c r="Z9" i="20"/>
  <c r="Y9" i="20"/>
  <c r="X9" i="20"/>
  <c r="W9" i="20"/>
  <c r="V9" i="20"/>
  <c r="U9" i="20"/>
  <c r="T9" i="20"/>
  <c r="S9" i="20"/>
  <c r="Q9" i="20"/>
  <c r="P9" i="20"/>
  <c r="O9" i="20"/>
  <c r="N9" i="20"/>
  <c r="M9" i="20"/>
  <c r="L9" i="20"/>
  <c r="K9" i="20"/>
  <c r="J9" i="20"/>
  <c r="I9" i="20"/>
  <c r="G9" i="20"/>
  <c r="F9" i="20"/>
  <c r="E9" i="20"/>
  <c r="D9" i="20"/>
  <c r="AN8" i="20"/>
  <c r="AM8" i="20"/>
  <c r="AL8" i="20"/>
  <c r="AL6" i="20" s="1"/>
  <c r="AF8" i="20"/>
  <c r="AE8" i="20"/>
  <c r="AD8" i="20"/>
  <c r="AC8" i="20"/>
  <c r="AC6" i="20" s="1"/>
  <c r="AB8" i="20"/>
  <c r="AA8" i="20"/>
  <c r="Z8" i="20"/>
  <c r="Y8" i="20"/>
  <c r="X8" i="20"/>
  <c r="W8" i="20"/>
  <c r="V8" i="20"/>
  <c r="U8" i="20"/>
  <c r="U6" i="20" s="1"/>
  <c r="T8" i="20"/>
  <c r="S8" i="20"/>
  <c r="Q8" i="20"/>
  <c r="P8" i="20"/>
  <c r="P6" i="20" s="1"/>
  <c r="P5" i="20" s="1"/>
  <c r="O8" i="20"/>
  <c r="N8" i="20"/>
  <c r="M8" i="20"/>
  <c r="L8" i="20"/>
  <c r="L6" i="20" s="1"/>
  <c r="K8" i="20"/>
  <c r="J8" i="20"/>
  <c r="I8" i="20"/>
  <c r="G8" i="20"/>
  <c r="G6" i="20" s="1"/>
  <c r="F8" i="20"/>
  <c r="E8" i="20"/>
  <c r="D8" i="20"/>
  <c r="C8" i="20"/>
  <c r="AN7" i="20"/>
  <c r="AM7" i="20"/>
  <c r="AM6" i="20" s="1"/>
  <c r="AL7" i="20"/>
  <c r="AF7" i="20"/>
  <c r="AF6" i="20" s="1"/>
  <c r="AE7" i="20"/>
  <c r="AD7" i="20"/>
  <c r="AD6" i="20" s="1"/>
  <c r="AC7" i="20"/>
  <c r="AB7" i="20"/>
  <c r="AB6" i="20" s="1"/>
  <c r="AA7" i="20"/>
  <c r="Z7" i="20"/>
  <c r="Z6" i="20" s="1"/>
  <c r="Y7" i="20"/>
  <c r="X7" i="20"/>
  <c r="X6" i="20" s="1"/>
  <c r="W7" i="20"/>
  <c r="V7" i="20"/>
  <c r="V6" i="20" s="1"/>
  <c r="U7" i="20"/>
  <c r="T7" i="20"/>
  <c r="T6" i="20" s="1"/>
  <c r="S7" i="20"/>
  <c r="Q7" i="20"/>
  <c r="Q6" i="20" s="1"/>
  <c r="P7" i="20"/>
  <c r="O7" i="20"/>
  <c r="O6" i="20" s="1"/>
  <c r="N7" i="20"/>
  <c r="M7" i="20"/>
  <c r="M6" i="20" s="1"/>
  <c r="L7" i="20"/>
  <c r="K7" i="20"/>
  <c r="K6" i="20" s="1"/>
  <c r="J7" i="20"/>
  <c r="I7" i="20"/>
  <c r="I6" i="20" s="1"/>
  <c r="G7" i="20"/>
  <c r="F7" i="20"/>
  <c r="F6" i="20" s="1"/>
  <c r="E7" i="20"/>
  <c r="D7" i="20"/>
  <c r="D6" i="20" s="1"/>
  <c r="AN6" i="20"/>
  <c r="AN3" i="20" s="1"/>
  <c r="AE6" i="20"/>
  <c r="AE3" i="20" s="1"/>
  <c r="AA6" i="20"/>
  <c r="AA3" i="20" s="1"/>
  <c r="W6" i="20"/>
  <c r="W3" i="20" s="1"/>
  <c r="S6" i="20"/>
  <c r="S5" i="20" s="1"/>
  <c r="N6" i="20"/>
  <c r="N3" i="20" s="1"/>
  <c r="J6" i="20"/>
  <c r="J3" i="20" s="1"/>
  <c r="E6" i="20"/>
  <c r="E3" i="20" s="1"/>
  <c r="AN4" i="20"/>
  <c r="AM4" i="20"/>
  <c r="AL4" i="20"/>
  <c r="AF4" i="20"/>
  <c r="AE4" i="20"/>
  <c r="AD4" i="20"/>
  <c r="AC4" i="20"/>
  <c r="AB4" i="20"/>
  <c r="AA4" i="20"/>
  <c r="Z4" i="20"/>
  <c r="Y4" i="20"/>
  <c r="C4" i="20" s="1"/>
  <c r="X4" i="20"/>
  <c r="W4" i="20"/>
  <c r="V4" i="20"/>
  <c r="U4" i="20"/>
  <c r="T4" i="20"/>
  <c r="S4" i="20"/>
  <c r="Q4" i="20"/>
  <c r="P4" i="20"/>
  <c r="O4" i="20"/>
  <c r="N4" i="20"/>
  <c r="M4" i="20"/>
  <c r="L4" i="20"/>
  <c r="K4" i="20"/>
  <c r="J4" i="20"/>
  <c r="I4" i="20"/>
  <c r="G4" i="20"/>
  <c r="F4" i="20"/>
  <c r="E4" i="20"/>
  <c r="D4" i="20"/>
  <c r="S3" i="20"/>
  <c r="P3" i="20"/>
  <c r="C19" i="19"/>
  <c r="Z18" i="19"/>
  <c r="C18" i="19"/>
  <c r="AN17" i="19"/>
  <c r="AM17" i="19"/>
  <c r="AL17" i="19"/>
  <c r="AF17" i="19"/>
  <c r="AE17" i="19"/>
  <c r="AD17" i="19"/>
  <c r="AC17" i="19"/>
  <c r="AB17" i="19"/>
  <c r="AA17" i="19"/>
  <c r="Z17" i="19"/>
  <c r="Y17" i="19"/>
  <c r="X17" i="19"/>
  <c r="W17" i="19"/>
  <c r="V17" i="19"/>
  <c r="U17" i="19"/>
  <c r="T17" i="19"/>
  <c r="S17" i="19"/>
  <c r="Q17" i="19"/>
  <c r="P17" i="19"/>
  <c r="O17" i="19"/>
  <c r="N17" i="19"/>
  <c r="M17" i="19"/>
  <c r="L17" i="19"/>
  <c r="K17" i="19"/>
  <c r="J17" i="19"/>
  <c r="I17" i="19"/>
  <c r="G17" i="19"/>
  <c r="E17" i="19"/>
  <c r="D17" i="19"/>
  <c r="AN16" i="19"/>
  <c r="AM16" i="19"/>
  <c r="AL16" i="19"/>
  <c r="AF16" i="19"/>
  <c r="AE16" i="19"/>
  <c r="AD16" i="19"/>
  <c r="AC16" i="19"/>
  <c r="AB16" i="19"/>
  <c r="AA16" i="19"/>
  <c r="Z16" i="19"/>
  <c r="Y16" i="19"/>
  <c r="X16" i="19"/>
  <c r="W16" i="19"/>
  <c r="V16" i="19"/>
  <c r="U16" i="19"/>
  <c r="T16" i="19"/>
  <c r="S16" i="19"/>
  <c r="Q16" i="19"/>
  <c r="P16" i="19"/>
  <c r="O16" i="19"/>
  <c r="N16" i="19"/>
  <c r="M16" i="19"/>
  <c r="L16" i="19"/>
  <c r="K16" i="19"/>
  <c r="J16" i="19"/>
  <c r="I16" i="19"/>
  <c r="G16" i="19"/>
  <c r="F16" i="19"/>
  <c r="E16" i="19"/>
  <c r="AN15" i="19"/>
  <c r="AM15" i="19"/>
  <c r="AL15" i="19"/>
  <c r="AF15" i="19"/>
  <c r="AE15" i="19"/>
  <c r="AD15" i="19"/>
  <c r="AC15" i="19"/>
  <c r="AB15" i="19"/>
  <c r="AA15" i="19"/>
  <c r="Z15" i="19"/>
  <c r="Y15" i="19"/>
  <c r="X15" i="19"/>
  <c r="W15" i="19"/>
  <c r="V15" i="19"/>
  <c r="U15" i="19"/>
  <c r="T15" i="19"/>
  <c r="S15" i="19"/>
  <c r="Q15" i="19"/>
  <c r="P15" i="19"/>
  <c r="O15" i="19"/>
  <c r="N15" i="19"/>
  <c r="M15" i="19"/>
  <c r="L15" i="19"/>
  <c r="K15" i="19"/>
  <c r="J15" i="19"/>
  <c r="I15" i="19"/>
  <c r="G15" i="19"/>
  <c r="E15" i="19"/>
  <c r="D15" i="19"/>
  <c r="AN14" i="19"/>
  <c r="AM14" i="19"/>
  <c r="AL14" i="19"/>
  <c r="AF14" i="19"/>
  <c r="AE14" i="19"/>
  <c r="AD14" i="19"/>
  <c r="AC14" i="19"/>
  <c r="AB14" i="19"/>
  <c r="AA14" i="19"/>
  <c r="Z14" i="19"/>
  <c r="Y14" i="19"/>
  <c r="X14" i="19"/>
  <c r="W14" i="19"/>
  <c r="V14" i="19"/>
  <c r="U14" i="19"/>
  <c r="T14" i="19"/>
  <c r="S14" i="19"/>
  <c r="Q14" i="19"/>
  <c r="P14" i="19"/>
  <c r="O14" i="19"/>
  <c r="N14" i="19"/>
  <c r="M14" i="19"/>
  <c r="L14" i="19"/>
  <c r="K14" i="19"/>
  <c r="J14" i="19"/>
  <c r="I14" i="19"/>
  <c r="G14" i="19"/>
  <c r="F14" i="19"/>
  <c r="E14" i="19"/>
  <c r="AN13" i="19"/>
  <c r="AM13" i="19"/>
  <c r="AL13" i="19"/>
  <c r="AF13" i="19"/>
  <c r="AE13" i="19"/>
  <c r="AD13" i="19"/>
  <c r="AC13" i="19"/>
  <c r="AB13" i="19"/>
  <c r="AA13" i="19"/>
  <c r="Z13" i="19"/>
  <c r="Y13" i="19"/>
  <c r="X13" i="19"/>
  <c r="W13" i="19"/>
  <c r="V13" i="19"/>
  <c r="U13" i="19"/>
  <c r="T13" i="19"/>
  <c r="S13" i="19"/>
  <c r="Q13" i="19"/>
  <c r="P13" i="19"/>
  <c r="O13" i="19"/>
  <c r="N13" i="19"/>
  <c r="M13" i="19"/>
  <c r="L13" i="19"/>
  <c r="K13" i="19"/>
  <c r="J13" i="19"/>
  <c r="I13" i="19"/>
  <c r="G13" i="19"/>
  <c r="E13" i="19"/>
  <c r="D13" i="19"/>
  <c r="AN12" i="19"/>
  <c r="AM12" i="19"/>
  <c r="AL12" i="19"/>
  <c r="AF12" i="19"/>
  <c r="AE12" i="19"/>
  <c r="AD12" i="19"/>
  <c r="AC12" i="19"/>
  <c r="AB12" i="19"/>
  <c r="AA12" i="19"/>
  <c r="Z12" i="19"/>
  <c r="Y12" i="19"/>
  <c r="X12" i="19"/>
  <c r="W12" i="19"/>
  <c r="V12" i="19"/>
  <c r="U12" i="19"/>
  <c r="T12" i="19"/>
  <c r="S12" i="19"/>
  <c r="Q12" i="19"/>
  <c r="P12" i="19"/>
  <c r="O12" i="19"/>
  <c r="N12" i="19"/>
  <c r="M12" i="19"/>
  <c r="L12" i="19"/>
  <c r="K12" i="19"/>
  <c r="J12" i="19"/>
  <c r="I12" i="19"/>
  <c r="G12" i="19"/>
  <c r="F12" i="19"/>
  <c r="E12" i="19"/>
  <c r="AN11" i="19"/>
  <c r="AM11" i="19"/>
  <c r="AL11" i="19"/>
  <c r="AF11" i="19"/>
  <c r="AE11" i="19"/>
  <c r="AD11" i="19"/>
  <c r="AC11" i="19"/>
  <c r="AB11" i="19"/>
  <c r="AA11" i="19"/>
  <c r="Z11" i="19"/>
  <c r="Y11" i="19"/>
  <c r="X11" i="19"/>
  <c r="W11" i="19"/>
  <c r="V11" i="19"/>
  <c r="U11" i="19"/>
  <c r="T11" i="19"/>
  <c r="S11" i="19"/>
  <c r="Q11" i="19"/>
  <c r="P11" i="19"/>
  <c r="O11" i="19"/>
  <c r="N11" i="19"/>
  <c r="M11" i="19"/>
  <c r="L11" i="19"/>
  <c r="K11" i="19"/>
  <c r="J11" i="19"/>
  <c r="I11" i="19"/>
  <c r="G11" i="19"/>
  <c r="E11" i="19"/>
  <c r="D11" i="19"/>
  <c r="AN10" i="19"/>
  <c r="AM10" i="19"/>
  <c r="AL10" i="19"/>
  <c r="AF10" i="19"/>
  <c r="AE10" i="19"/>
  <c r="AD10" i="19"/>
  <c r="AC10" i="19"/>
  <c r="AB10" i="19"/>
  <c r="AA10" i="19"/>
  <c r="Z10" i="19"/>
  <c r="Y10" i="19"/>
  <c r="X10" i="19"/>
  <c r="W10" i="19"/>
  <c r="V10" i="19"/>
  <c r="U10" i="19"/>
  <c r="T10" i="19"/>
  <c r="S10" i="19"/>
  <c r="Q10" i="19"/>
  <c r="P10" i="19"/>
  <c r="O10" i="19"/>
  <c r="N10" i="19"/>
  <c r="M10" i="19"/>
  <c r="L10" i="19"/>
  <c r="K10" i="19"/>
  <c r="J10" i="19"/>
  <c r="I10" i="19"/>
  <c r="G10" i="19"/>
  <c r="F10" i="19"/>
  <c r="E10" i="19"/>
  <c r="AN9" i="19"/>
  <c r="AM9" i="19"/>
  <c r="AL9" i="19"/>
  <c r="AF9" i="19"/>
  <c r="AE9" i="19"/>
  <c r="AD9" i="19"/>
  <c r="AC9" i="19"/>
  <c r="AB9" i="19"/>
  <c r="AA9" i="19"/>
  <c r="Z9" i="19"/>
  <c r="Y9" i="19"/>
  <c r="X9" i="19"/>
  <c r="W9" i="19"/>
  <c r="V9" i="19"/>
  <c r="U9" i="19"/>
  <c r="T9" i="19"/>
  <c r="S9" i="19"/>
  <c r="Q9" i="19"/>
  <c r="P9" i="19"/>
  <c r="O9" i="19"/>
  <c r="N9" i="19"/>
  <c r="M9" i="19"/>
  <c r="L9" i="19"/>
  <c r="K9" i="19"/>
  <c r="J9" i="19"/>
  <c r="I9" i="19"/>
  <c r="G9" i="19"/>
  <c r="E9" i="19"/>
  <c r="D9" i="19"/>
  <c r="AN8" i="19"/>
  <c r="AM8" i="19"/>
  <c r="AL8" i="19"/>
  <c r="AF8" i="19"/>
  <c r="AE8" i="19"/>
  <c r="AD8" i="19"/>
  <c r="AC8" i="19"/>
  <c r="AB8" i="19"/>
  <c r="AA8" i="19"/>
  <c r="Z8" i="19"/>
  <c r="Y8" i="19"/>
  <c r="X8" i="19"/>
  <c r="W8" i="19"/>
  <c r="V8" i="19"/>
  <c r="U8" i="19"/>
  <c r="T8" i="19"/>
  <c r="S8" i="19"/>
  <c r="Q8" i="19"/>
  <c r="P8" i="19"/>
  <c r="O8" i="19"/>
  <c r="N8" i="19"/>
  <c r="M8" i="19"/>
  <c r="L8" i="19"/>
  <c r="K8" i="19"/>
  <c r="J8" i="19"/>
  <c r="I8" i="19"/>
  <c r="G8" i="19"/>
  <c r="F8" i="19"/>
  <c r="E8" i="19"/>
  <c r="AN7" i="19"/>
  <c r="AM7" i="19"/>
  <c r="AL7" i="19"/>
  <c r="AF7" i="19"/>
  <c r="AE7" i="19"/>
  <c r="AD7" i="19"/>
  <c r="AC7" i="19"/>
  <c r="AB7" i="19"/>
  <c r="AA7" i="19"/>
  <c r="Z7" i="19"/>
  <c r="Y7" i="19"/>
  <c r="Y6" i="19" s="1"/>
  <c r="X7" i="19"/>
  <c r="W7" i="19"/>
  <c r="V7" i="19"/>
  <c r="U7" i="19"/>
  <c r="T7" i="19"/>
  <c r="S7" i="19"/>
  <c r="Q7" i="19"/>
  <c r="P7" i="19"/>
  <c r="O7" i="19"/>
  <c r="N7" i="19"/>
  <c r="M7" i="19"/>
  <c r="L7" i="19"/>
  <c r="K7" i="19"/>
  <c r="J7" i="19"/>
  <c r="I7" i="19"/>
  <c r="G7" i="19"/>
  <c r="E7" i="19"/>
  <c r="D7" i="19"/>
  <c r="AN6" i="19"/>
  <c r="AM6" i="19"/>
  <c r="AL6" i="19"/>
  <c r="AF6" i="19"/>
  <c r="AE6" i="19"/>
  <c r="AD6" i="19"/>
  <c r="AC6" i="19"/>
  <c r="AB6" i="19"/>
  <c r="AA6" i="19"/>
  <c r="Z6" i="19"/>
  <c r="X6" i="19"/>
  <c r="W6" i="19"/>
  <c r="V6" i="19"/>
  <c r="U6" i="19"/>
  <c r="T6" i="19"/>
  <c r="S6" i="19"/>
  <c r="Q6" i="19"/>
  <c r="P6" i="19"/>
  <c r="O6" i="19"/>
  <c r="N6" i="19"/>
  <c r="M6" i="19"/>
  <c r="L6" i="19"/>
  <c r="K6" i="19"/>
  <c r="J6" i="19"/>
  <c r="I6" i="19"/>
  <c r="G6" i="19"/>
  <c r="E6" i="19"/>
  <c r="AN5" i="19"/>
  <c r="AM5" i="19"/>
  <c r="AL5" i="19"/>
  <c r="AF5" i="19"/>
  <c r="AE5" i="19"/>
  <c r="AD5" i="19"/>
  <c r="AC5" i="19"/>
  <c r="AB5" i="19"/>
  <c r="AA5" i="19"/>
  <c r="Z5" i="19"/>
  <c r="X5" i="19"/>
  <c r="W5" i="19"/>
  <c r="V5" i="19"/>
  <c r="U5" i="19"/>
  <c r="T5" i="19"/>
  <c r="S5" i="19"/>
  <c r="Q5" i="19"/>
  <c r="P5" i="19"/>
  <c r="O5" i="19"/>
  <c r="N5" i="19"/>
  <c r="M5" i="19"/>
  <c r="L5" i="19"/>
  <c r="K5" i="19"/>
  <c r="J5" i="19"/>
  <c r="I5" i="19"/>
  <c r="G5" i="19"/>
  <c r="E5" i="19"/>
  <c r="AN4" i="19"/>
  <c r="AM4" i="19"/>
  <c r="AL4" i="19"/>
  <c r="AF4" i="19"/>
  <c r="AE4" i="19"/>
  <c r="AD4" i="19"/>
  <c r="AC4" i="19"/>
  <c r="AB4" i="19"/>
  <c r="AA4" i="19"/>
  <c r="Z4" i="19"/>
  <c r="Y4" i="19"/>
  <c r="X4" i="19"/>
  <c r="W4" i="19"/>
  <c r="V4" i="19"/>
  <c r="U4" i="19"/>
  <c r="T4" i="19"/>
  <c r="S4" i="19"/>
  <c r="Q4" i="19"/>
  <c r="P4" i="19"/>
  <c r="O4" i="19"/>
  <c r="N4" i="19"/>
  <c r="M4" i="19"/>
  <c r="L4" i="19"/>
  <c r="K4" i="19"/>
  <c r="J4" i="19"/>
  <c r="I4" i="19"/>
  <c r="G4" i="19"/>
  <c r="F4" i="19"/>
  <c r="E4" i="19"/>
  <c r="AN3" i="19"/>
  <c r="AM3" i="19"/>
  <c r="AL3" i="19"/>
  <c r="AF3" i="19"/>
  <c r="AE3" i="19"/>
  <c r="AD3" i="19"/>
  <c r="AC3" i="19"/>
  <c r="AB3" i="19"/>
  <c r="AA3" i="19"/>
  <c r="Z3" i="19"/>
  <c r="X3" i="19"/>
  <c r="W3" i="19"/>
  <c r="V3" i="19"/>
  <c r="U3" i="19"/>
  <c r="T3" i="19"/>
  <c r="S3" i="19"/>
  <c r="Q3" i="19"/>
  <c r="P3" i="19"/>
  <c r="O3" i="19"/>
  <c r="N3" i="19"/>
  <c r="M3" i="19"/>
  <c r="L3" i="19"/>
  <c r="K3" i="19"/>
  <c r="J3" i="19"/>
  <c r="I3" i="19"/>
  <c r="G3" i="19"/>
  <c r="E3" i="19"/>
  <c r="C19" i="18"/>
  <c r="Z18" i="18"/>
  <c r="C18" i="18" s="1"/>
  <c r="AN17" i="18"/>
  <c r="AM17" i="18"/>
  <c r="AL17" i="18"/>
  <c r="AF17" i="18"/>
  <c r="AE17" i="18"/>
  <c r="AD17" i="18"/>
  <c r="AC17" i="18"/>
  <c r="AB17" i="18"/>
  <c r="AA17" i="18"/>
  <c r="Z17" i="18"/>
  <c r="Y17" i="18"/>
  <c r="X17" i="18"/>
  <c r="W17" i="18"/>
  <c r="V17" i="18"/>
  <c r="U17" i="18"/>
  <c r="T17" i="18"/>
  <c r="S17" i="18"/>
  <c r="Q17" i="18"/>
  <c r="P17" i="18"/>
  <c r="O17" i="18"/>
  <c r="N17" i="18"/>
  <c r="M17" i="18"/>
  <c r="L17" i="18"/>
  <c r="K17" i="18"/>
  <c r="J17" i="18"/>
  <c r="I17" i="18"/>
  <c r="G17" i="18"/>
  <c r="F17" i="18"/>
  <c r="E17" i="18"/>
  <c r="D17" i="18"/>
  <c r="AN16" i="18"/>
  <c r="AM16" i="18"/>
  <c r="AL16" i="18"/>
  <c r="AF16" i="18"/>
  <c r="AE16" i="18"/>
  <c r="AD16" i="18"/>
  <c r="AC16" i="18"/>
  <c r="AB16" i="18"/>
  <c r="AA16" i="18"/>
  <c r="Z16" i="18"/>
  <c r="Y16" i="18"/>
  <c r="X16" i="18"/>
  <c r="W16" i="18"/>
  <c r="V16" i="18"/>
  <c r="U16" i="18"/>
  <c r="T16" i="18"/>
  <c r="S16" i="18"/>
  <c r="Q16" i="18"/>
  <c r="P16" i="18"/>
  <c r="O16" i="18"/>
  <c r="N16" i="18"/>
  <c r="M16" i="18"/>
  <c r="L16" i="18"/>
  <c r="K16" i="18"/>
  <c r="J16" i="18"/>
  <c r="I16" i="18"/>
  <c r="G16" i="18"/>
  <c r="F16" i="18"/>
  <c r="E16" i="18"/>
  <c r="D16" i="18"/>
  <c r="C16" i="18" s="1"/>
  <c r="AN15" i="18"/>
  <c r="AM15" i="18"/>
  <c r="AL15" i="18"/>
  <c r="AF15" i="18"/>
  <c r="AE15" i="18"/>
  <c r="AD15" i="18"/>
  <c r="AC15" i="18"/>
  <c r="AB15" i="18"/>
  <c r="AA15" i="18"/>
  <c r="Z15" i="18"/>
  <c r="Y15" i="18"/>
  <c r="X15" i="18"/>
  <c r="W15" i="18"/>
  <c r="V15" i="18"/>
  <c r="U15" i="18"/>
  <c r="T15" i="18"/>
  <c r="S15" i="18"/>
  <c r="Q15" i="18"/>
  <c r="P15" i="18"/>
  <c r="O15" i="18"/>
  <c r="N15" i="18"/>
  <c r="M15" i="18"/>
  <c r="L15" i="18"/>
  <c r="K15" i="18"/>
  <c r="J15" i="18"/>
  <c r="I15" i="18"/>
  <c r="G15" i="18"/>
  <c r="F15" i="18"/>
  <c r="E15" i="18"/>
  <c r="D15" i="18"/>
  <c r="AN14" i="18"/>
  <c r="AM14" i="18"/>
  <c r="AL14" i="18"/>
  <c r="AF14" i="18"/>
  <c r="AE14" i="18"/>
  <c r="AD14" i="18"/>
  <c r="AC14" i="18"/>
  <c r="AB14" i="18"/>
  <c r="AA14" i="18"/>
  <c r="Z14" i="18"/>
  <c r="Y14" i="18"/>
  <c r="X14" i="18"/>
  <c r="W14" i="18"/>
  <c r="V14" i="18"/>
  <c r="U14" i="18"/>
  <c r="T14" i="18"/>
  <c r="S14" i="18"/>
  <c r="Q14" i="18"/>
  <c r="P14" i="18"/>
  <c r="O14" i="18"/>
  <c r="N14" i="18"/>
  <c r="M14" i="18"/>
  <c r="L14" i="18"/>
  <c r="K14" i="18"/>
  <c r="J14" i="18"/>
  <c r="I14" i="18"/>
  <c r="G14" i="18"/>
  <c r="F14" i="18"/>
  <c r="E14" i="18"/>
  <c r="D14" i="18"/>
  <c r="C14" i="18" s="1"/>
  <c r="AN13" i="18"/>
  <c r="AM13" i="18"/>
  <c r="AL13" i="18"/>
  <c r="AF13" i="18"/>
  <c r="AE13" i="18"/>
  <c r="AD13" i="18"/>
  <c r="AC13" i="18"/>
  <c r="AB13" i="18"/>
  <c r="AA13" i="18"/>
  <c r="Z13" i="18"/>
  <c r="Y13" i="18"/>
  <c r="X13" i="18"/>
  <c r="W13" i="18"/>
  <c r="V13" i="18"/>
  <c r="U13" i="18"/>
  <c r="T13" i="18"/>
  <c r="S13" i="18"/>
  <c r="Q13" i="18"/>
  <c r="P13" i="18"/>
  <c r="O13" i="18"/>
  <c r="N13" i="18"/>
  <c r="M13" i="18"/>
  <c r="L13" i="18"/>
  <c r="K13" i="18"/>
  <c r="J13" i="18"/>
  <c r="I13" i="18"/>
  <c r="G13" i="18"/>
  <c r="F13" i="18"/>
  <c r="E13" i="18"/>
  <c r="D13" i="18"/>
  <c r="AN12" i="18"/>
  <c r="AM12" i="18"/>
  <c r="AL12" i="18"/>
  <c r="AF12" i="18"/>
  <c r="AE12" i="18"/>
  <c r="AD12" i="18"/>
  <c r="AC12" i="18"/>
  <c r="AB12" i="18"/>
  <c r="AA12" i="18"/>
  <c r="Z12" i="18"/>
  <c r="Y12" i="18"/>
  <c r="X12" i="18"/>
  <c r="W12" i="18"/>
  <c r="V12" i="18"/>
  <c r="U12" i="18"/>
  <c r="T12" i="18"/>
  <c r="S12" i="18"/>
  <c r="Q12" i="18"/>
  <c r="P12" i="18"/>
  <c r="O12" i="18"/>
  <c r="N12" i="18"/>
  <c r="M12" i="18"/>
  <c r="L12" i="18"/>
  <c r="K12" i="18"/>
  <c r="J12" i="18"/>
  <c r="I12" i="18"/>
  <c r="G12" i="18"/>
  <c r="F12" i="18"/>
  <c r="E12" i="18"/>
  <c r="D12" i="18"/>
  <c r="C12" i="18" s="1"/>
  <c r="AN11" i="18"/>
  <c r="AM11" i="18"/>
  <c r="AL11" i="18"/>
  <c r="AF11" i="18"/>
  <c r="AE11" i="18"/>
  <c r="AD11" i="18"/>
  <c r="AC11" i="18"/>
  <c r="AB11" i="18"/>
  <c r="AA11" i="18"/>
  <c r="Z11" i="18"/>
  <c r="Y11" i="18"/>
  <c r="X11" i="18"/>
  <c r="W11" i="18"/>
  <c r="V11" i="18"/>
  <c r="U11" i="18"/>
  <c r="T11" i="18"/>
  <c r="S11" i="18"/>
  <c r="Q11" i="18"/>
  <c r="P11" i="18"/>
  <c r="O11" i="18"/>
  <c r="N11" i="18"/>
  <c r="M11" i="18"/>
  <c r="L11" i="18"/>
  <c r="K11" i="18"/>
  <c r="J11" i="18"/>
  <c r="I11" i="18"/>
  <c r="G11" i="18"/>
  <c r="F11" i="18"/>
  <c r="E11" i="18"/>
  <c r="D11" i="18"/>
  <c r="AN10" i="18"/>
  <c r="AM10" i="18"/>
  <c r="AL10" i="18"/>
  <c r="AF10" i="18"/>
  <c r="AE10" i="18"/>
  <c r="AD10" i="18"/>
  <c r="AC10" i="18"/>
  <c r="AB10" i="18"/>
  <c r="AA10" i="18"/>
  <c r="Z10" i="18"/>
  <c r="Y10" i="18"/>
  <c r="X10" i="18"/>
  <c r="W10" i="18"/>
  <c r="V10" i="18"/>
  <c r="U10" i="18"/>
  <c r="T10" i="18"/>
  <c r="S10" i="18"/>
  <c r="Q10" i="18"/>
  <c r="P10" i="18"/>
  <c r="O10" i="18"/>
  <c r="N10" i="18"/>
  <c r="M10" i="18"/>
  <c r="L10" i="18"/>
  <c r="K10" i="18"/>
  <c r="J10" i="18"/>
  <c r="I10" i="18"/>
  <c r="G10" i="18"/>
  <c r="F10" i="18"/>
  <c r="E10" i="18"/>
  <c r="D10" i="18"/>
  <c r="C10" i="18" s="1"/>
  <c r="AN9" i="18"/>
  <c r="AM9" i="18"/>
  <c r="AL9" i="18"/>
  <c r="AF9" i="18"/>
  <c r="AE9" i="18"/>
  <c r="AD9" i="18"/>
  <c r="AC9" i="18"/>
  <c r="AB9" i="18"/>
  <c r="AA9" i="18"/>
  <c r="Z9" i="18"/>
  <c r="Y9" i="18"/>
  <c r="X9" i="18"/>
  <c r="W9" i="18"/>
  <c r="V9" i="18"/>
  <c r="U9" i="18"/>
  <c r="T9" i="18"/>
  <c r="S9" i="18"/>
  <c r="Q9" i="18"/>
  <c r="P9" i="18"/>
  <c r="O9" i="18"/>
  <c r="N9" i="18"/>
  <c r="M9" i="18"/>
  <c r="L9" i="18"/>
  <c r="K9" i="18"/>
  <c r="J9" i="18"/>
  <c r="I9" i="18"/>
  <c r="G9" i="18"/>
  <c r="F9" i="18"/>
  <c r="E9" i="18"/>
  <c r="D9" i="18"/>
  <c r="AN8" i="18"/>
  <c r="AM8" i="18"/>
  <c r="AL8" i="18"/>
  <c r="AF8" i="18"/>
  <c r="AE8" i="18"/>
  <c r="AD8" i="18"/>
  <c r="AC8" i="18"/>
  <c r="AB8" i="18"/>
  <c r="AA8" i="18"/>
  <c r="Z8" i="18"/>
  <c r="Y8" i="18"/>
  <c r="X8" i="18"/>
  <c r="W8" i="18"/>
  <c r="V8" i="18"/>
  <c r="U8" i="18"/>
  <c r="T8" i="18"/>
  <c r="S8" i="18"/>
  <c r="Q8" i="18"/>
  <c r="P8" i="18"/>
  <c r="O8" i="18"/>
  <c r="N8" i="18"/>
  <c r="M8" i="18"/>
  <c r="L8" i="18"/>
  <c r="K8" i="18"/>
  <c r="J8" i="18"/>
  <c r="I8" i="18"/>
  <c r="G8" i="18"/>
  <c r="F8" i="18"/>
  <c r="E8" i="18"/>
  <c r="D8" i="18"/>
  <c r="C8" i="18" s="1"/>
  <c r="AN7" i="18"/>
  <c r="AM7" i="18"/>
  <c r="AL7" i="18"/>
  <c r="AF7" i="18"/>
  <c r="AE7" i="18"/>
  <c r="AD7" i="18"/>
  <c r="AC7" i="18"/>
  <c r="AB7" i="18"/>
  <c r="AA7" i="18"/>
  <c r="Z7" i="18"/>
  <c r="Y7" i="18"/>
  <c r="Y6" i="18" s="1"/>
  <c r="X7" i="18"/>
  <c r="W7" i="18"/>
  <c r="V7" i="18"/>
  <c r="U7" i="18"/>
  <c r="T7" i="18"/>
  <c r="S7" i="18"/>
  <c r="Q7" i="18"/>
  <c r="P7" i="18"/>
  <c r="O7" i="18"/>
  <c r="N7" i="18"/>
  <c r="M7" i="18"/>
  <c r="L7" i="18"/>
  <c r="K7" i="18"/>
  <c r="J7" i="18"/>
  <c r="I7" i="18"/>
  <c r="G7" i="18"/>
  <c r="F7" i="18"/>
  <c r="E7" i="18"/>
  <c r="D7" i="18"/>
  <c r="AN6" i="18"/>
  <c r="AM6" i="18"/>
  <c r="AL6" i="18"/>
  <c r="AF6" i="18"/>
  <c r="AE6" i="18"/>
  <c r="AD6" i="18"/>
  <c r="AC6" i="18"/>
  <c r="AB6" i="18"/>
  <c r="AA6" i="18"/>
  <c r="Z6" i="18"/>
  <c r="X6" i="18"/>
  <c r="W6" i="18"/>
  <c r="V6" i="18"/>
  <c r="U6" i="18"/>
  <c r="T6" i="18"/>
  <c r="S6" i="18"/>
  <c r="Q6" i="18"/>
  <c r="P6" i="18"/>
  <c r="O6" i="18"/>
  <c r="N6" i="18"/>
  <c r="M6" i="18"/>
  <c r="L6" i="18"/>
  <c r="K6" i="18"/>
  <c r="J6" i="18"/>
  <c r="I6" i="18"/>
  <c r="G6" i="18"/>
  <c r="F6" i="18"/>
  <c r="E6" i="18"/>
  <c r="D6" i="18"/>
  <c r="AN5" i="18"/>
  <c r="AM5" i="18"/>
  <c r="AL5" i="18"/>
  <c r="AF5" i="18"/>
  <c r="AE5" i="18"/>
  <c r="AD5" i="18"/>
  <c r="AC5" i="18"/>
  <c r="AB5" i="18"/>
  <c r="AA5" i="18"/>
  <c r="Z5" i="18"/>
  <c r="X5" i="18"/>
  <c r="W5" i="18"/>
  <c r="V5" i="18"/>
  <c r="U5" i="18"/>
  <c r="T5" i="18"/>
  <c r="S5" i="18"/>
  <c r="Q5" i="18"/>
  <c r="P5" i="18"/>
  <c r="O5" i="18"/>
  <c r="N5" i="18"/>
  <c r="M5" i="18"/>
  <c r="L5" i="18"/>
  <c r="K5" i="18"/>
  <c r="J5" i="18"/>
  <c r="I5" i="18"/>
  <c r="G5" i="18"/>
  <c r="F5" i="18"/>
  <c r="E5" i="18"/>
  <c r="D5" i="18"/>
  <c r="AN4" i="18"/>
  <c r="AM4" i="18"/>
  <c r="AL4" i="18"/>
  <c r="AF4" i="18"/>
  <c r="AE4" i="18"/>
  <c r="AD4" i="18"/>
  <c r="AC4" i="18"/>
  <c r="AB4" i="18"/>
  <c r="AA4" i="18"/>
  <c r="Z4" i="18"/>
  <c r="Y4" i="18"/>
  <c r="X4" i="18"/>
  <c r="W4" i="18"/>
  <c r="V4" i="18"/>
  <c r="U4" i="18"/>
  <c r="T4" i="18"/>
  <c r="S4" i="18"/>
  <c r="Q4" i="18"/>
  <c r="P4" i="18"/>
  <c r="O4" i="18"/>
  <c r="N4" i="18"/>
  <c r="M4" i="18"/>
  <c r="L4" i="18"/>
  <c r="K4" i="18"/>
  <c r="J4" i="18"/>
  <c r="I4" i="18"/>
  <c r="G4" i="18"/>
  <c r="F4" i="18"/>
  <c r="E4" i="18"/>
  <c r="D4" i="18"/>
  <c r="C4" i="18" s="1"/>
  <c r="AN3" i="18"/>
  <c r="AM3" i="18"/>
  <c r="AL3" i="18"/>
  <c r="AF3" i="18"/>
  <c r="AE3" i="18"/>
  <c r="AD3" i="18"/>
  <c r="AC3" i="18"/>
  <c r="AB3" i="18"/>
  <c r="AA3" i="18"/>
  <c r="Z3" i="18"/>
  <c r="X3" i="18"/>
  <c r="W3" i="18"/>
  <c r="V3" i="18"/>
  <c r="U3" i="18"/>
  <c r="T3" i="18"/>
  <c r="S3" i="18"/>
  <c r="Q3" i="18"/>
  <c r="P3" i="18"/>
  <c r="O3" i="18"/>
  <c r="N3" i="18"/>
  <c r="M3" i="18"/>
  <c r="L3" i="18"/>
  <c r="K3" i="18"/>
  <c r="J3" i="18"/>
  <c r="I3" i="18"/>
  <c r="G3" i="18"/>
  <c r="F3" i="18"/>
  <c r="E3" i="18"/>
  <c r="D3" i="18"/>
  <c r="C19" i="17"/>
  <c r="Z18" i="17"/>
  <c r="C18" i="17"/>
  <c r="AN17" i="17"/>
  <c r="AM17" i="17"/>
  <c r="AL17" i="17"/>
  <c r="AF17" i="17"/>
  <c r="AE17" i="17"/>
  <c r="AD17" i="17"/>
  <c r="AC17" i="17"/>
  <c r="AB17" i="17"/>
  <c r="AA17" i="17"/>
  <c r="Z17" i="17"/>
  <c r="Y17" i="17"/>
  <c r="X17" i="17"/>
  <c r="W17" i="17"/>
  <c r="V17" i="17"/>
  <c r="U17" i="17"/>
  <c r="T17" i="17"/>
  <c r="S17" i="17"/>
  <c r="Q17" i="17"/>
  <c r="P17" i="17"/>
  <c r="O17" i="17"/>
  <c r="N17" i="17"/>
  <c r="M17" i="17"/>
  <c r="L17" i="17"/>
  <c r="K17" i="17"/>
  <c r="J17" i="17"/>
  <c r="I17" i="17"/>
  <c r="G17" i="17"/>
  <c r="F17" i="17"/>
  <c r="AN16" i="17"/>
  <c r="AM16" i="17"/>
  <c r="AL16" i="17"/>
  <c r="AF16" i="17"/>
  <c r="AE16" i="17"/>
  <c r="AD16" i="17"/>
  <c r="AC16" i="17"/>
  <c r="AB16" i="17"/>
  <c r="AA16" i="17"/>
  <c r="Z16" i="17"/>
  <c r="Y16" i="17"/>
  <c r="X16" i="17"/>
  <c r="W16" i="17"/>
  <c r="V16" i="17"/>
  <c r="U16" i="17"/>
  <c r="T16" i="17"/>
  <c r="S16" i="17"/>
  <c r="Q16" i="17"/>
  <c r="P16" i="17"/>
  <c r="O16" i="17"/>
  <c r="N16" i="17"/>
  <c r="M16" i="17"/>
  <c r="L16" i="17"/>
  <c r="K16" i="17"/>
  <c r="J16" i="17"/>
  <c r="I16" i="17"/>
  <c r="G16" i="17"/>
  <c r="E16" i="17"/>
  <c r="D16" i="17"/>
  <c r="AN15" i="17"/>
  <c r="AM15" i="17"/>
  <c r="AL15" i="17"/>
  <c r="AF15" i="17"/>
  <c r="AE15" i="17"/>
  <c r="AD15" i="17"/>
  <c r="AC15" i="17"/>
  <c r="AB15" i="17"/>
  <c r="AA15" i="17"/>
  <c r="Z15" i="17"/>
  <c r="Y15" i="17"/>
  <c r="X15" i="17"/>
  <c r="W15" i="17"/>
  <c r="V15" i="17"/>
  <c r="U15" i="17"/>
  <c r="T15" i="17"/>
  <c r="S15" i="17"/>
  <c r="Q15" i="17"/>
  <c r="P15" i="17"/>
  <c r="O15" i="17"/>
  <c r="N15" i="17"/>
  <c r="M15" i="17"/>
  <c r="L15" i="17"/>
  <c r="K15" i="17"/>
  <c r="J15" i="17"/>
  <c r="I15" i="17"/>
  <c r="G15" i="17"/>
  <c r="F15" i="17"/>
  <c r="AN14" i="17"/>
  <c r="AM14" i="17"/>
  <c r="AL14" i="17"/>
  <c r="AF14" i="17"/>
  <c r="AE14" i="17"/>
  <c r="AD14" i="17"/>
  <c r="AC14" i="17"/>
  <c r="AB14" i="17"/>
  <c r="AA14" i="17"/>
  <c r="Z14" i="17"/>
  <c r="Y14" i="17"/>
  <c r="X14" i="17"/>
  <c r="W14" i="17"/>
  <c r="V14" i="17"/>
  <c r="U14" i="17"/>
  <c r="T14" i="17"/>
  <c r="S14" i="17"/>
  <c r="Q14" i="17"/>
  <c r="P14" i="17"/>
  <c r="O14" i="17"/>
  <c r="N14" i="17"/>
  <c r="M14" i="17"/>
  <c r="L14" i="17"/>
  <c r="K14" i="17"/>
  <c r="J14" i="17"/>
  <c r="I14" i="17"/>
  <c r="G14" i="17"/>
  <c r="E14" i="17"/>
  <c r="D14" i="17"/>
  <c r="AN13" i="17"/>
  <c r="AM13" i="17"/>
  <c r="AL13" i="17"/>
  <c r="AF13" i="17"/>
  <c r="AE13" i="17"/>
  <c r="AD13" i="17"/>
  <c r="AC13" i="17"/>
  <c r="AB13" i="17"/>
  <c r="AA13" i="17"/>
  <c r="Z13" i="17"/>
  <c r="Y13" i="17"/>
  <c r="X13" i="17"/>
  <c r="W13" i="17"/>
  <c r="V13" i="17"/>
  <c r="U13" i="17"/>
  <c r="T13" i="17"/>
  <c r="S13" i="17"/>
  <c r="Q13" i="17"/>
  <c r="P13" i="17"/>
  <c r="O13" i="17"/>
  <c r="N13" i="17"/>
  <c r="M13" i="17"/>
  <c r="L13" i="17"/>
  <c r="K13" i="17"/>
  <c r="J13" i="17"/>
  <c r="I13" i="17"/>
  <c r="G13" i="17"/>
  <c r="F13" i="17"/>
  <c r="AN12" i="17"/>
  <c r="AM12" i="17"/>
  <c r="AL12" i="17"/>
  <c r="AF12" i="17"/>
  <c r="AE12" i="17"/>
  <c r="AD12" i="17"/>
  <c r="AC12" i="17"/>
  <c r="AB12" i="17"/>
  <c r="AA12" i="17"/>
  <c r="Z12" i="17"/>
  <c r="Y12" i="17"/>
  <c r="X12" i="17"/>
  <c r="W12" i="17"/>
  <c r="V12" i="17"/>
  <c r="U12" i="17"/>
  <c r="T12" i="17"/>
  <c r="S12" i="17"/>
  <c r="Q12" i="17"/>
  <c r="P12" i="17"/>
  <c r="O12" i="17"/>
  <c r="N12" i="17"/>
  <c r="M12" i="17"/>
  <c r="L12" i="17"/>
  <c r="K12" i="17"/>
  <c r="J12" i="17"/>
  <c r="I12" i="17"/>
  <c r="G12" i="17"/>
  <c r="E12" i="17"/>
  <c r="D12" i="17"/>
  <c r="AN11" i="17"/>
  <c r="AM11" i="17"/>
  <c r="AL11" i="17"/>
  <c r="AF11" i="17"/>
  <c r="AE11" i="17"/>
  <c r="AD11" i="17"/>
  <c r="AC11" i="17"/>
  <c r="AB11" i="17"/>
  <c r="AA11" i="17"/>
  <c r="Z11" i="17"/>
  <c r="Y11" i="17"/>
  <c r="X11" i="17"/>
  <c r="W11" i="17"/>
  <c r="V11" i="17"/>
  <c r="U11" i="17"/>
  <c r="T11" i="17"/>
  <c r="S11" i="17"/>
  <c r="Q11" i="17"/>
  <c r="P11" i="17"/>
  <c r="O11" i="17"/>
  <c r="N11" i="17"/>
  <c r="M11" i="17"/>
  <c r="L11" i="17"/>
  <c r="K11" i="17"/>
  <c r="J11" i="17"/>
  <c r="I11" i="17"/>
  <c r="G11" i="17"/>
  <c r="F11" i="17"/>
  <c r="AN10" i="17"/>
  <c r="AM10" i="17"/>
  <c r="AL10" i="17"/>
  <c r="AF10" i="17"/>
  <c r="AE10" i="17"/>
  <c r="AD10" i="17"/>
  <c r="AC10" i="17"/>
  <c r="AB10" i="17"/>
  <c r="AA10" i="17"/>
  <c r="Z10" i="17"/>
  <c r="Y10" i="17"/>
  <c r="X10" i="17"/>
  <c r="W10" i="17"/>
  <c r="V10" i="17"/>
  <c r="U10" i="17"/>
  <c r="T10" i="17"/>
  <c r="S10" i="17"/>
  <c r="Q10" i="17"/>
  <c r="P10" i="17"/>
  <c r="O10" i="17"/>
  <c r="N10" i="17"/>
  <c r="M10" i="17"/>
  <c r="L10" i="17"/>
  <c r="K10" i="17"/>
  <c r="J10" i="17"/>
  <c r="I10" i="17"/>
  <c r="G10" i="17"/>
  <c r="E10" i="17"/>
  <c r="D10" i="17"/>
  <c r="AN9" i="17"/>
  <c r="AM9" i="17"/>
  <c r="AL9" i="17"/>
  <c r="AF9" i="17"/>
  <c r="AE9" i="17"/>
  <c r="AD9" i="17"/>
  <c r="AC9" i="17"/>
  <c r="AB9" i="17"/>
  <c r="AA9" i="17"/>
  <c r="Z9" i="17"/>
  <c r="Y9" i="17"/>
  <c r="X9" i="17"/>
  <c r="W9" i="17"/>
  <c r="V9" i="17"/>
  <c r="U9" i="17"/>
  <c r="T9" i="17"/>
  <c r="S9" i="17"/>
  <c r="Q9" i="17"/>
  <c r="P9" i="17"/>
  <c r="O9" i="17"/>
  <c r="N9" i="17"/>
  <c r="M9" i="17"/>
  <c r="L9" i="17"/>
  <c r="K9" i="17"/>
  <c r="J9" i="17"/>
  <c r="I9" i="17"/>
  <c r="G9" i="17"/>
  <c r="F9" i="17"/>
  <c r="AN8" i="17"/>
  <c r="AM8" i="17"/>
  <c r="AL8" i="17"/>
  <c r="AF8" i="17"/>
  <c r="AE8" i="17"/>
  <c r="AD8" i="17"/>
  <c r="AC8" i="17"/>
  <c r="AB8" i="17"/>
  <c r="AA8" i="17"/>
  <c r="Z8" i="17"/>
  <c r="Y8" i="17"/>
  <c r="X8" i="17"/>
  <c r="W8" i="17"/>
  <c r="V8" i="17"/>
  <c r="U8" i="17"/>
  <c r="T8" i="17"/>
  <c r="S8" i="17"/>
  <c r="Q8" i="17"/>
  <c r="P8" i="17"/>
  <c r="O8" i="17"/>
  <c r="N8" i="17"/>
  <c r="M8" i="17"/>
  <c r="L8" i="17"/>
  <c r="K8" i="17"/>
  <c r="J8" i="17"/>
  <c r="I8" i="17"/>
  <c r="G8" i="17"/>
  <c r="E8" i="17"/>
  <c r="D8" i="17"/>
  <c r="AN7" i="17"/>
  <c r="AM7" i="17"/>
  <c r="AL7" i="17"/>
  <c r="AF7" i="17"/>
  <c r="AE7" i="17"/>
  <c r="AD7" i="17"/>
  <c r="AC7" i="17"/>
  <c r="AB7" i="17"/>
  <c r="AA7" i="17"/>
  <c r="Z7" i="17"/>
  <c r="Y7" i="17"/>
  <c r="X7" i="17"/>
  <c r="W7" i="17"/>
  <c r="V7" i="17"/>
  <c r="U7" i="17"/>
  <c r="T7" i="17"/>
  <c r="S7" i="17"/>
  <c r="Q7" i="17"/>
  <c r="P7" i="17"/>
  <c r="O7" i="17"/>
  <c r="N7" i="17"/>
  <c r="M7" i="17"/>
  <c r="L7" i="17"/>
  <c r="K7" i="17"/>
  <c r="J7" i="17"/>
  <c r="I7" i="17"/>
  <c r="G7" i="17"/>
  <c r="F7" i="17"/>
  <c r="AN6" i="17"/>
  <c r="AM6" i="17"/>
  <c r="AL6" i="17"/>
  <c r="AF6" i="17"/>
  <c r="AE6" i="17"/>
  <c r="AD6" i="17"/>
  <c r="AC6" i="17"/>
  <c r="AB6" i="17"/>
  <c r="AA6" i="17"/>
  <c r="Z6" i="17"/>
  <c r="X6" i="17"/>
  <c r="W6" i="17"/>
  <c r="V6" i="17"/>
  <c r="U6" i="17"/>
  <c r="T6" i="17"/>
  <c r="S6" i="17"/>
  <c r="Q6" i="17"/>
  <c r="P6" i="17"/>
  <c r="O6" i="17"/>
  <c r="N6" i="17"/>
  <c r="M6" i="17"/>
  <c r="L6" i="17"/>
  <c r="K6" i="17"/>
  <c r="J6" i="17"/>
  <c r="I6" i="17"/>
  <c r="G6" i="17"/>
  <c r="AN5" i="17"/>
  <c r="AM5" i="17"/>
  <c r="AL5" i="17"/>
  <c r="AF5" i="17"/>
  <c r="AE5" i="17"/>
  <c r="AD5" i="17"/>
  <c r="AC5" i="17"/>
  <c r="AB5" i="17"/>
  <c r="AA5" i="17"/>
  <c r="Z5" i="17"/>
  <c r="X5" i="17"/>
  <c r="W5" i="17"/>
  <c r="V5" i="17"/>
  <c r="U5" i="17"/>
  <c r="T5" i="17"/>
  <c r="S5" i="17"/>
  <c r="Q5" i="17"/>
  <c r="P5" i="17"/>
  <c r="O5" i="17"/>
  <c r="N5" i="17"/>
  <c r="M5" i="17"/>
  <c r="L5" i="17"/>
  <c r="K5" i="17"/>
  <c r="J5" i="17"/>
  <c r="I5" i="17"/>
  <c r="G5" i="17"/>
  <c r="AN4" i="17"/>
  <c r="AM4" i="17"/>
  <c r="AL4" i="17"/>
  <c r="AF4" i="17"/>
  <c r="AE4" i="17"/>
  <c r="AD4" i="17"/>
  <c r="AC4" i="17"/>
  <c r="AB4" i="17"/>
  <c r="AA4" i="17"/>
  <c r="Z4" i="17"/>
  <c r="Y4" i="17"/>
  <c r="X4" i="17"/>
  <c r="W4" i="17"/>
  <c r="V4" i="17"/>
  <c r="U4" i="17"/>
  <c r="T4" i="17"/>
  <c r="S4" i="17"/>
  <c r="Q4" i="17"/>
  <c r="P4" i="17"/>
  <c r="O4" i="17"/>
  <c r="N4" i="17"/>
  <c r="M4" i="17"/>
  <c r="L4" i="17"/>
  <c r="K4" i="17"/>
  <c r="J4" i="17"/>
  <c r="I4" i="17"/>
  <c r="G4" i="17"/>
  <c r="D4" i="17"/>
  <c r="AN3" i="17"/>
  <c r="AM3" i="17"/>
  <c r="AL3" i="17"/>
  <c r="AF3" i="17"/>
  <c r="AE3" i="17"/>
  <c r="AD3" i="17"/>
  <c r="AC3" i="17"/>
  <c r="AB3" i="17"/>
  <c r="AA3" i="17"/>
  <c r="Z3" i="17"/>
  <c r="X3" i="17"/>
  <c r="W3" i="17"/>
  <c r="V3" i="17"/>
  <c r="U3" i="17"/>
  <c r="T3" i="17"/>
  <c r="S3" i="17"/>
  <c r="Q3" i="17"/>
  <c r="P3" i="17"/>
  <c r="O3" i="17"/>
  <c r="N3" i="17"/>
  <c r="M3" i="17"/>
  <c r="L3" i="17"/>
  <c r="K3" i="17"/>
  <c r="J3" i="17"/>
  <c r="I3" i="17"/>
  <c r="G3" i="17"/>
  <c r="C19" i="16"/>
  <c r="Z18" i="16"/>
  <c r="C18" i="16" s="1"/>
  <c r="AN17" i="16"/>
  <c r="AM17" i="16"/>
  <c r="AL17" i="16"/>
  <c r="AF17" i="16"/>
  <c r="AE17" i="16"/>
  <c r="AD17" i="16"/>
  <c r="AC17" i="16"/>
  <c r="AB17" i="16"/>
  <c r="AA17" i="16"/>
  <c r="Z17" i="16"/>
  <c r="Y17" i="16"/>
  <c r="X17" i="16"/>
  <c r="W17" i="16"/>
  <c r="V17" i="16"/>
  <c r="U17" i="16"/>
  <c r="T17" i="16"/>
  <c r="S17" i="16"/>
  <c r="Q17" i="16"/>
  <c r="P17" i="16"/>
  <c r="O17" i="16"/>
  <c r="N17" i="16"/>
  <c r="M17" i="16"/>
  <c r="L17" i="16"/>
  <c r="K17" i="16"/>
  <c r="J17" i="16"/>
  <c r="I17" i="16"/>
  <c r="G17" i="16"/>
  <c r="F17" i="16"/>
  <c r="E17" i="16"/>
  <c r="D17" i="16"/>
  <c r="AN16" i="16"/>
  <c r="AM16" i="16"/>
  <c r="AL16" i="16"/>
  <c r="AF16" i="16"/>
  <c r="AE16" i="16"/>
  <c r="AD16" i="16"/>
  <c r="AC16" i="16"/>
  <c r="AB16" i="16"/>
  <c r="AA16" i="16"/>
  <c r="Z16" i="16"/>
  <c r="Y16" i="16"/>
  <c r="X16" i="16"/>
  <c r="W16" i="16"/>
  <c r="V16" i="16"/>
  <c r="U16" i="16"/>
  <c r="T16" i="16"/>
  <c r="S16" i="16"/>
  <c r="Q16" i="16"/>
  <c r="P16" i="16"/>
  <c r="O16" i="16"/>
  <c r="N16" i="16"/>
  <c r="M16" i="16"/>
  <c r="L16" i="16"/>
  <c r="K16" i="16"/>
  <c r="J16" i="16"/>
  <c r="I16" i="16"/>
  <c r="G16" i="16"/>
  <c r="F16" i="16"/>
  <c r="E16" i="16"/>
  <c r="D16" i="16"/>
  <c r="AN15" i="16"/>
  <c r="AM15" i="16"/>
  <c r="AL15" i="16"/>
  <c r="AF15" i="16"/>
  <c r="AE15" i="16"/>
  <c r="AD15" i="16"/>
  <c r="AC15" i="16"/>
  <c r="AB15" i="16"/>
  <c r="AA15" i="16"/>
  <c r="Z15" i="16"/>
  <c r="Y15" i="16"/>
  <c r="X15" i="16"/>
  <c r="W15" i="16"/>
  <c r="V15" i="16"/>
  <c r="U15" i="16"/>
  <c r="T15" i="16"/>
  <c r="S15" i="16"/>
  <c r="Q15" i="16"/>
  <c r="P15" i="16"/>
  <c r="O15" i="16"/>
  <c r="N15" i="16"/>
  <c r="M15" i="16"/>
  <c r="L15" i="16"/>
  <c r="K15" i="16"/>
  <c r="J15" i="16"/>
  <c r="I15" i="16"/>
  <c r="G15" i="16"/>
  <c r="F15" i="16"/>
  <c r="E15" i="16"/>
  <c r="D15" i="16"/>
  <c r="AN14" i="16"/>
  <c r="AM14" i="16"/>
  <c r="AL14" i="16"/>
  <c r="AF14" i="16"/>
  <c r="AE14" i="16"/>
  <c r="AD14" i="16"/>
  <c r="AC14" i="16"/>
  <c r="AB14" i="16"/>
  <c r="AA14" i="16"/>
  <c r="Z14" i="16"/>
  <c r="Y14" i="16"/>
  <c r="X14" i="16"/>
  <c r="W14" i="16"/>
  <c r="V14" i="16"/>
  <c r="U14" i="16"/>
  <c r="T14" i="16"/>
  <c r="S14" i="16"/>
  <c r="Q14" i="16"/>
  <c r="P14" i="16"/>
  <c r="O14" i="16"/>
  <c r="N14" i="16"/>
  <c r="M14" i="16"/>
  <c r="L14" i="16"/>
  <c r="K14" i="16"/>
  <c r="J14" i="16"/>
  <c r="I14" i="16"/>
  <c r="G14" i="16"/>
  <c r="F14" i="16"/>
  <c r="E14" i="16"/>
  <c r="D14" i="16"/>
  <c r="AN13" i="16"/>
  <c r="AM13" i="16"/>
  <c r="AL13" i="16"/>
  <c r="AF13" i="16"/>
  <c r="AE13" i="16"/>
  <c r="AD13" i="16"/>
  <c r="AC13" i="16"/>
  <c r="AB13" i="16"/>
  <c r="AA13" i="16"/>
  <c r="Z13" i="16"/>
  <c r="Y13" i="16"/>
  <c r="X13" i="16"/>
  <c r="W13" i="16"/>
  <c r="V13" i="16"/>
  <c r="U13" i="16"/>
  <c r="T13" i="16"/>
  <c r="S13" i="16"/>
  <c r="Q13" i="16"/>
  <c r="P13" i="16"/>
  <c r="O13" i="16"/>
  <c r="N13" i="16"/>
  <c r="M13" i="16"/>
  <c r="L13" i="16"/>
  <c r="K13" i="16"/>
  <c r="J13" i="16"/>
  <c r="I13" i="16"/>
  <c r="G13" i="16"/>
  <c r="F13" i="16"/>
  <c r="E13" i="16"/>
  <c r="D13" i="16"/>
  <c r="AN12" i="16"/>
  <c r="AM12" i="16"/>
  <c r="AL12" i="16"/>
  <c r="AF12" i="16"/>
  <c r="AE12" i="16"/>
  <c r="AD12" i="16"/>
  <c r="AC12" i="16"/>
  <c r="AB12" i="16"/>
  <c r="AA12" i="16"/>
  <c r="Z12" i="16"/>
  <c r="Y12" i="16"/>
  <c r="X12" i="16"/>
  <c r="W12" i="16"/>
  <c r="V12" i="16"/>
  <c r="U12" i="16"/>
  <c r="T12" i="16"/>
  <c r="S12" i="16"/>
  <c r="Q12" i="16"/>
  <c r="P12" i="16"/>
  <c r="O12" i="16"/>
  <c r="N12" i="16"/>
  <c r="M12" i="16"/>
  <c r="L12" i="16"/>
  <c r="K12" i="16"/>
  <c r="J12" i="16"/>
  <c r="I12" i="16"/>
  <c r="G12" i="16"/>
  <c r="F12" i="16"/>
  <c r="E12" i="16"/>
  <c r="D12" i="16"/>
  <c r="AN11" i="16"/>
  <c r="AM11" i="16"/>
  <c r="AL11" i="16"/>
  <c r="AF11" i="16"/>
  <c r="AE11" i="16"/>
  <c r="AD11" i="16"/>
  <c r="AC11" i="16"/>
  <c r="AB11" i="16"/>
  <c r="AA11" i="16"/>
  <c r="Z11" i="16"/>
  <c r="Y11" i="16"/>
  <c r="X11" i="16"/>
  <c r="W11" i="16"/>
  <c r="V11" i="16"/>
  <c r="U11" i="16"/>
  <c r="T11" i="16"/>
  <c r="S11" i="16"/>
  <c r="Q11" i="16"/>
  <c r="P11" i="16"/>
  <c r="O11" i="16"/>
  <c r="N11" i="16"/>
  <c r="M11" i="16"/>
  <c r="L11" i="16"/>
  <c r="K11" i="16"/>
  <c r="J11" i="16"/>
  <c r="I11" i="16"/>
  <c r="G11" i="16"/>
  <c r="F11" i="16"/>
  <c r="E11" i="16"/>
  <c r="D11" i="16"/>
  <c r="AN10" i="16"/>
  <c r="AM10" i="16"/>
  <c r="AL10" i="16"/>
  <c r="AF10" i="16"/>
  <c r="AE10" i="16"/>
  <c r="AD10" i="16"/>
  <c r="AC10" i="16"/>
  <c r="AB10" i="16"/>
  <c r="AA10" i="16"/>
  <c r="Z10" i="16"/>
  <c r="Y10" i="16"/>
  <c r="X10" i="16"/>
  <c r="W10" i="16"/>
  <c r="V10" i="16"/>
  <c r="U10" i="16"/>
  <c r="T10" i="16"/>
  <c r="S10" i="16"/>
  <c r="Q10" i="16"/>
  <c r="P10" i="16"/>
  <c r="O10" i="16"/>
  <c r="N10" i="16"/>
  <c r="M10" i="16"/>
  <c r="L10" i="16"/>
  <c r="K10" i="16"/>
  <c r="J10" i="16"/>
  <c r="I10" i="16"/>
  <c r="G10" i="16"/>
  <c r="F10" i="16"/>
  <c r="E10" i="16"/>
  <c r="D10" i="16"/>
  <c r="AN9" i="16"/>
  <c r="AM9" i="16"/>
  <c r="AL9" i="16"/>
  <c r="AF9" i="16"/>
  <c r="AE9" i="16"/>
  <c r="AD9" i="16"/>
  <c r="AC9" i="16"/>
  <c r="AB9" i="16"/>
  <c r="AA9" i="16"/>
  <c r="Z9" i="16"/>
  <c r="Y9" i="16"/>
  <c r="X9" i="16"/>
  <c r="W9" i="16"/>
  <c r="V9" i="16"/>
  <c r="U9" i="16"/>
  <c r="T9" i="16"/>
  <c r="S9" i="16"/>
  <c r="Q9" i="16"/>
  <c r="P9" i="16"/>
  <c r="O9" i="16"/>
  <c r="N9" i="16"/>
  <c r="M9" i="16"/>
  <c r="L9" i="16"/>
  <c r="K9" i="16"/>
  <c r="J9" i="16"/>
  <c r="I9" i="16"/>
  <c r="G9" i="16"/>
  <c r="F9" i="16"/>
  <c r="E9" i="16"/>
  <c r="D9" i="16"/>
  <c r="AN8" i="16"/>
  <c r="AM8" i="16"/>
  <c r="AL8" i="16"/>
  <c r="AF8" i="16"/>
  <c r="AE8" i="16"/>
  <c r="AD8" i="16"/>
  <c r="AC8" i="16"/>
  <c r="AB8" i="16"/>
  <c r="AA8" i="16"/>
  <c r="Z8" i="16"/>
  <c r="Y8" i="16"/>
  <c r="X8" i="16"/>
  <c r="W8" i="16"/>
  <c r="V8" i="16"/>
  <c r="U8" i="16"/>
  <c r="T8" i="16"/>
  <c r="S8" i="16"/>
  <c r="Q8" i="16"/>
  <c r="P8" i="16"/>
  <c r="O8" i="16"/>
  <c r="N8" i="16"/>
  <c r="M8" i="16"/>
  <c r="L8" i="16"/>
  <c r="K8" i="16"/>
  <c r="J8" i="16"/>
  <c r="I8" i="16"/>
  <c r="G8" i="16"/>
  <c r="F8" i="16"/>
  <c r="E8" i="16"/>
  <c r="D8" i="16"/>
  <c r="AN7" i="16"/>
  <c r="AM7" i="16"/>
  <c r="AL7" i="16"/>
  <c r="AF7" i="16"/>
  <c r="AE7" i="16"/>
  <c r="AD7" i="16"/>
  <c r="AC7" i="16"/>
  <c r="AB7" i="16"/>
  <c r="AA7" i="16"/>
  <c r="Z7" i="16"/>
  <c r="Y7" i="16"/>
  <c r="Y6" i="16" s="1"/>
  <c r="X7" i="16"/>
  <c r="W7" i="16"/>
  <c r="V7" i="16"/>
  <c r="U7" i="16"/>
  <c r="T7" i="16"/>
  <c r="S7" i="16"/>
  <c r="Q7" i="16"/>
  <c r="P7" i="16"/>
  <c r="O7" i="16"/>
  <c r="N7" i="16"/>
  <c r="M7" i="16"/>
  <c r="L7" i="16"/>
  <c r="K7" i="16"/>
  <c r="J7" i="16"/>
  <c r="I7" i="16"/>
  <c r="G7" i="16"/>
  <c r="F7" i="16"/>
  <c r="E7" i="16"/>
  <c r="D7" i="16"/>
  <c r="AN6" i="16"/>
  <c r="AM6" i="16"/>
  <c r="AL6" i="16"/>
  <c r="AF6" i="16"/>
  <c r="AE6" i="16"/>
  <c r="AD6" i="16"/>
  <c r="AC6" i="16"/>
  <c r="AB6" i="16"/>
  <c r="AA6" i="16"/>
  <c r="Z6" i="16"/>
  <c r="X6" i="16"/>
  <c r="W6" i="16"/>
  <c r="V6" i="16"/>
  <c r="U6" i="16"/>
  <c r="T6" i="16"/>
  <c r="S6" i="16"/>
  <c r="Q6" i="16"/>
  <c r="P6" i="16"/>
  <c r="O6" i="16"/>
  <c r="N6" i="16"/>
  <c r="M6" i="16"/>
  <c r="L6" i="16"/>
  <c r="K6" i="16"/>
  <c r="J6" i="16"/>
  <c r="I6" i="16"/>
  <c r="G6" i="16"/>
  <c r="F6" i="16"/>
  <c r="E6" i="16"/>
  <c r="D6" i="16"/>
  <c r="AN5" i="16"/>
  <c r="AM5" i="16"/>
  <c r="AL5" i="16"/>
  <c r="AF5" i="16"/>
  <c r="AE5" i="16"/>
  <c r="AD5" i="16"/>
  <c r="AC5" i="16"/>
  <c r="AB5" i="16"/>
  <c r="AA5" i="16"/>
  <c r="Z5" i="16"/>
  <c r="X5" i="16"/>
  <c r="W5" i="16"/>
  <c r="V5" i="16"/>
  <c r="U5" i="16"/>
  <c r="T5" i="16"/>
  <c r="S5" i="16"/>
  <c r="Q5" i="16"/>
  <c r="P5" i="16"/>
  <c r="O5" i="16"/>
  <c r="N5" i="16"/>
  <c r="M5" i="16"/>
  <c r="L5" i="16"/>
  <c r="K5" i="16"/>
  <c r="J5" i="16"/>
  <c r="I5" i="16"/>
  <c r="G5" i="16"/>
  <c r="F5" i="16"/>
  <c r="E5" i="16"/>
  <c r="D5" i="16"/>
  <c r="AN4" i="16"/>
  <c r="AM4" i="16"/>
  <c r="AL4" i="16"/>
  <c r="AF4" i="16"/>
  <c r="AE4" i="16"/>
  <c r="AD4" i="16"/>
  <c r="AC4" i="16"/>
  <c r="AB4" i="16"/>
  <c r="AA4" i="16"/>
  <c r="Z4" i="16"/>
  <c r="Y4" i="16"/>
  <c r="X4" i="16"/>
  <c r="W4" i="16"/>
  <c r="V4" i="16"/>
  <c r="U4" i="16"/>
  <c r="T4" i="16"/>
  <c r="S4" i="16"/>
  <c r="Q4" i="16"/>
  <c r="P4" i="16"/>
  <c r="O4" i="16"/>
  <c r="N4" i="16"/>
  <c r="M4" i="16"/>
  <c r="L4" i="16"/>
  <c r="K4" i="16"/>
  <c r="J4" i="16"/>
  <c r="I4" i="16"/>
  <c r="G4" i="16"/>
  <c r="F4" i="16"/>
  <c r="E4" i="16"/>
  <c r="D4" i="16"/>
  <c r="AN3" i="16"/>
  <c r="AM3" i="16"/>
  <c r="AL3" i="16"/>
  <c r="AF3" i="16"/>
  <c r="AE3" i="16"/>
  <c r="AD3" i="16"/>
  <c r="AC3" i="16"/>
  <c r="AB3" i="16"/>
  <c r="AA3" i="16"/>
  <c r="Z3" i="16"/>
  <c r="X3" i="16"/>
  <c r="W3" i="16"/>
  <c r="V3" i="16"/>
  <c r="U3" i="16"/>
  <c r="T3" i="16"/>
  <c r="S3" i="16"/>
  <c r="Q3" i="16"/>
  <c r="P3" i="16"/>
  <c r="O3" i="16"/>
  <c r="N3" i="16"/>
  <c r="M3" i="16"/>
  <c r="L3" i="16"/>
  <c r="K3" i="16"/>
  <c r="J3" i="16"/>
  <c r="I3" i="16"/>
  <c r="G3" i="16"/>
  <c r="F3" i="16"/>
  <c r="E3" i="16"/>
  <c r="D3" i="16"/>
  <c r="C19" i="15"/>
  <c r="Z18" i="15"/>
  <c r="C18" i="15"/>
  <c r="AN17" i="15"/>
  <c r="AM17" i="15"/>
  <c r="AL17" i="15"/>
  <c r="AF17" i="15"/>
  <c r="AE17" i="15"/>
  <c r="AD17" i="15"/>
  <c r="AC17" i="15"/>
  <c r="AB17" i="15"/>
  <c r="AA17" i="15"/>
  <c r="Z17" i="15"/>
  <c r="Y17" i="15"/>
  <c r="X17" i="15"/>
  <c r="W17" i="15"/>
  <c r="V17" i="15"/>
  <c r="U17" i="15"/>
  <c r="T17" i="15"/>
  <c r="S17" i="15"/>
  <c r="Q17" i="15"/>
  <c r="P17" i="15"/>
  <c r="O17" i="15"/>
  <c r="N17" i="15"/>
  <c r="M17" i="15"/>
  <c r="L17" i="15"/>
  <c r="K17" i="15"/>
  <c r="J17" i="15"/>
  <c r="I17" i="15"/>
  <c r="G17" i="15"/>
  <c r="E17" i="15"/>
  <c r="D17" i="15"/>
  <c r="AN16" i="15"/>
  <c r="AM16" i="15"/>
  <c r="AL16" i="15"/>
  <c r="AF16" i="15"/>
  <c r="AE16" i="15"/>
  <c r="AD16" i="15"/>
  <c r="AC16" i="15"/>
  <c r="AB16" i="15"/>
  <c r="AA16" i="15"/>
  <c r="Z16" i="15"/>
  <c r="Y16" i="15"/>
  <c r="X16" i="15"/>
  <c r="W16" i="15"/>
  <c r="V16" i="15"/>
  <c r="U16" i="15"/>
  <c r="T16" i="15"/>
  <c r="S16" i="15"/>
  <c r="Q16" i="15"/>
  <c r="P16" i="15"/>
  <c r="O16" i="15"/>
  <c r="N16" i="15"/>
  <c r="M16" i="15"/>
  <c r="L16" i="15"/>
  <c r="K16" i="15"/>
  <c r="J16" i="15"/>
  <c r="I16" i="15"/>
  <c r="G16" i="15"/>
  <c r="F16" i="15"/>
  <c r="E16" i="15"/>
  <c r="AN15" i="15"/>
  <c r="AM15" i="15"/>
  <c r="AL15" i="15"/>
  <c r="AF15" i="15"/>
  <c r="AE15" i="15"/>
  <c r="AD15" i="15"/>
  <c r="AC15" i="15"/>
  <c r="AB15" i="15"/>
  <c r="AA15" i="15"/>
  <c r="Z15" i="15"/>
  <c r="Y15" i="15"/>
  <c r="X15" i="15"/>
  <c r="W15" i="15"/>
  <c r="V15" i="15"/>
  <c r="U15" i="15"/>
  <c r="T15" i="15"/>
  <c r="S15" i="15"/>
  <c r="Q15" i="15"/>
  <c r="P15" i="15"/>
  <c r="O15" i="15"/>
  <c r="N15" i="15"/>
  <c r="M15" i="15"/>
  <c r="L15" i="15"/>
  <c r="K15" i="15"/>
  <c r="J15" i="15"/>
  <c r="I15" i="15"/>
  <c r="G15" i="15"/>
  <c r="E15" i="15"/>
  <c r="D15" i="15"/>
  <c r="AN14" i="15"/>
  <c r="AM14" i="15"/>
  <c r="AL14" i="15"/>
  <c r="AF14" i="15"/>
  <c r="AE14" i="15"/>
  <c r="AD14" i="15"/>
  <c r="AC14" i="15"/>
  <c r="AB14" i="15"/>
  <c r="AA14" i="15"/>
  <c r="Z14" i="15"/>
  <c r="Y14" i="15"/>
  <c r="X14" i="15"/>
  <c r="W14" i="15"/>
  <c r="V14" i="15"/>
  <c r="U14" i="15"/>
  <c r="T14" i="15"/>
  <c r="S14" i="15"/>
  <c r="Q14" i="15"/>
  <c r="P14" i="15"/>
  <c r="O14" i="15"/>
  <c r="N14" i="15"/>
  <c r="M14" i="15"/>
  <c r="L14" i="15"/>
  <c r="K14" i="15"/>
  <c r="J14" i="15"/>
  <c r="I14" i="15"/>
  <c r="G14" i="15"/>
  <c r="F14" i="15"/>
  <c r="E14" i="15"/>
  <c r="AN13" i="15"/>
  <c r="AM13" i="15"/>
  <c r="AL13" i="15"/>
  <c r="AF13" i="15"/>
  <c r="AE13" i="15"/>
  <c r="AD13" i="15"/>
  <c r="AC13" i="15"/>
  <c r="AB13" i="15"/>
  <c r="AA13" i="15"/>
  <c r="Z13" i="15"/>
  <c r="Y13" i="15"/>
  <c r="X13" i="15"/>
  <c r="W13" i="15"/>
  <c r="V13" i="15"/>
  <c r="U13" i="15"/>
  <c r="T13" i="15"/>
  <c r="S13" i="15"/>
  <c r="Q13" i="15"/>
  <c r="P13" i="15"/>
  <c r="O13" i="15"/>
  <c r="N13" i="15"/>
  <c r="M13" i="15"/>
  <c r="L13" i="15"/>
  <c r="K13" i="15"/>
  <c r="J13" i="15"/>
  <c r="I13" i="15"/>
  <c r="G13" i="15"/>
  <c r="E13" i="15"/>
  <c r="D13" i="15"/>
  <c r="AN12" i="15"/>
  <c r="AM12" i="15"/>
  <c r="AL12" i="15"/>
  <c r="AF12" i="15"/>
  <c r="AE12" i="15"/>
  <c r="AD12" i="15"/>
  <c r="AC12" i="15"/>
  <c r="AB12" i="15"/>
  <c r="AA12" i="15"/>
  <c r="Z12" i="15"/>
  <c r="Y12" i="15"/>
  <c r="X12" i="15"/>
  <c r="W12" i="15"/>
  <c r="V12" i="15"/>
  <c r="U12" i="15"/>
  <c r="T12" i="15"/>
  <c r="S12" i="15"/>
  <c r="Q12" i="15"/>
  <c r="P12" i="15"/>
  <c r="O12" i="15"/>
  <c r="N12" i="15"/>
  <c r="M12" i="15"/>
  <c r="L12" i="15"/>
  <c r="K12" i="15"/>
  <c r="J12" i="15"/>
  <c r="I12" i="15"/>
  <c r="G12" i="15"/>
  <c r="F12" i="15"/>
  <c r="E12" i="15"/>
  <c r="AN11" i="15"/>
  <c r="AM11" i="15"/>
  <c r="AL11" i="15"/>
  <c r="AF11" i="15"/>
  <c r="AE11" i="15"/>
  <c r="AD11" i="15"/>
  <c r="AC11" i="15"/>
  <c r="AB11" i="15"/>
  <c r="AA11" i="15"/>
  <c r="Z11" i="15"/>
  <c r="Y11" i="15"/>
  <c r="X11" i="15"/>
  <c r="W11" i="15"/>
  <c r="V11" i="15"/>
  <c r="U11" i="15"/>
  <c r="T11" i="15"/>
  <c r="S11" i="15"/>
  <c r="Q11" i="15"/>
  <c r="P11" i="15"/>
  <c r="O11" i="15"/>
  <c r="N11" i="15"/>
  <c r="M11" i="15"/>
  <c r="L11" i="15"/>
  <c r="K11" i="15"/>
  <c r="J11" i="15"/>
  <c r="I11" i="15"/>
  <c r="G11" i="15"/>
  <c r="E11" i="15"/>
  <c r="D11" i="15"/>
  <c r="AN10" i="15"/>
  <c r="AM10" i="15"/>
  <c r="AL10" i="15"/>
  <c r="AF10" i="15"/>
  <c r="AE10" i="15"/>
  <c r="AD10" i="15"/>
  <c r="AC10" i="15"/>
  <c r="AB10" i="15"/>
  <c r="AA10" i="15"/>
  <c r="Z10" i="15"/>
  <c r="Y10" i="15"/>
  <c r="X10" i="15"/>
  <c r="W10" i="15"/>
  <c r="V10" i="15"/>
  <c r="U10" i="15"/>
  <c r="T10" i="15"/>
  <c r="S10" i="15"/>
  <c r="Q10" i="15"/>
  <c r="P10" i="15"/>
  <c r="O10" i="15"/>
  <c r="N10" i="15"/>
  <c r="M10" i="15"/>
  <c r="L10" i="15"/>
  <c r="K10" i="15"/>
  <c r="J10" i="15"/>
  <c r="I10" i="15"/>
  <c r="G10" i="15"/>
  <c r="F10" i="15"/>
  <c r="E10" i="15"/>
  <c r="AN9" i="15"/>
  <c r="AM9" i="15"/>
  <c r="AL9" i="15"/>
  <c r="AF9" i="15"/>
  <c r="AE9" i="15"/>
  <c r="AD9" i="15"/>
  <c r="AC9" i="15"/>
  <c r="AB9" i="15"/>
  <c r="AA9" i="15"/>
  <c r="Z9" i="15"/>
  <c r="Y9" i="15"/>
  <c r="X9" i="15"/>
  <c r="W9" i="15"/>
  <c r="V9" i="15"/>
  <c r="U9" i="15"/>
  <c r="T9" i="15"/>
  <c r="S9" i="15"/>
  <c r="Q9" i="15"/>
  <c r="P9" i="15"/>
  <c r="O9" i="15"/>
  <c r="N9" i="15"/>
  <c r="M9" i="15"/>
  <c r="L9" i="15"/>
  <c r="K9" i="15"/>
  <c r="J9" i="15"/>
  <c r="I9" i="15"/>
  <c r="G9" i="15"/>
  <c r="E9" i="15"/>
  <c r="D9" i="15"/>
  <c r="AN8" i="15"/>
  <c r="AM8" i="15"/>
  <c r="AL8" i="15"/>
  <c r="AF8" i="15"/>
  <c r="AE8" i="15"/>
  <c r="AD8" i="15"/>
  <c r="AC8" i="15"/>
  <c r="AB8" i="15"/>
  <c r="AA8" i="15"/>
  <c r="Z8" i="15"/>
  <c r="Y8" i="15"/>
  <c r="X8" i="15"/>
  <c r="W8" i="15"/>
  <c r="V8" i="15"/>
  <c r="U8" i="15"/>
  <c r="T8" i="15"/>
  <c r="S8" i="15"/>
  <c r="Q8" i="15"/>
  <c r="P8" i="15"/>
  <c r="O8" i="15"/>
  <c r="N8" i="15"/>
  <c r="M8" i="15"/>
  <c r="L8" i="15"/>
  <c r="K8" i="15"/>
  <c r="J8" i="15"/>
  <c r="I8" i="15"/>
  <c r="G8" i="15"/>
  <c r="F8" i="15"/>
  <c r="E8" i="15"/>
  <c r="AN7" i="15"/>
  <c r="AM7" i="15"/>
  <c r="AL7" i="15"/>
  <c r="AF7" i="15"/>
  <c r="AE7" i="15"/>
  <c r="AD7" i="15"/>
  <c r="AC7" i="15"/>
  <c r="AB7" i="15"/>
  <c r="AA7" i="15"/>
  <c r="Z7" i="15"/>
  <c r="Y7" i="15"/>
  <c r="Y6" i="15" s="1"/>
  <c r="X7" i="15"/>
  <c r="W7" i="15"/>
  <c r="V7" i="15"/>
  <c r="U7" i="15"/>
  <c r="T7" i="15"/>
  <c r="S7" i="15"/>
  <c r="Q7" i="15"/>
  <c r="P7" i="15"/>
  <c r="O7" i="15"/>
  <c r="N7" i="15"/>
  <c r="M7" i="15"/>
  <c r="L7" i="15"/>
  <c r="K7" i="15"/>
  <c r="J7" i="15"/>
  <c r="I7" i="15"/>
  <c r="G7" i="15"/>
  <c r="E7" i="15"/>
  <c r="D7" i="15"/>
  <c r="AN6" i="15"/>
  <c r="AM6" i="15"/>
  <c r="AL6" i="15"/>
  <c r="AF6" i="15"/>
  <c r="AE6" i="15"/>
  <c r="AD6" i="15"/>
  <c r="AC6" i="15"/>
  <c r="AB6" i="15"/>
  <c r="AA6" i="15"/>
  <c r="Z6" i="15"/>
  <c r="X6" i="15"/>
  <c r="W6" i="15"/>
  <c r="V6" i="15"/>
  <c r="U6" i="15"/>
  <c r="T6" i="15"/>
  <c r="S6" i="15"/>
  <c r="Q6" i="15"/>
  <c r="P6" i="15"/>
  <c r="O6" i="15"/>
  <c r="N6" i="15"/>
  <c r="M6" i="15"/>
  <c r="L6" i="15"/>
  <c r="K6" i="15"/>
  <c r="J6" i="15"/>
  <c r="I6" i="15"/>
  <c r="G6" i="15"/>
  <c r="E6" i="15"/>
  <c r="AN5" i="15"/>
  <c r="AM5" i="15"/>
  <c r="AL5" i="15"/>
  <c r="AF5" i="15"/>
  <c r="AE5" i="15"/>
  <c r="AD5" i="15"/>
  <c r="AC5" i="15"/>
  <c r="AB5" i="15"/>
  <c r="AA5" i="15"/>
  <c r="Z5" i="15"/>
  <c r="X5" i="15"/>
  <c r="W5" i="15"/>
  <c r="V5" i="15"/>
  <c r="U5" i="15"/>
  <c r="T5" i="15"/>
  <c r="S5" i="15"/>
  <c r="Q5" i="15"/>
  <c r="P5" i="15"/>
  <c r="O5" i="15"/>
  <c r="N5" i="15"/>
  <c r="M5" i="15"/>
  <c r="L5" i="15"/>
  <c r="K5" i="15"/>
  <c r="J5" i="15"/>
  <c r="I5" i="15"/>
  <c r="G5" i="15"/>
  <c r="E5" i="15"/>
  <c r="AN4" i="15"/>
  <c r="AM4" i="15"/>
  <c r="AL4" i="15"/>
  <c r="AF4" i="15"/>
  <c r="AE4" i="15"/>
  <c r="AD4" i="15"/>
  <c r="AC4" i="15"/>
  <c r="AB4" i="15"/>
  <c r="AA4" i="15"/>
  <c r="Z4" i="15"/>
  <c r="Y4" i="15"/>
  <c r="X4" i="15"/>
  <c r="W4" i="15"/>
  <c r="V4" i="15"/>
  <c r="U4" i="15"/>
  <c r="T4" i="15"/>
  <c r="S4" i="15"/>
  <c r="Q4" i="15"/>
  <c r="P4" i="15"/>
  <c r="O4" i="15"/>
  <c r="N4" i="15"/>
  <c r="M4" i="15"/>
  <c r="L4" i="15"/>
  <c r="K4" i="15"/>
  <c r="J4" i="15"/>
  <c r="I4" i="15"/>
  <c r="G4" i="15"/>
  <c r="F4" i="15"/>
  <c r="E4" i="15"/>
  <c r="AN3" i="15"/>
  <c r="AM3" i="15"/>
  <c r="AL3" i="15"/>
  <c r="AF3" i="15"/>
  <c r="AE3" i="15"/>
  <c r="AD3" i="15"/>
  <c r="AC3" i="15"/>
  <c r="AB3" i="15"/>
  <c r="AA3" i="15"/>
  <c r="Z3" i="15"/>
  <c r="X3" i="15"/>
  <c r="W3" i="15"/>
  <c r="V3" i="15"/>
  <c r="U3" i="15"/>
  <c r="T3" i="15"/>
  <c r="S3" i="15"/>
  <c r="Q3" i="15"/>
  <c r="P3" i="15"/>
  <c r="O3" i="15"/>
  <c r="N3" i="15"/>
  <c r="M3" i="15"/>
  <c r="L3" i="15"/>
  <c r="K3" i="15"/>
  <c r="J3" i="15"/>
  <c r="I3" i="15"/>
  <c r="G3" i="15"/>
  <c r="E3" i="15"/>
  <c r="C19" i="14"/>
  <c r="Z18" i="14"/>
  <c r="C18" i="14" s="1"/>
  <c r="AN17" i="14"/>
  <c r="AL17" i="14"/>
  <c r="AF17" i="14"/>
  <c r="AE17" i="14"/>
  <c r="AD17" i="14"/>
  <c r="AC17" i="14"/>
  <c r="AA17" i="14"/>
  <c r="Z17" i="14"/>
  <c r="Y17" i="14"/>
  <c r="X17" i="14"/>
  <c r="W17" i="14"/>
  <c r="V17" i="14"/>
  <c r="U17" i="14"/>
  <c r="T17" i="14"/>
  <c r="S17" i="14"/>
  <c r="Q17" i="14"/>
  <c r="P17" i="14"/>
  <c r="O17" i="14"/>
  <c r="N17" i="14"/>
  <c r="M17" i="14"/>
  <c r="L17" i="14"/>
  <c r="K17" i="14"/>
  <c r="J17" i="14"/>
  <c r="I17" i="14"/>
  <c r="H17" i="14"/>
  <c r="G17" i="14"/>
  <c r="F17" i="14"/>
  <c r="E17" i="14"/>
  <c r="D17" i="14"/>
  <c r="AN16" i="14"/>
  <c r="AL16" i="14"/>
  <c r="AF16" i="14"/>
  <c r="AE16" i="14"/>
  <c r="AD16" i="14"/>
  <c r="AC16" i="14"/>
  <c r="AA16" i="14"/>
  <c r="Z16" i="14"/>
  <c r="Y16" i="14"/>
  <c r="X16" i="14"/>
  <c r="W16" i="14"/>
  <c r="V16" i="14"/>
  <c r="U16" i="14"/>
  <c r="T16" i="14"/>
  <c r="S16" i="14"/>
  <c r="Q16" i="14"/>
  <c r="P16" i="14"/>
  <c r="O16" i="14"/>
  <c r="N16" i="14"/>
  <c r="M16" i="14"/>
  <c r="L16" i="14"/>
  <c r="K16" i="14"/>
  <c r="J16" i="14"/>
  <c r="I16" i="14"/>
  <c r="H16" i="14"/>
  <c r="G16" i="14"/>
  <c r="F16" i="14"/>
  <c r="E16" i="14"/>
  <c r="D16" i="14"/>
  <c r="C16" i="14" s="1"/>
  <c r="AN15" i="14"/>
  <c r="AL15" i="14"/>
  <c r="AF15" i="14"/>
  <c r="AE15" i="14"/>
  <c r="AD15" i="14"/>
  <c r="AC15" i="14"/>
  <c r="AA15" i="14"/>
  <c r="Z15" i="14"/>
  <c r="Y15" i="14"/>
  <c r="C15" i="14" s="1"/>
  <c r="X15" i="14"/>
  <c r="W15" i="14"/>
  <c r="V15" i="14"/>
  <c r="U15" i="14"/>
  <c r="T15" i="14"/>
  <c r="S15" i="14"/>
  <c r="Q15" i="14"/>
  <c r="P15" i="14"/>
  <c r="O15" i="14"/>
  <c r="N15" i="14"/>
  <c r="M15" i="14"/>
  <c r="L15" i="14"/>
  <c r="K15" i="14"/>
  <c r="J15" i="14"/>
  <c r="I15" i="14"/>
  <c r="H15" i="14"/>
  <c r="G15" i="14"/>
  <c r="F15" i="14"/>
  <c r="E15" i="14"/>
  <c r="D15" i="14"/>
  <c r="AN14" i="14"/>
  <c r="AL14" i="14"/>
  <c r="AF14" i="14"/>
  <c r="AE14" i="14"/>
  <c r="AD14" i="14"/>
  <c r="AC14" i="14"/>
  <c r="AA14" i="14"/>
  <c r="Z14" i="14"/>
  <c r="Y14" i="14"/>
  <c r="X14" i="14"/>
  <c r="W14" i="14"/>
  <c r="V14" i="14"/>
  <c r="U14" i="14"/>
  <c r="T14" i="14"/>
  <c r="S14" i="14"/>
  <c r="Q14" i="14"/>
  <c r="P14" i="14"/>
  <c r="O14" i="14"/>
  <c r="N14" i="14"/>
  <c r="M14" i="14"/>
  <c r="L14" i="14"/>
  <c r="K14" i="14"/>
  <c r="J14" i="14"/>
  <c r="I14" i="14"/>
  <c r="H14" i="14"/>
  <c r="G14" i="14"/>
  <c r="F14" i="14"/>
  <c r="E14" i="14"/>
  <c r="D14" i="14"/>
  <c r="C14" i="14" s="1"/>
  <c r="AN13" i="14"/>
  <c r="AL13" i="14"/>
  <c r="AF13" i="14"/>
  <c r="AE13" i="14"/>
  <c r="AD13" i="14"/>
  <c r="AC13" i="14"/>
  <c r="AA13" i="14"/>
  <c r="Z13" i="14"/>
  <c r="Y13" i="14"/>
  <c r="X13" i="14"/>
  <c r="W13" i="14"/>
  <c r="V13" i="14"/>
  <c r="U13" i="14"/>
  <c r="T13" i="14"/>
  <c r="S13" i="14"/>
  <c r="Q13" i="14"/>
  <c r="P13" i="14"/>
  <c r="O13" i="14"/>
  <c r="N13" i="14"/>
  <c r="M13" i="14"/>
  <c r="L13" i="14"/>
  <c r="K13" i="14"/>
  <c r="J13" i="14"/>
  <c r="I13" i="14"/>
  <c r="H13" i="14"/>
  <c r="G13" i="14"/>
  <c r="F13" i="14"/>
  <c r="E13" i="14"/>
  <c r="D13" i="14"/>
  <c r="AN12" i="14"/>
  <c r="AL12" i="14"/>
  <c r="AF12" i="14"/>
  <c r="AE12" i="14"/>
  <c r="AD12" i="14"/>
  <c r="AC12" i="14"/>
  <c r="AA12" i="14"/>
  <c r="Z12" i="14"/>
  <c r="Y12" i="14"/>
  <c r="X12" i="14"/>
  <c r="W12" i="14"/>
  <c r="V12" i="14"/>
  <c r="U12" i="14"/>
  <c r="T12" i="14"/>
  <c r="S12" i="14"/>
  <c r="Q12" i="14"/>
  <c r="P12" i="14"/>
  <c r="O12" i="14"/>
  <c r="N12" i="14"/>
  <c r="M12" i="14"/>
  <c r="L12" i="14"/>
  <c r="K12" i="14"/>
  <c r="J12" i="14"/>
  <c r="I12" i="14"/>
  <c r="H12" i="14"/>
  <c r="G12" i="14"/>
  <c r="F12" i="14"/>
  <c r="E12" i="14"/>
  <c r="D12" i="14"/>
  <c r="C12" i="14" s="1"/>
  <c r="AN11" i="14"/>
  <c r="AL11" i="14"/>
  <c r="AF11" i="14"/>
  <c r="AE11" i="14"/>
  <c r="AD11" i="14"/>
  <c r="AC11" i="14"/>
  <c r="AA11" i="14"/>
  <c r="Z11" i="14"/>
  <c r="Y11" i="14"/>
  <c r="C11" i="14" s="1"/>
  <c r="X11" i="14"/>
  <c r="W11" i="14"/>
  <c r="V11" i="14"/>
  <c r="U11" i="14"/>
  <c r="T11" i="14"/>
  <c r="S11" i="14"/>
  <c r="Q11" i="14"/>
  <c r="P11" i="14"/>
  <c r="O11" i="14"/>
  <c r="N11" i="14"/>
  <c r="M11" i="14"/>
  <c r="L11" i="14"/>
  <c r="K11" i="14"/>
  <c r="J11" i="14"/>
  <c r="I11" i="14"/>
  <c r="H11" i="14"/>
  <c r="G11" i="14"/>
  <c r="F11" i="14"/>
  <c r="E11" i="14"/>
  <c r="D11" i="14"/>
  <c r="AN10" i="14"/>
  <c r="AL10" i="14"/>
  <c r="AF10" i="14"/>
  <c r="AE10" i="14"/>
  <c r="AD10" i="14"/>
  <c r="AC10" i="14"/>
  <c r="AA10" i="14"/>
  <c r="Z10" i="14"/>
  <c r="Y10" i="14"/>
  <c r="X10" i="14"/>
  <c r="W10" i="14"/>
  <c r="V10" i="14"/>
  <c r="U10" i="14"/>
  <c r="T10" i="14"/>
  <c r="S10" i="14"/>
  <c r="Q10" i="14"/>
  <c r="P10" i="14"/>
  <c r="O10" i="14"/>
  <c r="N10" i="14"/>
  <c r="M10" i="14"/>
  <c r="L10" i="14"/>
  <c r="K10" i="14"/>
  <c r="J10" i="14"/>
  <c r="I10" i="14"/>
  <c r="H10" i="14"/>
  <c r="G10" i="14"/>
  <c r="F10" i="14"/>
  <c r="E10" i="14"/>
  <c r="D10" i="14"/>
  <c r="C10" i="14" s="1"/>
  <c r="AN9" i="14"/>
  <c r="AL9" i="14"/>
  <c r="AF9" i="14"/>
  <c r="AE9" i="14"/>
  <c r="AD9" i="14"/>
  <c r="AC9" i="14"/>
  <c r="AA9" i="14"/>
  <c r="Z9" i="14"/>
  <c r="Y9" i="14"/>
  <c r="X9" i="14"/>
  <c r="W9" i="14"/>
  <c r="V9" i="14"/>
  <c r="U9" i="14"/>
  <c r="T9" i="14"/>
  <c r="S9" i="14"/>
  <c r="Q9" i="14"/>
  <c r="P9" i="14"/>
  <c r="O9" i="14"/>
  <c r="N9" i="14"/>
  <c r="M9" i="14"/>
  <c r="L9" i="14"/>
  <c r="K9" i="14"/>
  <c r="J9" i="14"/>
  <c r="I9" i="14"/>
  <c r="H9" i="14"/>
  <c r="G9" i="14"/>
  <c r="F9" i="14"/>
  <c r="E9" i="14"/>
  <c r="D9" i="14"/>
  <c r="AN8" i="14"/>
  <c r="AL8" i="14"/>
  <c r="AF8" i="14"/>
  <c r="AE8" i="14"/>
  <c r="AD8" i="14"/>
  <c r="AD6" i="14" s="1"/>
  <c r="AC8" i="14"/>
  <c r="AA8" i="14"/>
  <c r="Z8" i="14"/>
  <c r="Z6" i="14" s="1"/>
  <c r="Y8" i="14"/>
  <c r="X8" i="14"/>
  <c r="W8" i="14"/>
  <c r="V8" i="14"/>
  <c r="V6" i="14" s="1"/>
  <c r="U8" i="14"/>
  <c r="T8" i="14"/>
  <c r="S8" i="14"/>
  <c r="Q8" i="14"/>
  <c r="P8" i="14"/>
  <c r="O8" i="14"/>
  <c r="N8" i="14"/>
  <c r="N6" i="14" s="1"/>
  <c r="M8" i="14"/>
  <c r="L8" i="14"/>
  <c r="K8" i="14"/>
  <c r="J8" i="14"/>
  <c r="J6" i="14" s="1"/>
  <c r="I8" i="14"/>
  <c r="H8" i="14"/>
  <c r="G8" i="14"/>
  <c r="F8" i="14"/>
  <c r="F6" i="14" s="1"/>
  <c r="E8" i="14"/>
  <c r="D8" i="14"/>
  <c r="C8" i="14" s="1"/>
  <c r="AN7" i="14"/>
  <c r="AN6" i="14" s="1"/>
  <c r="AL7" i="14"/>
  <c r="AL6" i="14" s="1"/>
  <c r="AF7" i="14"/>
  <c r="AE7" i="14"/>
  <c r="AE6" i="14" s="1"/>
  <c r="AD7" i="14"/>
  <c r="AC7" i="14"/>
  <c r="AC6" i="14" s="1"/>
  <c r="AA7" i="14"/>
  <c r="AA6" i="14" s="1"/>
  <c r="Z7" i="14"/>
  <c r="Y7" i="14"/>
  <c r="X7" i="14"/>
  <c r="W7" i="14"/>
  <c r="W6" i="14" s="1"/>
  <c r="V7" i="14"/>
  <c r="U7" i="14"/>
  <c r="U6" i="14" s="1"/>
  <c r="T7" i="14"/>
  <c r="S7" i="14"/>
  <c r="S6" i="14" s="1"/>
  <c r="Q7" i="14"/>
  <c r="Q6" i="14" s="1"/>
  <c r="P7" i="14"/>
  <c r="O7" i="14"/>
  <c r="O6" i="14" s="1"/>
  <c r="N7" i="14"/>
  <c r="M7" i="14"/>
  <c r="M6" i="14" s="1"/>
  <c r="L7" i="14"/>
  <c r="K7" i="14"/>
  <c r="K6" i="14" s="1"/>
  <c r="J7" i="14"/>
  <c r="I7" i="14"/>
  <c r="I6" i="14" s="1"/>
  <c r="H7" i="14"/>
  <c r="G7" i="14"/>
  <c r="G6" i="14" s="1"/>
  <c r="F7" i="14"/>
  <c r="E7" i="14"/>
  <c r="E6" i="14" s="1"/>
  <c r="D7" i="14"/>
  <c r="C7" i="14"/>
  <c r="AF6" i="14"/>
  <c r="AF5" i="14" s="1"/>
  <c r="X6" i="14"/>
  <c r="X5" i="14" s="1"/>
  <c r="T6" i="14"/>
  <c r="T5" i="14" s="1"/>
  <c r="P6" i="14"/>
  <c r="P5" i="14" s="1"/>
  <c r="L6" i="14"/>
  <c r="L5" i="14" s="1"/>
  <c r="H6" i="14"/>
  <c r="H5" i="14" s="1"/>
  <c r="D6" i="14"/>
  <c r="AN4" i="14"/>
  <c r="AL4" i="14"/>
  <c r="AF4" i="14"/>
  <c r="AE4" i="14"/>
  <c r="AD4" i="14"/>
  <c r="AC4" i="14"/>
  <c r="AA4" i="14"/>
  <c r="Z4" i="14"/>
  <c r="Y4" i="14"/>
  <c r="X4" i="14"/>
  <c r="W4" i="14"/>
  <c r="V4" i="14"/>
  <c r="U4" i="14"/>
  <c r="T4" i="14"/>
  <c r="S4" i="14"/>
  <c r="Q4" i="14"/>
  <c r="P4" i="14"/>
  <c r="O4" i="14"/>
  <c r="N4" i="14"/>
  <c r="M4" i="14"/>
  <c r="L4" i="14"/>
  <c r="K4" i="14"/>
  <c r="J4" i="14"/>
  <c r="I4" i="14"/>
  <c r="H4" i="14"/>
  <c r="G4" i="14"/>
  <c r="F4" i="14"/>
  <c r="E4" i="14"/>
  <c r="D4" i="14"/>
  <c r="C4" i="14" s="1"/>
  <c r="C19" i="13"/>
  <c r="Z18" i="13"/>
  <c r="C18" i="13" s="1"/>
  <c r="AN17" i="13"/>
  <c r="AL17" i="13"/>
  <c r="AF17" i="13"/>
  <c r="AE17" i="13"/>
  <c r="AD17" i="13"/>
  <c r="AC17" i="13"/>
  <c r="AA17" i="13"/>
  <c r="Z17" i="13"/>
  <c r="Y17" i="13"/>
  <c r="X17" i="13"/>
  <c r="W17" i="13"/>
  <c r="V17" i="13"/>
  <c r="U17" i="13"/>
  <c r="T17" i="13"/>
  <c r="S17" i="13"/>
  <c r="Q17" i="13"/>
  <c r="P17" i="13"/>
  <c r="O17" i="13"/>
  <c r="N17" i="13"/>
  <c r="M17" i="13"/>
  <c r="L17" i="13"/>
  <c r="K17" i="13"/>
  <c r="J17" i="13"/>
  <c r="I17" i="13"/>
  <c r="H17" i="13"/>
  <c r="G17" i="13"/>
  <c r="F17" i="13"/>
  <c r="AN16" i="13"/>
  <c r="AL16" i="13"/>
  <c r="AF16" i="13"/>
  <c r="AE16" i="13"/>
  <c r="AD16" i="13"/>
  <c r="AC16" i="13"/>
  <c r="AA16" i="13"/>
  <c r="Z16" i="13"/>
  <c r="Y16" i="13"/>
  <c r="X16" i="13"/>
  <c r="W16" i="13"/>
  <c r="V16" i="13"/>
  <c r="U16" i="13"/>
  <c r="T16" i="13"/>
  <c r="S16" i="13"/>
  <c r="Q16" i="13"/>
  <c r="P16" i="13"/>
  <c r="O16" i="13"/>
  <c r="N16" i="13"/>
  <c r="M16" i="13"/>
  <c r="L16" i="13"/>
  <c r="K16" i="13"/>
  <c r="J16" i="13"/>
  <c r="I16" i="13"/>
  <c r="H16" i="13"/>
  <c r="G16" i="13"/>
  <c r="E16" i="13"/>
  <c r="D16" i="13"/>
  <c r="AN15" i="13"/>
  <c r="AL15" i="13"/>
  <c r="AF15" i="13"/>
  <c r="AE15" i="13"/>
  <c r="AD15" i="13"/>
  <c r="AC15" i="13"/>
  <c r="AA15" i="13"/>
  <c r="Z15" i="13"/>
  <c r="Y15" i="13"/>
  <c r="X15" i="13"/>
  <c r="W15" i="13"/>
  <c r="V15" i="13"/>
  <c r="U15" i="13"/>
  <c r="T15" i="13"/>
  <c r="S15" i="13"/>
  <c r="Q15" i="13"/>
  <c r="P15" i="13"/>
  <c r="O15" i="13"/>
  <c r="N15" i="13"/>
  <c r="M15" i="13"/>
  <c r="L15" i="13"/>
  <c r="K15" i="13"/>
  <c r="J15" i="13"/>
  <c r="I15" i="13"/>
  <c r="H15" i="13"/>
  <c r="G15" i="13"/>
  <c r="F15" i="13"/>
  <c r="E15" i="13"/>
  <c r="AN14" i="13"/>
  <c r="AL14" i="13"/>
  <c r="AF14" i="13"/>
  <c r="AE14" i="13"/>
  <c r="AD14" i="13"/>
  <c r="AC14" i="13"/>
  <c r="AA14" i="13"/>
  <c r="Z14" i="13"/>
  <c r="Y14" i="13"/>
  <c r="X14" i="13"/>
  <c r="W14" i="13"/>
  <c r="V14" i="13"/>
  <c r="U14" i="13"/>
  <c r="T14" i="13"/>
  <c r="S14" i="13"/>
  <c r="Q14" i="13"/>
  <c r="P14" i="13"/>
  <c r="O14" i="13"/>
  <c r="N14" i="13"/>
  <c r="M14" i="13"/>
  <c r="L14" i="13"/>
  <c r="K14" i="13"/>
  <c r="J14" i="13"/>
  <c r="I14" i="13"/>
  <c r="H14" i="13"/>
  <c r="G14" i="13"/>
  <c r="F14" i="13"/>
  <c r="E14" i="13"/>
  <c r="D14" i="13"/>
  <c r="C14" i="13" s="1"/>
  <c r="AN13" i="13"/>
  <c r="AL13" i="13"/>
  <c r="AF13" i="13"/>
  <c r="AE13" i="13"/>
  <c r="AD13" i="13"/>
  <c r="AC13" i="13"/>
  <c r="AA13" i="13"/>
  <c r="Z13" i="13"/>
  <c r="Y13" i="13"/>
  <c r="X13" i="13"/>
  <c r="W13" i="13"/>
  <c r="V13" i="13"/>
  <c r="U13" i="13"/>
  <c r="T13" i="13"/>
  <c r="S13" i="13"/>
  <c r="Q13" i="13"/>
  <c r="P13" i="13"/>
  <c r="O13" i="13"/>
  <c r="N13" i="13"/>
  <c r="M13" i="13"/>
  <c r="L13" i="13"/>
  <c r="K13" i="13"/>
  <c r="J13" i="13"/>
  <c r="I13" i="13"/>
  <c r="H13" i="13"/>
  <c r="G13" i="13"/>
  <c r="F13" i="13"/>
  <c r="AN12" i="13"/>
  <c r="AL12" i="13"/>
  <c r="AF12" i="13"/>
  <c r="AE12" i="13"/>
  <c r="AD12" i="13"/>
  <c r="AC12" i="13"/>
  <c r="AA12" i="13"/>
  <c r="Z12" i="13"/>
  <c r="Y12" i="13"/>
  <c r="X12" i="13"/>
  <c r="W12" i="13"/>
  <c r="V12" i="13"/>
  <c r="U12" i="13"/>
  <c r="T12" i="13"/>
  <c r="S12" i="13"/>
  <c r="Q12" i="13"/>
  <c r="P12" i="13"/>
  <c r="O12" i="13"/>
  <c r="N12" i="13"/>
  <c r="M12" i="13"/>
  <c r="L12" i="13"/>
  <c r="K12" i="13"/>
  <c r="J12" i="13"/>
  <c r="I12" i="13"/>
  <c r="H12" i="13"/>
  <c r="G12" i="13"/>
  <c r="E12" i="13"/>
  <c r="D12" i="13"/>
  <c r="AN11" i="13"/>
  <c r="AL11" i="13"/>
  <c r="AF11" i="13"/>
  <c r="AE11" i="13"/>
  <c r="AD11" i="13"/>
  <c r="AC11" i="13"/>
  <c r="AA11" i="13"/>
  <c r="Z11" i="13"/>
  <c r="Y11" i="13"/>
  <c r="X11" i="13"/>
  <c r="W11" i="13"/>
  <c r="V11" i="13"/>
  <c r="U11" i="13"/>
  <c r="T11" i="13"/>
  <c r="S11" i="13"/>
  <c r="Q11" i="13"/>
  <c r="P11" i="13"/>
  <c r="O11" i="13"/>
  <c r="N11" i="13"/>
  <c r="M11" i="13"/>
  <c r="L11" i="13"/>
  <c r="K11" i="13"/>
  <c r="J11" i="13"/>
  <c r="I11" i="13"/>
  <c r="H11" i="13"/>
  <c r="G11" i="13"/>
  <c r="F11" i="13"/>
  <c r="E11" i="13"/>
  <c r="AN10" i="13"/>
  <c r="AL10" i="13"/>
  <c r="AF10" i="13"/>
  <c r="AE10" i="13"/>
  <c r="AD10" i="13"/>
  <c r="AC10" i="13"/>
  <c r="AA10" i="13"/>
  <c r="Z10" i="13"/>
  <c r="Y10" i="13"/>
  <c r="X10" i="13"/>
  <c r="W10" i="13"/>
  <c r="V10" i="13"/>
  <c r="U10" i="13"/>
  <c r="T10" i="13"/>
  <c r="S10" i="13"/>
  <c r="Q10" i="13"/>
  <c r="P10" i="13"/>
  <c r="O10" i="13"/>
  <c r="N10" i="13"/>
  <c r="M10" i="13"/>
  <c r="L10" i="13"/>
  <c r="K10" i="13"/>
  <c r="J10" i="13"/>
  <c r="I10" i="13"/>
  <c r="H10" i="13"/>
  <c r="G10" i="13"/>
  <c r="F10" i="13"/>
  <c r="E10" i="13"/>
  <c r="D10" i="13"/>
  <c r="C10" i="13" s="1"/>
  <c r="AN9" i="13"/>
  <c r="AL9" i="13"/>
  <c r="AF9" i="13"/>
  <c r="AE9" i="13"/>
  <c r="AD9" i="13"/>
  <c r="AC9" i="13"/>
  <c r="AA9" i="13"/>
  <c r="Z9" i="13"/>
  <c r="Y9" i="13"/>
  <c r="X9" i="13"/>
  <c r="W9" i="13"/>
  <c r="V9" i="13"/>
  <c r="U9" i="13"/>
  <c r="T9" i="13"/>
  <c r="S9" i="13"/>
  <c r="Q9" i="13"/>
  <c r="P9" i="13"/>
  <c r="O9" i="13"/>
  <c r="N9" i="13"/>
  <c r="M9" i="13"/>
  <c r="L9" i="13"/>
  <c r="K9" i="13"/>
  <c r="J9" i="13"/>
  <c r="I9" i="13"/>
  <c r="H9" i="13"/>
  <c r="G9" i="13"/>
  <c r="F9" i="13"/>
  <c r="AN8" i="13"/>
  <c r="AL8" i="13"/>
  <c r="AF8" i="13"/>
  <c r="AF6" i="13" s="1"/>
  <c r="AE8" i="13"/>
  <c r="AD8" i="13"/>
  <c r="AC8" i="13"/>
  <c r="AA8" i="13"/>
  <c r="Z8" i="13"/>
  <c r="Y8" i="13"/>
  <c r="X8" i="13"/>
  <c r="X6" i="13" s="1"/>
  <c r="W8" i="13"/>
  <c r="V8" i="13"/>
  <c r="U8" i="13"/>
  <c r="T8" i="13"/>
  <c r="T6" i="13" s="1"/>
  <c r="S8" i="13"/>
  <c r="Q8" i="13"/>
  <c r="P8" i="13"/>
  <c r="P6" i="13" s="1"/>
  <c r="O8" i="13"/>
  <c r="N8" i="13"/>
  <c r="M8" i="13"/>
  <c r="L8" i="13"/>
  <c r="L6" i="13" s="1"/>
  <c r="K8" i="13"/>
  <c r="J8" i="13"/>
  <c r="I8" i="13"/>
  <c r="H8" i="13"/>
  <c r="H6" i="13" s="1"/>
  <c r="G8" i="13"/>
  <c r="E8" i="13"/>
  <c r="D8" i="13"/>
  <c r="AN7" i="13"/>
  <c r="AN6" i="13" s="1"/>
  <c r="AL7" i="13"/>
  <c r="AL6" i="13" s="1"/>
  <c r="AF7" i="13"/>
  <c r="AE7" i="13"/>
  <c r="AE6" i="13" s="1"/>
  <c r="AD7" i="13"/>
  <c r="AC7" i="13"/>
  <c r="AC6" i="13" s="1"/>
  <c r="AA7" i="13"/>
  <c r="AA6" i="13" s="1"/>
  <c r="Z7" i="13"/>
  <c r="Y7" i="13"/>
  <c r="Y6" i="13" s="1"/>
  <c r="X7" i="13"/>
  <c r="W7" i="13"/>
  <c r="W6" i="13" s="1"/>
  <c r="V7" i="13"/>
  <c r="U7" i="13"/>
  <c r="U6" i="13" s="1"/>
  <c r="T7" i="13"/>
  <c r="S7" i="13"/>
  <c r="S6" i="13" s="1"/>
  <c r="Q7" i="13"/>
  <c r="Q6" i="13" s="1"/>
  <c r="P7" i="13"/>
  <c r="O7" i="13"/>
  <c r="O6" i="13" s="1"/>
  <c r="N7" i="13"/>
  <c r="M7" i="13"/>
  <c r="M6" i="13" s="1"/>
  <c r="L7" i="13"/>
  <c r="K7" i="13"/>
  <c r="K6" i="13" s="1"/>
  <c r="J7" i="13"/>
  <c r="I7" i="13"/>
  <c r="I6" i="13" s="1"/>
  <c r="H7" i="13"/>
  <c r="G7" i="13"/>
  <c r="G6" i="13" s="1"/>
  <c r="F7" i="13"/>
  <c r="E7" i="13"/>
  <c r="AD6" i="13"/>
  <c r="AD5" i="13" s="1"/>
  <c r="Z6" i="13"/>
  <c r="Z5" i="13" s="1"/>
  <c r="V6" i="13"/>
  <c r="V5" i="13" s="1"/>
  <c r="N6" i="13"/>
  <c r="N5" i="13" s="1"/>
  <c r="J6" i="13"/>
  <c r="J5" i="13" s="1"/>
  <c r="AN4" i="13"/>
  <c r="AL4" i="13"/>
  <c r="AF4" i="13"/>
  <c r="AE4" i="13"/>
  <c r="AD4" i="13"/>
  <c r="AC4" i="13"/>
  <c r="AA4" i="13"/>
  <c r="Z4" i="13"/>
  <c r="Y4" i="13"/>
  <c r="X4" i="13"/>
  <c r="W4" i="13"/>
  <c r="V4" i="13"/>
  <c r="U4" i="13"/>
  <c r="T4" i="13"/>
  <c r="S4" i="13"/>
  <c r="Q4" i="13"/>
  <c r="P4" i="13"/>
  <c r="O4" i="13"/>
  <c r="N4" i="13"/>
  <c r="M4" i="13"/>
  <c r="L4" i="13"/>
  <c r="K4" i="13"/>
  <c r="J4" i="13"/>
  <c r="I4" i="13"/>
  <c r="H4" i="13"/>
  <c r="G4" i="13"/>
  <c r="D4" i="13"/>
  <c r="C19" i="12"/>
  <c r="Z18" i="12"/>
  <c r="C18" i="12" s="1"/>
  <c r="AN17" i="12"/>
  <c r="AL17" i="12"/>
  <c r="AF17" i="12"/>
  <c r="AE17" i="12"/>
  <c r="AD17" i="12"/>
  <c r="AC17" i="12"/>
  <c r="AA17" i="12"/>
  <c r="Z17" i="12"/>
  <c r="Y17" i="12"/>
  <c r="X17" i="12"/>
  <c r="W17" i="12"/>
  <c r="V17" i="12"/>
  <c r="U17" i="12"/>
  <c r="T17" i="12"/>
  <c r="S17" i="12"/>
  <c r="Q17" i="12"/>
  <c r="P17" i="12"/>
  <c r="O17" i="12"/>
  <c r="N17" i="12"/>
  <c r="M17" i="12"/>
  <c r="L17" i="12"/>
  <c r="K17" i="12"/>
  <c r="J17" i="12"/>
  <c r="I17" i="12"/>
  <c r="H17" i="12"/>
  <c r="G17" i="12"/>
  <c r="F17" i="12"/>
  <c r="E17" i="12"/>
  <c r="D17" i="12"/>
  <c r="AN16" i="12"/>
  <c r="AL16" i="12"/>
  <c r="AF16" i="12"/>
  <c r="AE16" i="12"/>
  <c r="AD16" i="12"/>
  <c r="AC16" i="12"/>
  <c r="AA16" i="12"/>
  <c r="Z16" i="12"/>
  <c r="Y16" i="12"/>
  <c r="X16" i="12"/>
  <c r="W16" i="12"/>
  <c r="V16" i="12"/>
  <c r="U16" i="12"/>
  <c r="T16" i="12"/>
  <c r="S16" i="12"/>
  <c r="Q16" i="12"/>
  <c r="P16" i="12"/>
  <c r="O16" i="12"/>
  <c r="N16" i="12"/>
  <c r="M16" i="12"/>
  <c r="L16" i="12"/>
  <c r="K16" i="12"/>
  <c r="J16" i="12"/>
  <c r="I16" i="12"/>
  <c r="H16" i="12"/>
  <c r="G16" i="12"/>
  <c r="F16" i="12"/>
  <c r="E16" i="12"/>
  <c r="D16" i="12"/>
  <c r="C16" i="12" s="1"/>
  <c r="AN15" i="12"/>
  <c r="AL15" i="12"/>
  <c r="AF15" i="12"/>
  <c r="AE15" i="12"/>
  <c r="AD15" i="12"/>
  <c r="AC15" i="12"/>
  <c r="AA15" i="12"/>
  <c r="Z15" i="12"/>
  <c r="Y15" i="12"/>
  <c r="C15" i="12" s="1"/>
  <c r="X15" i="12"/>
  <c r="W15" i="12"/>
  <c r="V15" i="12"/>
  <c r="U15" i="12"/>
  <c r="T15" i="12"/>
  <c r="S15" i="12"/>
  <c r="Q15" i="12"/>
  <c r="P15" i="12"/>
  <c r="O15" i="12"/>
  <c r="N15" i="12"/>
  <c r="M15" i="12"/>
  <c r="L15" i="12"/>
  <c r="K15" i="12"/>
  <c r="J15" i="12"/>
  <c r="I15" i="12"/>
  <c r="H15" i="12"/>
  <c r="G15" i="12"/>
  <c r="F15" i="12"/>
  <c r="E15" i="12"/>
  <c r="D15" i="12"/>
  <c r="AN14" i="12"/>
  <c r="AL14" i="12"/>
  <c r="AF14" i="12"/>
  <c r="AE14" i="12"/>
  <c r="AD14" i="12"/>
  <c r="AC14" i="12"/>
  <c r="AA14" i="12"/>
  <c r="Z14" i="12"/>
  <c r="Y14" i="12"/>
  <c r="X14" i="12"/>
  <c r="W14" i="12"/>
  <c r="V14" i="12"/>
  <c r="U14" i="12"/>
  <c r="T14" i="12"/>
  <c r="S14" i="12"/>
  <c r="Q14" i="12"/>
  <c r="P14" i="12"/>
  <c r="O14" i="12"/>
  <c r="N14" i="12"/>
  <c r="M14" i="12"/>
  <c r="L14" i="12"/>
  <c r="K14" i="12"/>
  <c r="J14" i="12"/>
  <c r="I14" i="12"/>
  <c r="H14" i="12"/>
  <c r="G14" i="12"/>
  <c r="F14" i="12"/>
  <c r="E14" i="12"/>
  <c r="D14" i="12"/>
  <c r="C14" i="12" s="1"/>
  <c r="AN13" i="12"/>
  <c r="AL13" i="12"/>
  <c r="AF13" i="12"/>
  <c r="AE13" i="12"/>
  <c r="AD13" i="12"/>
  <c r="AC13" i="12"/>
  <c r="AA13" i="12"/>
  <c r="Z13" i="12"/>
  <c r="Y13" i="12"/>
  <c r="X13" i="12"/>
  <c r="W13" i="12"/>
  <c r="V13" i="12"/>
  <c r="U13" i="12"/>
  <c r="T13" i="12"/>
  <c r="S13" i="12"/>
  <c r="Q13" i="12"/>
  <c r="P13" i="12"/>
  <c r="O13" i="12"/>
  <c r="N13" i="12"/>
  <c r="M13" i="12"/>
  <c r="L13" i="12"/>
  <c r="K13" i="12"/>
  <c r="J13" i="12"/>
  <c r="I13" i="12"/>
  <c r="H13" i="12"/>
  <c r="G13" i="12"/>
  <c r="F13" i="12"/>
  <c r="E13" i="12"/>
  <c r="D13" i="12"/>
  <c r="AN12" i="12"/>
  <c r="AL12" i="12"/>
  <c r="AF12" i="12"/>
  <c r="AE12" i="12"/>
  <c r="AD12" i="12"/>
  <c r="AC12" i="12"/>
  <c r="AA12" i="12"/>
  <c r="Z12" i="12"/>
  <c r="Y12" i="12"/>
  <c r="X12" i="12"/>
  <c r="W12" i="12"/>
  <c r="V12" i="12"/>
  <c r="U12" i="12"/>
  <c r="T12" i="12"/>
  <c r="S12" i="12"/>
  <c r="Q12" i="12"/>
  <c r="P12" i="12"/>
  <c r="O12" i="12"/>
  <c r="N12" i="12"/>
  <c r="M12" i="12"/>
  <c r="L12" i="12"/>
  <c r="K12" i="12"/>
  <c r="J12" i="12"/>
  <c r="I12" i="12"/>
  <c r="H12" i="12"/>
  <c r="G12" i="12"/>
  <c r="F12" i="12"/>
  <c r="E12" i="12"/>
  <c r="D12" i="12"/>
  <c r="C12" i="12" s="1"/>
  <c r="AN11" i="12"/>
  <c r="AL11" i="12"/>
  <c r="AF11" i="12"/>
  <c r="AE11" i="12"/>
  <c r="AD11" i="12"/>
  <c r="AC11" i="12"/>
  <c r="AA11" i="12"/>
  <c r="Z11" i="12"/>
  <c r="Y11" i="12"/>
  <c r="C11" i="12" s="1"/>
  <c r="X11" i="12"/>
  <c r="W11" i="12"/>
  <c r="V11" i="12"/>
  <c r="U11" i="12"/>
  <c r="T11" i="12"/>
  <c r="S11" i="12"/>
  <c r="Q11" i="12"/>
  <c r="P11" i="12"/>
  <c r="O11" i="12"/>
  <c r="N11" i="12"/>
  <c r="M11" i="12"/>
  <c r="L11" i="12"/>
  <c r="K11" i="12"/>
  <c r="J11" i="12"/>
  <c r="I11" i="12"/>
  <c r="H11" i="12"/>
  <c r="G11" i="12"/>
  <c r="F11" i="12"/>
  <c r="E11" i="12"/>
  <c r="D11" i="12"/>
  <c r="AN10" i="12"/>
  <c r="AL10" i="12"/>
  <c r="AF10" i="12"/>
  <c r="AE10" i="12"/>
  <c r="AD10" i="12"/>
  <c r="AC10" i="12"/>
  <c r="AA10" i="12"/>
  <c r="Z10" i="12"/>
  <c r="Y10" i="12"/>
  <c r="X10" i="12"/>
  <c r="W10" i="12"/>
  <c r="V10" i="12"/>
  <c r="U10" i="12"/>
  <c r="T10" i="12"/>
  <c r="S10" i="12"/>
  <c r="Q10" i="12"/>
  <c r="P10" i="12"/>
  <c r="O10" i="12"/>
  <c r="N10" i="12"/>
  <c r="M10" i="12"/>
  <c r="L10" i="12"/>
  <c r="K10" i="12"/>
  <c r="J10" i="12"/>
  <c r="I10" i="12"/>
  <c r="H10" i="12"/>
  <c r="G10" i="12"/>
  <c r="F10" i="12"/>
  <c r="E10" i="12"/>
  <c r="D10" i="12"/>
  <c r="C10" i="12" s="1"/>
  <c r="AN9" i="12"/>
  <c r="AL9" i="12"/>
  <c r="AF9" i="12"/>
  <c r="AE9" i="12"/>
  <c r="AD9" i="12"/>
  <c r="AC9" i="12"/>
  <c r="AA9" i="12"/>
  <c r="Z9" i="12"/>
  <c r="Y9" i="12"/>
  <c r="X9" i="12"/>
  <c r="W9" i="12"/>
  <c r="V9" i="12"/>
  <c r="U9" i="12"/>
  <c r="T9" i="12"/>
  <c r="S9" i="12"/>
  <c r="Q9" i="12"/>
  <c r="P9" i="12"/>
  <c r="O9" i="12"/>
  <c r="N9" i="12"/>
  <c r="M9" i="12"/>
  <c r="L9" i="12"/>
  <c r="K9" i="12"/>
  <c r="J9" i="12"/>
  <c r="I9" i="12"/>
  <c r="H9" i="12"/>
  <c r="G9" i="12"/>
  <c r="F9" i="12"/>
  <c r="E9" i="12"/>
  <c r="D9" i="12"/>
  <c r="AN8" i="12"/>
  <c r="AL8" i="12"/>
  <c r="AF8" i="12"/>
  <c r="AE8" i="12"/>
  <c r="AD8" i="12"/>
  <c r="AD6" i="12" s="1"/>
  <c r="AC8" i="12"/>
  <c r="AA8" i="12"/>
  <c r="Z8" i="12"/>
  <c r="Z6" i="12" s="1"/>
  <c r="Y8" i="12"/>
  <c r="X8" i="12"/>
  <c r="W8" i="12"/>
  <c r="V8" i="12"/>
  <c r="V6" i="12" s="1"/>
  <c r="U8" i="12"/>
  <c r="T8" i="12"/>
  <c r="S8" i="12"/>
  <c r="Q8" i="12"/>
  <c r="P8" i="12"/>
  <c r="O8" i="12"/>
  <c r="N8" i="12"/>
  <c r="N6" i="12" s="1"/>
  <c r="M8" i="12"/>
  <c r="L8" i="12"/>
  <c r="K8" i="12"/>
  <c r="J8" i="12"/>
  <c r="J6" i="12" s="1"/>
  <c r="I8" i="12"/>
  <c r="H8" i="12"/>
  <c r="G8" i="12"/>
  <c r="F8" i="12"/>
  <c r="F6" i="12" s="1"/>
  <c r="E8" i="12"/>
  <c r="D8" i="12"/>
  <c r="C8" i="12" s="1"/>
  <c r="AN7" i="12"/>
  <c r="AN6" i="12" s="1"/>
  <c r="AL7" i="12"/>
  <c r="AL6" i="12" s="1"/>
  <c r="AF7" i="12"/>
  <c r="AE7" i="12"/>
  <c r="AE6" i="12" s="1"/>
  <c r="AD7" i="12"/>
  <c r="AC7" i="12"/>
  <c r="AC6" i="12" s="1"/>
  <c r="AA7" i="12"/>
  <c r="AA6" i="12" s="1"/>
  <c r="Z7" i="12"/>
  <c r="Y7" i="12"/>
  <c r="X7" i="12"/>
  <c r="W7" i="12"/>
  <c r="W6" i="12" s="1"/>
  <c r="V7" i="12"/>
  <c r="U7" i="12"/>
  <c r="U6" i="12" s="1"/>
  <c r="T7" i="12"/>
  <c r="S7" i="12"/>
  <c r="S6" i="12" s="1"/>
  <c r="Q7" i="12"/>
  <c r="Q6" i="12" s="1"/>
  <c r="P7" i="12"/>
  <c r="O7" i="12"/>
  <c r="O6" i="12" s="1"/>
  <c r="N7" i="12"/>
  <c r="M7" i="12"/>
  <c r="M6" i="12" s="1"/>
  <c r="L7" i="12"/>
  <c r="K7" i="12"/>
  <c r="K6" i="12" s="1"/>
  <c r="J7" i="12"/>
  <c r="I7" i="12"/>
  <c r="I6" i="12" s="1"/>
  <c r="H7" i="12"/>
  <c r="G7" i="12"/>
  <c r="G6" i="12" s="1"/>
  <c r="F7" i="12"/>
  <c r="E7" i="12"/>
  <c r="E6" i="12" s="1"/>
  <c r="D7" i="12"/>
  <c r="C7" i="12"/>
  <c r="AF6" i="12"/>
  <c r="AF5" i="12" s="1"/>
  <c r="X6" i="12"/>
  <c r="X5" i="12" s="1"/>
  <c r="T6" i="12"/>
  <c r="T5" i="12" s="1"/>
  <c r="P6" i="12"/>
  <c r="P5" i="12" s="1"/>
  <c r="L6" i="12"/>
  <c r="L5" i="12" s="1"/>
  <c r="H6" i="12"/>
  <c r="H5" i="12" s="1"/>
  <c r="D6" i="12"/>
  <c r="AN4" i="12"/>
  <c r="AL4" i="12"/>
  <c r="AF4" i="12"/>
  <c r="AE4" i="12"/>
  <c r="AD4" i="12"/>
  <c r="AC4" i="12"/>
  <c r="AA4" i="12"/>
  <c r="Z4" i="12"/>
  <c r="Y4" i="12"/>
  <c r="X4" i="12"/>
  <c r="W4" i="12"/>
  <c r="V4" i="12"/>
  <c r="U4" i="12"/>
  <c r="T4" i="12"/>
  <c r="S4" i="12"/>
  <c r="Q4" i="12"/>
  <c r="P4" i="12"/>
  <c r="O4" i="12"/>
  <c r="N4" i="12"/>
  <c r="M4" i="12"/>
  <c r="L4" i="12"/>
  <c r="K4" i="12"/>
  <c r="J4" i="12"/>
  <c r="I4" i="12"/>
  <c r="H4" i="12"/>
  <c r="G4" i="12"/>
  <c r="F4" i="12"/>
  <c r="E4" i="12"/>
  <c r="D4" i="12"/>
  <c r="C4" i="12" s="1"/>
  <c r="C19" i="11"/>
  <c r="Z18" i="11"/>
  <c r="C18" i="11" s="1"/>
  <c r="AN17" i="11"/>
  <c r="AL17" i="11"/>
  <c r="AF17" i="11"/>
  <c r="AE17" i="11"/>
  <c r="AD17" i="11"/>
  <c r="AC17" i="11"/>
  <c r="AA17" i="11"/>
  <c r="Z17" i="11"/>
  <c r="Y17" i="11"/>
  <c r="X17" i="11"/>
  <c r="W17" i="11"/>
  <c r="V17" i="11"/>
  <c r="U17" i="11"/>
  <c r="T17" i="11"/>
  <c r="S17" i="11"/>
  <c r="Q17" i="11"/>
  <c r="P17" i="11"/>
  <c r="O17" i="11"/>
  <c r="N17" i="11"/>
  <c r="M17" i="11"/>
  <c r="L17" i="11"/>
  <c r="K17" i="11"/>
  <c r="J17" i="11"/>
  <c r="I17" i="11"/>
  <c r="H17" i="11"/>
  <c r="G17" i="11"/>
  <c r="E17" i="11"/>
  <c r="D17" i="11"/>
  <c r="AN16" i="11"/>
  <c r="AL16" i="11"/>
  <c r="AF16" i="11"/>
  <c r="AE16" i="11"/>
  <c r="AD16" i="11"/>
  <c r="AC16" i="11"/>
  <c r="AA16" i="11"/>
  <c r="Z16" i="11"/>
  <c r="Y16" i="11"/>
  <c r="X16" i="11"/>
  <c r="W16" i="11"/>
  <c r="V16" i="11"/>
  <c r="U16" i="11"/>
  <c r="T16" i="11"/>
  <c r="S16" i="11"/>
  <c r="Q16" i="11"/>
  <c r="P16" i="11"/>
  <c r="O16" i="11"/>
  <c r="N16" i="11"/>
  <c r="M16" i="11"/>
  <c r="L16" i="11"/>
  <c r="K16" i="11"/>
  <c r="J16" i="11"/>
  <c r="I16" i="11"/>
  <c r="H16" i="11"/>
  <c r="G16" i="11"/>
  <c r="F16" i="11"/>
  <c r="D16" i="11"/>
  <c r="AN15" i="11"/>
  <c r="AL15" i="11"/>
  <c r="AF15" i="11"/>
  <c r="AE15" i="11"/>
  <c r="AD15" i="11"/>
  <c r="AC15" i="11"/>
  <c r="AA15" i="11"/>
  <c r="Z15" i="11"/>
  <c r="Y15" i="11"/>
  <c r="X15" i="11"/>
  <c r="W15" i="11"/>
  <c r="V15" i="11"/>
  <c r="U15" i="11"/>
  <c r="T15" i="11"/>
  <c r="S15" i="11"/>
  <c r="Q15" i="11"/>
  <c r="P15" i="11"/>
  <c r="O15" i="11"/>
  <c r="N15" i="11"/>
  <c r="M15" i="11"/>
  <c r="L15" i="11"/>
  <c r="K15" i="11"/>
  <c r="J15" i="11"/>
  <c r="I15" i="11"/>
  <c r="H15" i="11"/>
  <c r="G15" i="11"/>
  <c r="E15" i="11"/>
  <c r="D15" i="11"/>
  <c r="AN14" i="11"/>
  <c r="AL14" i="11"/>
  <c r="AF14" i="11"/>
  <c r="AE14" i="11"/>
  <c r="AD14" i="11"/>
  <c r="AC14" i="11"/>
  <c r="AA14" i="11"/>
  <c r="Z14" i="11"/>
  <c r="Y14" i="11"/>
  <c r="X14" i="11"/>
  <c r="W14" i="11"/>
  <c r="V14" i="11"/>
  <c r="U14" i="11"/>
  <c r="T14" i="11"/>
  <c r="S14" i="11"/>
  <c r="Q14" i="11"/>
  <c r="P14" i="11"/>
  <c r="O14" i="11"/>
  <c r="N14" i="11"/>
  <c r="M14" i="11"/>
  <c r="L14" i="11"/>
  <c r="K14" i="11"/>
  <c r="J14" i="11"/>
  <c r="I14" i="11"/>
  <c r="H14" i="11"/>
  <c r="G14" i="11"/>
  <c r="F14" i="11"/>
  <c r="AN13" i="11"/>
  <c r="AL13" i="11"/>
  <c r="AF13" i="11"/>
  <c r="AE13" i="11"/>
  <c r="AD13" i="11"/>
  <c r="AC13" i="11"/>
  <c r="AA13" i="11"/>
  <c r="Z13" i="11"/>
  <c r="Y13" i="11"/>
  <c r="X13" i="11"/>
  <c r="W13" i="11"/>
  <c r="V13" i="11"/>
  <c r="U13" i="11"/>
  <c r="T13" i="11"/>
  <c r="S13" i="11"/>
  <c r="Q13" i="11"/>
  <c r="P13" i="11"/>
  <c r="O13" i="11"/>
  <c r="N13" i="11"/>
  <c r="M13" i="11"/>
  <c r="L13" i="11"/>
  <c r="K13" i="11"/>
  <c r="J13" i="11"/>
  <c r="I13" i="11"/>
  <c r="H13" i="11"/>
  <c r="G13" i="11"/>
  <c r="E13" i="11"/>
  <c r="D13" i="11"/>
  <c r="AN12" i="11"/>
  <c r="AL12" i="11"/>
  <c r="AF12" i="11"/>
  <c r="AE12" i="11"/>
  <c r="AD12" i="11"/>
  <c r="AC12" i="11"/>
  <c r="AA12" i="11"/>
  <c r="Z12" i="11"/>
  <c r="Y12" i="11"/>
  <c r="X12" i="11"/>
  <c r="W12" i="11"/>
  <c r="V12" i="11"/>
  <c r="U12" i="11"/>
  <c r="T12" i="11"/>
  <c r="S12" i="11"/>
  <c r="Q12" i="11"/>
  <c r="P12" i="11"/>
  <c r="O12" i="11"/>
  <c r="N12" i="11"/>
  <c r="M12" i="11"/>
  <c r="L12" i="11"/>
  <c r="K12" i="11"/>
  <c r="J12" i="11"/>
  <c r="I12" i="11"/>
  <c r="H12" i="11"/>
  <c r="G12" i="11"/>
  <c r="F12" i="11"/>
  <c r="D12" i="11"/>
  <c r="AN11" i="11"/>
  <c r="AL11" i="11"/>
  <c r="AF11" i="11"/>
  <c r="AE11" i="11"/>
  <c r="AD11" i="11"/>
  <c r="AC11" i="11"/>
  <c r="AA11" i="11"/>
  <c r="Z11" i="11"/>
  <c r="Y11" i="11"/>
  <c r="X11" i="11"/>
  <c r="W11" i="11"/>
  <c r="V11" i="11"/>
  <c r="U11" i="11"/>
  <c r="T11" i="11"/>
  <c r="S11" i="11"/>
  <c r="Q11" i="11"/>
  <c r="P11" i="11"/>
  <c r="O11" i="11"/>
  <c r="N11" i="11"/>
  <c r="M11" i="11"/>
  <c r="L11" i="11"/>
  <c r="K11" i="11"/>
  <c r="J11" i="11"/>
  <c r="I11" i="11"/>
  <c r="H11" i="11"/>
  <c r="G11" i="11"/>
  <c r="E11" i="11"/>
  <c r="D11" i="11"/>
  <c r="AN10" i="11"/>
  <c r="AL10" i="11"/>
  <c r="AF10" i="11"/>
  <c r="AE10" i="11"/>
  <c r="AD10" i="11"/>
  <c r="AC10" i="11"/>
  <c r="AA10" i="11"/>
  <c r="Z10" i="11"/>
  <c r="Y10" i="11"/>
  <c r="X10" i="11"/>
  <c r="W10" i="11"/>
  <c r="V10" i="11"/>
  <c r="U10" i="11"/>
  <c r="T10" i="11"/>
  <c r="S10" i="11"/>
  <c r="Q10" i="11"/>
  <c r="P10" i="11"/>
  <c r="O10" i="11"/>
  <c r="N10" i="11"/>
  <c r="M10" i="11"/>
  <c r="L10" i="11"/>
  <c r="K10" i="11"/>
  <c r="J10" i="11"/>
  <c r="I10" i="11"/>
  <c r="H10" i="11"/>
  <c r="G10" i="11"/>
  <c r="F10" i="11"/>
  <c r="AN9" i="11"/>
  <c r="AL9" i="11"/>
  <c r="AF9" i="11"/>
  <c r="AE9" i="11"/>
  <c r="AD9" i="11"/>
  <c r="AC9" i="11"/>
  <c r="AA9" i="11"/>
  <c r="Z9" i="11"/>
  <c r="Y9" i="11"/>
  <c r="X9" i="11"/>
  <c r="W9" i="11"/>
  <c r="V9" i="11"/>
  <c r="U9" i="11"/>
  <c r="T9" i="11"/>
  <c r="S9" i="11"/>
  <c r="Q9" i="11"/>
  <c r="P9" i="11"/>
  <c r="O9" i="11"/>
  <c r="N9" i="11"/>
  <c r="M9" i="11"/>
  <c r="L9" i="11"/>
  <c r="K9" i="11"/>
  <c r="J9" i="11"/>
  <c r="I9" i="11"/>
  <c r="H9" i="11"/>
  <c r="G9" i="11"/>
  <c r="E9" i="11"/>
  <c r="D9" i="11"/>
  <c r="AN8" i="11"/>
  <c r="AL8" i="11"/>
  <c r="AF8" i="11"/>
  <c r="AF6" i="11" s="1"/>
  <c r="AE8" i="11"/>
  <c r="AD8" i="11"/>
  <c r="AC8" i="11"/>
  <c r="AA8" i="11"/>
  <c r="Z8" i="11"/>
  <c r="Y8" i="11"/>
  <c r="X8" i="11"/>
  <c r="X6" i="11" s="1"/>
  <c r="W8" i="11"/>
  <c r="V8" i="11"/>
  <c r="U8" i="11"/>
  <c r="T8" i="11"/>
  <c r="T6" i="11" s="1"/>
  <c r="S8" i="11"/>
  <c r="Q8" i="11"/>
  <c r="P8" i="11"/>
  <c r="P6" i="11" s="1"/>
  <c r="O8" i="11"/>
  <c r="N8" i="11"/>
  <c r="M8" i="11"/>
  <c r="L8" i="11"/>
  <c r="L6" i="11" s="1"/>
  <c r="K8" i="11"/>
  <c r="J8" i="11"/>
  <c r="I8" i="11"/>
  <c r="H8" i="11"/>
  <c r="H6" i="11" s="1"/>
  <c r="G8" i="11"/>
  <c r="F8" i="11"/>
  <c r="D8" i="11"/>
  <c r="AN7" i="11"/>
  <c r="AN6" i="11" s="1"/>
  <c r="AL7" i="11"/>
  <c r="AL6" i="11" s="1"/>
  <c r="AF7" i="11"/>
  <c r="AE7" i="11"/>
  <c r="AE6" i="11" s="1"/>
  <c r="AD7" i="11"/>
  <c r="AC7" i="11"/>
  <c r="AC6" i="11" s="1"/>
  <c r="AA7" i="11"/>
  <c r="AA6" i="11" s="1"/>
  <c r="Z7" i="11"/>
  <c r="Y7" i="11"/>
  <c r="X7" i="11"/>
  <c r="W7" i="11"/>
  <c r="W6" i="11" s="1"/>
  <c r="V7" i="11"/>
  <c r="U7" i="11"/>
  <c r="U6" i="11" s="1"/>
  <c r="T7" i="11"/>
  <c r="S7" i="11"/>
  <c r="S6" i="11" s="1"/>
  <c r="Q7" i="11"/>
  <c r="Q6" i="11" s="1"/>
  <c r="P7" i="11"/>
  <c r="O7" i="11"/>
  <c r="O6" i="11" s="1"/>
  <c r="N7" i="11"/>
  <c r="M7" i="11"/>
  <c r="M6" i="11" s="1"/>
  <c r="L7" i="11"/>
  <c r="K7" i="11"/>
  <c r="K6" i="11" s="1"/>
  <c r="J7" i="11"/>
  <c r="I7" i="11"/>
  <c r="I6" i="11" s="1"/>
  <c r="H7" i="11"/>
  <c r="G7" i="11"/>
  <c r="G6" i="11" s="1"/>
  <c r="E7" i="11"/>
  <c r="D7" i="11"/>
  <c r="AD6" i="11"/>
  <c r="AD5" i="11" s="1"/>
  <c r="Z6" i="11"/>
  <c r="Z5" i="11" s="1"/>
  <c r="V6" i="11"/>
  <c r="V5" i="11" s="1"/>
  <c r="N6" i="11"/>
  <c r="N5" i="11" s="1"/>
  <c r="J6" i="11"/>
  <c r="J5" i="11" s="1"/>
  <c r="AN4" i="11"/>
  <c r="AL4" i="11"/>
  <c r="AF4" i="11"/>
  <c r="AE4" i="11"/>
  <c r="AD4" i="11"/>
  <c r="AC4" i="11"/>
  <c r="AA4" i="11"/>
  <c r="Z4" i="11"/>
  <c r="Y4" i="11"/>
  <c r="X4" i="11"/>
  <c r="W4" i="11"/>
  <c r="V4" i="11"/>
  <c r="U4" i="11"/>
  <c r="T4" i="11"/>
  <c r="S4" i="11"/>
  <c r="Q4" i="11"/>
  <c r="P4" i="11"/>
  <c r="O4" i="11"/>
  <c r="N4" i="11"/>
  <c r="M4" i="11"/>
  <c r="L4" i="11"/>
  <c r="K4" i="11"/>
  <c r="J4" i="11"/>
  <c r="I4" i="11"/>
  <c r="H4" i="11"/>
  <c r="G4" i="11"/>
  <c r="F4" i="11"/>
  <c r="E4" i="11"/>
  <c r="D4" i="11"/>
  <c r="C4" i="11" s="1"/>
  <c r="C19" i="10"/>
  <c r="Z18" i="10"/>
  <c r="C18" i="10" s="1"/>
  <c r="AN17" i="10"/>
  <c r="AL17" i="10"/>
  <c r="AF17" i="10"/>
  <c r="AE17" i="10"/>
  <c r="AD17" i="10"/>
  <c r="AC17" i="10"/>
  <c r="AA17" i="10"/>
  <c r="Z17" i="10"/>
  <c r="Y17" i="10"/>
  <c r="X17" i="10"/>
  <c r="W17" i="10"/>
  <c r="V17" i="10"/>
  <c r="U17" i="10"/>
  <c r="T17" i="10"/>
  <c r="S17" i="10"/>
  <c r="Q17" i="10"/>
  <c r="P17" i="10"/>
  <c r="O17" i="10"/>
  <c r="N17" i="10"/>
  <c r="M17" i="10"/>
  <c r="L17" i="10"/>
  <c r="K17" i="10"/>
  <c r="J17" i="10"/>
  <c r="I17" i="10"/>
  <c r="H17" i="10"/>
  <c r="F17" i="10"/>
  <c r="E17" i="10"/>
  <c r="D17" i="10"/>
  <c r="AN16" i="10"/>
  <c r="AL16" i="10"/>
  <c r="AF16" i="10"/>
  <c r="AE16" i="10"/>
  <c r="AD16" i="10"/>
  <c r="AC16" i="10"/>
  <c r="AA16" i="10"/>
  <c r="Z16" i="10"/>
  <c r="Y16" i="10"/>
  <c r="X16" i="10"/>
  <c r="W16" i="10"/>
  <c r="V16" i="10"/>
  <c r="U16" i="10"/>
  <c r="T16" i="10"/>
  <c r="S16" i="10"/>
  <c r="Q16" i="10"/>
  <c r="P16" i="10"/>
  <c r="O16" i="10"/>
  <c r="N16" i="10"/>
  <c r="M16" i="10"/>
  <c r="L16" i="10"/>
  <c r="K16" i="10"/>
  <c r="J16" i="10"/>
  <c r="I16" i="10"/>
  <c r="H16" i="10"/>
  <c r="F16" i="10"/>
  <c r="E16" i="10"/>
  <c r="D16" i="10"/>
  <c r="AN15" i="10"/>
  <c r="AL15" i="10"/>
  <c r="AF15" i="10"/>
  <c r="AE15" i="10"/>
  <c r="AD15" i="10"/>
  <c r="AC15" i="10"/>
  <c r="AA15" i="10"/>
  <c r="Z15" i="10"/>
  <c r="Y15" i="10"/>
  <c r="X15" i="10"/>
  <c r="W15" i="10"/>
  <c r="V15" i="10"/>
  <c r="U15" i="10"/>
  <c r="T15" i="10"/>
  <c r="S15" i="10"/>
  <c r="Q15" i="10"/>
  <c r="P15" i="10"/>
  <c r="O15" i="10"/>
  <c r="N15" i="10"/>
  <c r="M15" i="10"/>
  <c r="L15" i="10"/>
  <c r="K15" i="10"/>
  <c r="J15" i="10"/>
  <c r="I15" i="10"/>
  <c r="H15" i="10"/>
  <c r="F15" i="10"/>
  <c r="E15" i="10"/>
  <c r="D15" i="10"/>
  <c r="C15" i="10"/>
  <c r="AN14" i="10"/>
  <c r="AL14" i="10"/>
  <c r="AF14" i="10"/>
  <c r="AE14" i="10"/>
  <c r="AD14" i="10"/>
  <c r="AC14" i="10"/>
  <c r="AA14" i="10"/>
  <c r="Z14" i="10"/>
  <c r="Y14" i="10"/>
  <c r="X14" i="10"/>
  <c r="W14" i="10"/>
  <c r="V14" i="10"/>
  <c r="U14" i="10"/>
  <c r="T14" i="10"/>
  <c r="S14" i="10"/>
  <c r="Q14" i="10"/>
  <c r="P14" i="10"/>
  <c r="O14" i="10"/>
  <c r="N14" i="10"/>
  <c r="M14" i="10"/>
  <c r="L14" i="10"/>
  <c r="K14" i="10"/>
  <c r="J14" i="10"/>
  <c r="I14" i="10"/>
  <c r="H14" i="10"/>
  <c r="F14" i="10"/>
  <c r="E14" i="10"/>
  <c r="D14" i="10"/>
  <c r="AN13" i="10"/>
  <c r="AL13" i="10"/>
  <c r="AF13" i="10"/>
  <c r="AE13" i="10"/>
  <c r="AD13" i="10"/>
  <c r="AC13" i="10"/>
  <c r="AA13" i="10"/>
  <c r="Z13" i="10"/>
  <c r="Y13" i="10"/>
  <c r="X13" i="10"/>
  <c r="W13" i="10"/>
  <c r="V13" i="10"/>
  <c r="U13" i="10"/>
  <c r="T13" i="10"/>
  <c r="S13" i="10"/>
  <c r="Q13" i="10"/>
  <c r="P13" i="10"/>
  <c r="O13" i="10"/>
  <c r="N13" i="10"/>
  <c r="M13" i="10"/>
  <c r="L13" i="10"/>
  <c r="K13" i="10"/>
  <c r="J13" i="10"/>
  <c r="I13" i="10"/>
  <c r="H13" i="10"/>
  <c r="F13" i="10"/>
  <c r="E13" i="10"/>
  <c r="D13" i="10"/>
  <c r="AN12" i="10"/>
  <c r="AL12" i="10"/>
  <c r="AF12" i="10"/>
  <c r="AE12" i="10"/>
  <c r="AD12" i="10"/>
  <c r="AC12" i="10"/>
  <c r="AA12" i="10"/>
  <c r="Z12" i="10"/>
  <c r="Y12" i="10"/>
  <c r="X12" i="10"/>
  <c r="W12" i="10"/>
  <c r="V12" i="10"/>
  <c r="U12" i="10"/>
  <c r="T12" i="10"/>
  <c r="S12" i="10"/>
  <c r="Q12" i="10"/>
  <c r="P12" i="10"/>
  <c r="O12" i="10"/>
  <c r="N12" i="10"/>
  <c r="M12" i="10"/>
  <c r="L12" i="10"/>
  <c r="K12" i="10"/>
  <c r="J12" i="10"/>
  <c r="I12" i="10"/>
  <c r="H12" i="10"/>
  <c r="F12" i="10"/>
  <c r="E12" i="10"/>
  <c r="D12" i="10"/>
  <c r="AN11" i="10"/>
  <c r="AL11" i="10"/>
  <c r="AF11" i="10"/>
  <c r="AE11" i="10"/>
  <c r="AD11" i="10"/>
  <c r="AC11" i="10"/>
  <c r="AA11" i="10"/>
  <c r="Z11" i="10"/>
  <c r="Y11" i="10"/>
  <c r="X11" i="10"/>
  <c r="W11" i="10"/>
  <c r="V11" i="10"/>
  <c r="U11" i="10"/>
  <c r="T11" i="10"/>
  <c r="S11" i="10"/>
  <c r="Q11" i="10"/>
  <c r="P11" i="10"/>
  <c r="O11" i="10"/>
  <c r="N11" i="10"/>
  <c r="M11" i="10"/>
  <c r="L11" i="10"/>
  <c r="K11" i="10"/>
  <c r="J11" i="10"/>
  <c r="I11" i="10"/>
  <c r="H11" i="10"/>
  <c r="F11" i="10"/>
  <c r="E11" i="10"/>
  <c r="D11" i="10"/>
  <c r="C11" i="10"/>
  <c r="AN10" i="10"/>
  <c r="AL10" i="10"/>
  <c r="AF10" i="10"/>
  <c r="AE10" i="10"/>
  <c r="AD10" i="10"/>
  <c r="AC10" i="10"/>
  <c r="AA10" i="10"/>
  <c r="Z10" i="10"/>
  <c r="Y10" i="10"/>
  <c r="X10" i="10"/>
  <c r="W10" i="10"/>
  <c r="V10" i="10"/>
  <c r="U10" i="10"/>
  <c r="T10" i="10"/>
  <c r="S10" i="10"/>
  <c r="Q10" i="10"/>
  <c r="P10" i="10"/>
  <c r="O10" i="10"/>
  <c r="N10" i="10"/>
  <c r="M10" i="10"/>
  <c r="L10" i="10"/>
  <c r="K10" i="10"/>
  <c r="J10" i="10"/>
  <c r="I10" i="10"/>
  <c r="H10" i="10"/>
  <c r="F10" i="10"/>
  <c r="E10" i="10"/>
  <c r="D10" i="10"/>
  <c r="AN9" i="10"/>
  <c r="AL9" i="10"/>
  <c r="AF9" i="10"/>
  <c r="AE9" i="10"/>
  <c r="AD9" i="10"/>
  <c r="AC9" i="10"/>
  <c r="AA9" i="10"/>
  <c r="Z9" i="10"/>
  <c r="Y9" i="10"/>
  <c r="X9" i="10"/>
  <c r="W9" i="10"/>
  <c r="V9" i="10"/>
  <c r="U9" i="10"/>
  <c r="T9" i="10"/>
  <c r="S9" i="10"/>
  <c r="Q9" i="10"/>
  <c r="P9" i="10"/>
  <c r="O9" i="10"/>
  <c r="N9" i="10"/>
  <c r="M9" i="10"/>
  <c r="L9" i="10"/>
  <c r="K9" i="10"/>
  <c r="J9" i="10"/>
  <c r="I9" i="10"/>
  <c r="H9" i="10"/>
  <c r="F9" i="10"/>
  <c r="E9" i="10"/>
  <c r="C9" i="10" s="1"/>
  <c r="D9" i="10"/>
  <c r="AN8" i="10"/>
  <c r="AL8" i="10"/>
  <c r="AF8" i="10"/>
  <c r="AE8" i="10"/>
  <c r="AD8" i="10"/>
  <c r="AD6" i="10" s="1"/>
  <c r="AC8" i="10"/>
  <c r="AA8" i="10"/>
  <c r="Z8" i="10"/>
  <c r="Z6" i="10" s="1"/>
  <c r="Y8" i="10"/>
  <c r="X8" i="10"/>
  <c r="W8" i="10"/>
  <c r="V8" i="10"/>
  <c r="V6" i="10" s="1"/>
  <c r="U8" i="10"/>
  <c r="T8" i="10"/>
  <c r="S8" i="10"/>
  <c r="Q8" i="10"/>
  <c r="P8" i="10"/>
  <c r="O8" i="10"/>
  <c r="N8" i="10"/>
  <c r="N6" i="10" s="1"/>
  <c r="M8" i="10"/>
  <c r="L8" i="10"/>
  <c r="K8" i="10"/>
  <c r="J8" i="10"/>
  <c r="J6" i="10" s="1"/>
  <c r="I8" i="10"/>
  <c r="H8" i="10"/>
  <c r="F8" i="10"/>
  <c r="F6" i="10" s="1"/>
  <c r="E8" i="10"/>
  <c r="D8" i="10"/>
  <c r="AN7" i="10"/>
  <c r="AN6" i="10" s="1"/>
  <c r="AL7" i="10"/>
  <c r="AL6" i="10" s="1"/>
  <c r="AF7" i="10"/>
  <c r="AE7" i="10"/>
  <c r="AE6" i="10" s="1"/>
  <c r="AD7" i="10"/>
  <c r="AC7" i="10"/>
  <c r="AC6" i="10" s="1"/>
  <c r="AA7" i="10"/>
  <c r="AA6" i="10" s="1"/>
  <c r="Z7" i="10"/>
  <c r="Y7" i="10"/>
  <c r="X7" i="10"/>
  <c r="W7" i="10"/>
  <c r="W6" i="10" s="1"/>
  <c r="V7" i="10"/>
  <c r="U7" i="10"/>
  <c r="U6" i="10" s="1"/>
  <c r="T7" i="10"/>
  <c r="S7" i="10"/>
  <c r="S6" i="10" s="1"/>
  <c r="Q7" i="10"/>
  <c r="Q6" i="10" s="1"/>
  <c r="P7" i="10"/>
  <c r="O7" i="10"/>
  <c r="O6" i="10" s="1"/>
  <c r="N7" i="10"/>
  <c r="M7" i="10"/>
  <c r="M6" i="10" s="1"/>
  <c r="L7" i="10"/>
  <c r="K7" i="10"/>
  <c r="K6" i="10" s="1"/>
  <c r="J7" i="10"/>
  <c r="I7" i="10"/>
  <c r="I6" i="10" s="1"/>
  <c r="H7" i="10"/>
  <c r="F7" i="10"/>
  <c r="E7" i="10"/>
  <c r="E6" i="10" s="1"/>
  <c r="D7" i="10"/>
  <c r="C7" i="10"/>
  <c r="AF6" i="10"/>
  <c r="AF5" i="10" s="1"/>
  <c r="X6" i="10"/>
  <c r="X5" i="10" s="1"/>
  <c r="T6" i="10"/>
  <c r="T5" i="10" s="1"/>
  <c r="P6" i="10"/>
  <c r="P5" i="10" s="1"/>
  <c r="L6" i="10"/>
  <c r="L5" i="10" s="1"/>
  <c r="H6" i="10"/>
  <c r="H5" i="10" s="1"/>
  <c r="D6" i="10"/>
  <c r="AN4" i="10"/>
  <c r="AL4" i="10"/>
  <c r="AF4" i="10"/>
  <c r="AE4" i="10"/>
  <c r="AD4" i="10"/>
  <c r="AC4" i="10"/>
  <c r="AA4" i="10"/>
  <c r="Z4" i="10"/>
  <c r="Y4" i="10"/>
  <c r="X4" i="10"/>
  <c r="W4" i="10"/>
  <c r="V4" i="10"/>
  <c r="U4" i="10"/>
  <c r="T4" i="10"/>
  <c r="S4" i="10"/>
  <c r="Q4" i="10"/>
  <c r="P4" i="10"/>
  <c r="O4" i="10"/>
  <c r="N4" i="10"/>
  <c r="M4" i="10"/>
  <c r="L4" i="10"/>
  <c r="K4" i="10"/>
  <c r="J4" i="10"/>
  <c r="I4" i="10"/>
  <c r="H4" i="10"/>
  <c r="F4" i="10"/>
  <c r="E4" i="10"/>
  <c r="D4" i="10"/>
  <c r="C19" i="9"/>
  <c r="Z18" i="9"/>
  <c r="C18" i="9" s="1"/>
  <c r="AN17" i="9"/>
  <c r="AL17" i="9"/>
  <c r="AF17" i="9"/>
  <c r="AE17" i="9"/>
  <c r="AD17" i="9"/>
  <c r="AC17" i="9"/>
  <c r="AA17" i="9"/>
  <c r="Z17" i="9"/>
  <c r="Y17" i="9"/>
  <c r="X17" i="9"/>
  <c r="W17" i="9"/>
  <c r="V17" i="9"/>
  <c r="U17" i="9"/>
  <c r="T17" i="9"/>
  <c r="S17" i="9"/>
  <c r="Q17" i="9"/>
  <c r="P17" i="9"/>
  <c r="O17" i="9"/>
  <c r="M17" i="9"/>
  <c r="L17" i="9"/>
  <c r="K17" i="9"/>
  <c r="J17" i="9"/>
  <c r="I17" i="9"/>
  <c r="H17" i="9"/>
  <c r="F17" i="9"/>
  <c r="E17" i="9"/>
  <c r="AN16" i="9"/>
  <c r="AL16" i="9"/>
  <c r="AF16" i="9"/>
  <c r="AE16" i="9"/>
  <c r="AD16" i="9"/>
  <c r="AC16" i="9"/>
  <c r="AA16" i="9"/>
  <c r="Z16" i="9"/>
  <c r="Y16" i="9"/>
  <c r="X16" i="9"/>
  <c r="W16" i="9"/>
  <c r="V16" i="9"/>
  <c r="U16" i="9"/>
  <c r="T16" i="9"/>
  <c r="S16" i="9"/>
  <c r="Q16" i="9"/>
  <c r="P16" i="9"/>
  <c r="O16" i="9"/>
  <c r="M16" i="9"/>
  <c r="L16" i="9"/>
  <c r="K16" i="9"/>
  <c r="J16" i="9"/>
  <c r="I16" i="9"/>
  <c r="H16" i="9"/>
  <c r="F16" i="9"/>
  <c r="E16" i="9"/>
  <c r="D16" i="9"/>
  <c r="C16" i="9" s="1"/>
  <c r="AN15" i="9"/>
  <c r="AL15" i="9"/>
  <c r="AF15" i="9"/>
  <c r="AE15" i="9"/>
  <c r="AD15" i="9"/>
  <c r="AC15" i="9"/>
  <c r="AA15" i="9"/>
  <c r="Z15" i="9"/>
  <c r="Y15" i="9"/>
  <c r="X15" i="9"/>
  <c r="W15" i="9"/>
  <c r="V15" i="9"/>
  <c r="U15" i="9"/>
  <c r="T15" i="9"/>
  <c r="S15" i="9"/>
  <c r="Q15" i="9"/>
  <c r="P15" i="9"/>
  <c r="O15" i="9"/>
  <c r="M15" i="9"/>
  <c r="L15" i="9"/>
  <c r="K15" i="9"/>
  <c r="J15" i="9"/>
  <c r="I15" i="9"/>
  <c r="H15" i="9"/>
  <c r="F15" i="9"/>
  <c r="E15" i="9"/>
  <c r="AN14" i="9"/>
  <c r="AL14" i="9"/>
  <c r="AF14" i="9"/>
  <c r="AE14" i="9"/>
  <c r="AD14" i="9"/>
  <c r="AC14" i="9"/>
  <c r="AA14" i="9"/>
  <c r="Z14" i="9"/>
  <c r="Y14" i="9"/>
  <c r="X14" i="9"/>
  <c r="W14" i="9"/>
  <c r="V14" i="9"/>
  <c r="U14" i="9"/>
  <c r="T14" i="9"/>
  <c r="S14" i="9"/>
  <c r="Q14" i="9"/>
  <c r="P14" i="9"/>
  <c r="O14" i="9"/>
  <c r="M14" i="9"/>
  <c r="L14" i="9"/>
  <c r="K14" i="9"/>
  <c r="J14" i="9"/>
  <c r="I14" i="9"/>
  <c r="H14" i="9"/>
  <c r="F14" i="9"/>
  <c r="E14" i="9"/>
  <c r="D14" i="9"/>
  <c r="AN13" i="9"/>
  <c r="AL13" i="9"/>
  <c r="AF13" i="9"/>
  <c r="AE13" i="9"/>
  <c r="AD13" i="9"/>
  <c r="AC13" i="9"/>
  <c r="AA13" i="9"/>
  <c r="Z13" i="9"/>
  <c r="Y13" i="9"/>
  <c r="X13" i="9"/>
  <c r="W13" i="9"/>
  <c r="V13" i="9"/>
  <c r="U13" i="9"/>
  <c r="T13" i="9"/>
  <c r="S13" i="9"/>
  <c r="Q13" i="9"/>
  <c r="P13" i="9"/>
  <c r="O13" i="9"/>
  <c r="M13" i="9"/>
  <c r="L13" i="9"/>
  <c r="K13" i="9"/>
  <c r="J13" i="9"/>
  <c r="I13" i="9"/>
  <c r="H13" i="9"/>
  <c r="F13" i="9"/>
  <c r="E13" i="9"/>
  <c r="AN12" i="9"/>
  <c r="AL12" i="9"/>
  <c r="AF12" i="9"/>
  <c r="AE12" i="9"/>
  <c r="AD12" i="9"/>
  <c r="AC12" i="9"/>
  <c r="AA12" i="9"/>
  <c r="Z12" i="9"/>
  <c r="Y12" i="9"/>
  <c r="X12" i="9"/>
  <c r="W12" i="9"/>
  <c r="V12" i="9"/>
  <c r="U12" i="9"/>
  <c r="T12" i="9"/>
  <c r="S12" i="9"/>
  <c r="Q12" i="9"/>
  <c r="P12" i="9"/>
  <c r="O12" i="9"/>
  <c r="M12" i="9"/>
  <c r="L12" i="9"/>
  <c r="K12" i="9"/>
  <c r="J12" i="9"/>
  <c r="I12" i="9"/>
  <c r="H12" i="9"/>
  <c r="F12" i="9"/>
  <c r="E12" i="9"/>
  <c r="D12" i="9"/>
  <c r="AN11" i="9"/>
  <c r="AL11" i="9"/>
  <c r="AF11" i="9"/>
  <c r="AE11" i="9"/>
  <c r="AD11" i="9"/>
  <c r="AC11" i="9"/>
  <c r="AA11" i="9"/>
  <c r="Z11" i="9"/>
  <c r="Y11" i="9"/>
  <c r="X11" i="9"/>
  <c r="W11" i="9"/>
  <c r="V11" i="9"/>
  <c r="U11" i="9"/>
  <c r="T11" i="9"/>
  <c r="S11" i="9"/>
  <c r="Q11" i="9"/>
  <c r="P11" i="9"/>
  <c r="O11" i="9"/>
  <c r="M11" i="9"/>
  <c r="L11" i="9"/>
  <c r="K11" i="9"/>
  <c r="J11" i="9"/>
  <c r="I11" i="9"/>
  <c r="H11" i="9"/>
  <c r="F11" i="9"/>
  <c r="E11" i="9"/>
  <c r="AN10" i="9"/>
  <c r="AL10" i="9"/>
  <c r="AF10" i="9"/>
  <c r="AE10" i="9"/>
  <c r="AD10" i="9"/>
  <c r="AC10" i="9"/>
  <c r="AA10" i="9"/>
  <c r="Z10" i="9"/>
  <c r="Y10" i="9"/>
  <c r="X10" i="9"/>
  <c r="W10" i="9"/>
  <c r="V10" i="9"/>
  <c r="U10" i="9"/>
  <c r="T10" i="9"/>
  <c r="S10" i="9"/>
  <c r="Q10" i="9"/>
  <c r="P10" i="9"/>
  <c r="O10" i="9"/>
  <c r="M10" i="9"/>
  <c r="L10" i="9"/>
  <c r="K10" i="9"/>
  <c r="J10" i="9"/>
  <c r="I10" i="9"/>
  <c r="H10" i="9"/>
  <c r="F10" i="9"/>
  <c r="E10" i="9"/>
  <c r="D10" i="9"/>
  <c r="AN9" i="9"/>
  <c r="AL9" i="9"/>
  <c r="AF9" i="9"/>
  <c r="AE9" i="9"/>
  <c r="AD9" i="9"/>
  <c r="AC9" i="9"/>
  <c r="AA9" i="9"/>
  <c r="Z9" i="9"/>
  <c r="Y9" i="9"/>
  <c r="X9" i="9"/>
  <c r="W9" i="9"/>
  <c r="V9" i="9"/>
  <c r="U9" i="9"/>
  <c r="T9" i="9"/>
  <c r="S9" i="9"/>
  <c r="Q9" i="9"/>
  <c r="P9" i="9"/>
  <c r="O9" i="9"/>
  <c r="M9" i="9"/>
  <c r="L9" i="9"/>
  <c r="K9" i="9"/>
  <c r="J9" i="9"/>
  <c r="I9" i="9"/>
  <c r="H9" i="9"/>
  <c r="F9" i="9"/>
  <c r="E9" i="9"/>
  <c r="AN8" i="9"/>
  <c r="AL8" i="9"/>
  <c r="AF8" i="9"/>
  <c r="AF6" i="9" s="1"/>
  <c r="AE8" i="9"/>
  <c r="AD8" i="9"/>
  <c r="AC8" i="9"/>
  <c r="AA8" i="9"/>
  <c r="Z8" i="9"/>
  <c r="Y8" i="9"/>
  <c r="X8" i="9"/>
  <c r="X6" i="9" s="1"/>
  <c r="W8" i="9"/>
  <c r="V8" i="9"/>
  <c r="U8" i="9"/>
  <c r="T8" i="9"/>
  <c r="T6" i="9" s="1"/>
  <c r="S8" i="9"/>
  <c r="Q8" i="9"/>
  <c r="P8" i="9"/>
  <c r="P6" i="9" s="1"/>
  <c r="O8" i="9"/>
  <c r="M8" i="9"/>
  <c r="L8" i="9"/>
  <c r="L6" i="9" s="1"/>
  <c r="K8" i="9"/>
  <c r="J8" i="9"/>
  <c r="I8" i="9"/>
  <c r="H8" i="9"/>
  <c r="H6" i="9" s="1"/>
  <c r="F8" i="9"/>
  <c r="E8" i="9"/>
  <c r="D8" i="9"/>
  <c r="C8" i="9" s="1"/>
  <c r="AN7" i="9"/>
  <c r="AN6" i="9" s="1"/>
  <c r="AL7" i="9"/>
  <c r="AL6" i="9" s="1"/>
  <c r="AF7" i="9"/>
  <c r="AE7" i="9"/>
  <c r="AE6" i="9" s="1"/>
  <c r="AD7" i="9"/>
  <c r="AC7" i="9"/>
  <c r="AC6" i="9" s="1"/>
  <c r="AA7" i="9"/>
  <c r="AA6" i="9" s="1"/>
  <c r="Z7" i="9"/>
  <c r="Y7" i="9"/>
  <c r="X7" i="9"/>
  <c r="W7" i="9"/>
  <c r="W6" i="9" s="1"/>
  <c r="V7" i="9"/>
  <c r="U7" i="9"/>
  <c r="U6" i="9" s="1"/>
  <c r="T7" i="9"/>
  <c r="S7" i="9"/>
  <c r="S6" i="9" s="1"/>
  <c r="Q7" i="9"/>
  <c r="Q6" i="9" s="1"/>
  <c r="P7" i="9"/>
  <c r="O7" i="9"/>
  <c r="O6" i="9" s="1"/>
  <c r="M7" i="9"/>
  <c r="M6" i="9" s="1"/>
  <c r="L7" i="9"/>
  <c r="K7" i="9"/>
  <c r="K6" i="9" s="1"/>
  <c r="J7" i="9"/>
  <c r="I7" i="9"/>
  <c r="I6" i="9" s="1"/>
  <c r="H7" i="9"/>
  <c r="F7" i="9"/>
  <c r="E7" i="9"/>
  <c r="E6" i="9" s="1"/>
  <c r="AD6" i="9"/>
  <c r="AD5" i="9" s="1"/>
  <c r="Z6" i="9"/>
  <c r="Z5" i="9" s="1"/>
  <c r="V6" i="9"/>
  <c r="V5" i="9" s="1"/>
  <c r="J6" i="9"/>
  <c r="J5" i="9" s="1"/>
  <c r="F6" i="9"/>
  <c r="F5" i="9" s="1"/>
  <c r="AN4" i="9"/>
  <c r="AL4" i="9"/>
  <c r="AF4" i="9"/>
  <c r="AE4" i="9"/>
  <c r="AD4" i="9"/>
  <c r="AC4" i="9"/>
  <c r="AA4" i="9"/>
  <c r="Z4" i="9"/>
  <c r="Y4" i="9"/>
  <c r="X4" i="9"/>
  <c r="W4" i="9"/>
  <c r="V4" i="9"/>
  <c r="U4" i="9"/>
  <c r="T4" i="9"/>
  <c r="S4" i="9"/>
  <c r="Q4" i="9"/>
  <c r="P4" i="9"/>
  <c r="O4" i="9"/>
  <c r="M4" i="9"/>
  <c r="L4" i="9"/>
  <c r="K4" i="9"/>
  <c r="J4" i="9"/>
  <c r="I4" i="9"/>
  <c r="H4" i="9"/>
  <c r="F4" i="9"/>
  <c r="D4" i="9"/>
  <c r="C19" i="8"/>
  <c r="Z18" i="8"/>
  <c r="C18" i="8" s="1"/>
  <c r="AN17" i="8"/>
  <c r="AL17" i="8"/>
  <c r="AF17" i="8"/>
  <c r="AE17" i="8"/>
  <c r="AD17" i="8"/>
  <c r="AC17" i="8"/>
  <c r="AA17" i="8"/>
  <c r="Z17" i="8"/>
  <c r="Y17" i="8"/>
  <c r="X17" i="8"/>
  <c r="W17" i="8"/>
  <c r="V17" i="8"/>
  <c r="U17" i="8"/>
  <c r="T17" i="8"/>
  <c r="S17" i="8"/>
  <c r="Q17" i="8"/>
  <c r="P17" i="8"/>
  <c r="O17" i="8"/>
  <c r="M17" i="8"/>
  <c r="L17" i="8"/>
  <c r="K17" i="8"/>
  <c r="J17" i="8"/>
  <c r="I17" i="8"/>
  <c r="H17" i="8"/>
  <c r="F17" i="8"/>
  <c r="E17" i="8"/>
  <c r="D17" i="8"/>
  <c r="AN16" i="8"/>
  <c r="AL16" i="8"/>
  <c r="AF16" i="8"/>
  <c r="AE16" i="8"/>
  <c r="AD16" i="8"/>
  <c r="AC16" i="8"/>
  <c r="AA16" i="8"/>
  <c r="Z16" i="8"/>
  <c r="Y16" i="8"/>
  <c r="X16" i="8"/>
  <c r="W16" i="8"/>
  <c r="V16" i="8"/>
  <c r="U16" i="8"/>
  <c r="T16" i="8"/>
  <c r="S16" i="8"/>
  <c r="Q16" i="8"/>
  <c r="P16" i="8"/>
  <c r="O16" i="8"/>
  <c r="M16" i="8"/>
  <c r="L16" i="8"/>
  <c r="K16" i="8"/>
  <c r="J16" i="8"/>
  <c r="I16" i="8"/>
  <c r="H16" i="8"/>
  <c r="F16" i="8"/>
  <c r="E16" i="8"/>
  <c r="D16" i="8"/>
  <c r="AN15" i="8"/>
  <c r="AL15" i="8"/>
  <c r="AF15" i="8"/>
  <c r="AE15" i="8"/>
  <c r="AD15" i="8"/>
  <c r="AC15" i="8"/>
  <c r="AA15" i="8"/>
  <c r="Z15" i="8"/>
  <c r="Y15" i="8"/>
  <c r="C15" i="8" s="1"/>
  <c r="X15" i="8"/>
  <c r="W15" i="8"/>
  <c r="V15" i="8"/>
  <c r="U15" i="8"/>
  <c r="T15" i="8"/>
  <c r="S15" i="8"/>
  <c r="Q15" i="8"/>
  <c r="P15" i="8"/>
  <c r="O15" i="8"/>
  <c r="M15" i="8"/>
  <c r="L15" i="8"/>
  <c r="K15" i="8"/>
  <c r="J15" i="8"/>
  <c r="I15" i="8"/>
  <c r="H15" i="8"/>
  <c r="F15" i="8"/>
  <c r="E15" i="8"/>
  <c r="D15" i="8"/>
  <c r="AN14" i="8"/>
  <c r="AL14" i="8"/>
  <c r="AF14" i="8"/>
  <c r="AE14" i="8"/>
  <c r="AD14" i="8"/>
  <c r="AC14" i="8"/>
  <c r="AA14" i="8"/>
  <c r="Z14" i="8"/>
  <c r="Y14" i="8"/>
  <c r="X14" i="8"/>
  <c r="W14" i="8"/>
  <c r="V14" i="8"/>
  <c r="U14" i="8"/>
  <c r="T14" i="8"/>
  <c r="S14" i="8"/>
  <c r="Q14" i="8"/>
  <c r="P14" i="8"/>
  <c r="O14" i="8"/>
  <c r="M14" i="8"/>
  <c r="L14" i="8"/>
  <c r="K14" i="8"/>
  <c r="J14" i="8"/>
  <c r="I14" i="8"/>
  <c r="H14" i="8"/>
  <c r="F14" i="8"/>
  <c r="E14" i="8"/>
  <c r="D14" i="8"/>
  <c r="AN13" i="8"/>
  <c r="AL13" i="8"/>
  <c r="AF13" i="8"/>
  <c r="AE13" i="8"/>
  <c r="AD13" i="8"/>
  <c r="AC13" i="8"/>
  <c r="AA13" i="8"/>
  <c r="Z13" i="8"/>
  <c r="Y13" i="8"/>
  <c r="X13" i="8"/>
  <c r="W13" i="8"/>
  <c r="V13" i="8"/>
  <c r="U13" i="8"/>
  <c r="T13" i="8"/>
  <c r="S13" i="8"/>
  <c r="Q13" i="8"/>
  <c r="P13" i="8"/>
  <c r="O13" i="8"/>
  <c r="M13" i="8"/>
  <c r="L13" i="8"/>
  <c r="K13" i="8"/>
  <c r="J13" i="8"/>
  <c r="I13" i="8"/>
  <c r="H13" i="8"/>
  <c r="F13" i="8"/>
  <c r="E13" i="8"/>
  <c r="C13" i="8" s="1"/>
  <c r="D13" i="8"/>
  <c r="AN12" i="8"/>
  <c r="AL12" i="8"/>
  <c r="AF12" i="8"/>
  <c r="AE12" i="8"/>
  <c r="AD12" i="8"/>
  <c r="AC12" i="8"/>
  <c r="AA12" i="8"/>
  <c r="Z12" i="8"/>
  <c r="Y12" i="8"/>
  <c r="X12" i="8"/>
  <c r="W12" i="8"/>
  <c r="V12" i="8"/>
  <c r="U12" i="8"/>
  <c r="T12" i="8"/>
  <c r="S12" i="8"/>
  <c r="Q12" i="8"/>
  <c r="P12" i="8"/>
  <c r="O12" i="8"/>
  <c r="M12" i="8"/>
  <c r="L12" i="8"/>
  <c r="K12" i="8"/>
  <c r="J12" i="8"/>
  <c r="I12" i="8"/>
  <c r="H12" i="8"/>
  <c r="F12" i="8"/>
  <c r="E12" i="8"/>
  <c r="D12" i="8"/>
  <c r="AN11" i="8"/>
  <c r="AL11" i="8"/>
  <c r="AF11" i="8"/>
  <c r="AE11" i="8"/>
  <c r="AD11" i="8"/>
  <c r="AC11" i="8"/>
  <c r="AA11" i="8"/>
  <c r="Z11" i="8"/>
  <c r="Y11" i="8"/>
  <c r="C11" i="8" s="1"/>
  <c r="X11" i="8"/>
  <c r="W11" i="8"/>
  <c r="V11" i="8"/>
  <c r="U11" i="8"/>
  <c r="T11" i="8"/>
  <c r="S11" i="8"/>
  <c r="Q11" i="8"/>
  <c r="P11" i="8"/>
  <c r="O11" i="8"/>
  <c r="M11" i="8"/>
  <c r="L11" i="8"/>
  <c r="K11" i="8"/>
  <c r="J11" i="8"/>
  <c r="I11" i="8"/>
  <c r="H11" i="8"/>
  <c r="F11" i="8"/>
  <c r="E11" i="8"/>
  <c r="D11" i="8"/>
  <c r="AN10" i="8"/>
  <c r="AL10" i="8"/>
  <c r="AF10" i="8"/>
  <c r="AE10" i="8"/>
  <c r="AD10" i="8"/>
  <c r="AC10" i="8"/>
  <c r="AA10" i="8"/>
  <c r="Z10" i="8"/>
  <c r="Y10" i="8"/>
  <c r="X10" i="8"/>
  <c r="W10" i="8"/>
  <c r="V10" i="8"/>
  <c r="U10" i="8"/>
  <c r="T10" i="8"/>
  <c r="S10" i="8"/>
  <c r="Q10" i="8"/>
  <c r="P10" i="8"/>
  <c r="O10" i="8"/>
  <c r="M10" i="8"/>
  <c r="L10" i="8"/>
  <c r="K10" i="8"/>
  <c r="J10" i="8"/>
  <c r="I10" i="8"/>
  <c r="H10" i="8"/>
  <c r="F10" i="8"/>
  <c r="E10" i="8"/>
  <c r="D10" i="8"/>
  <c r="AN9" i="8"/>
  <c r="AL9" i="8"/>
  <c r="AF9" i="8"/>
  <c r="AE9" i="8"/>
  <c r="AD9" i="8"/>
  <c r="AC9" i="8"/>
  <c r="AA9" i="8"/>
  <c r="Z9" i="8"/>
  <c r="Y9" i="8"/>
  <c r="X9" i="8"/>
  <c r="W9" i="8"/>
  <c r="V9" i="8"/>
  <c r="U9" i="8"/>
  <c r="T9" i="8"/>
  <c r="S9" i="8"/>
  <c r="Q9" i="8"/>
  <c r="P9" i="8"/>
  <c r="O9" i="8"/>
  <c r="M9" i="8"/>
  <c r="L9" i="8"/>
  <c r="K9" i="8"/>
  <c r="J9" i="8"/>
  <c r="I9" i="8"/>
  <c r="H9" i="8"/>
  <c r="F9" i="8"/>
  <c r="E9" i="8"/>
  <c r="C9" i="8" s="1"/>
  <c r="D9" i="8"/>
  <c r="AN8" i="8"/>
  <c r="AL8" i="8"/>
  <c r="AF8" i="8"/>
  <c r="AE8" i="8"/>
  <c r="AD8" i="8"/>
  <c r="AD6" i="8" s="1"/>
  <c r="AC8" i="8"/>
  <c r="AA8" i="8"/>
  <c r="Z8" i="8"/>
  <c r="Z6" i="8" s="1"/>
  <c r="Y8" i="8"/>
  <c r="X8" i="8"/>
  <c r="W8" i="8"/>
  <c r="V8" i="8"/>
  <c r="V6" i="8" s="1"/>
  <c r="U8" i="8"/>
  <c r="T8" i="8"/>
  <c r="S8" i="8"/>
  <c r="Q8" i="8"/>
  <c r="P8" i="8"/>
  <c r="O8" i="8"/>
  <c r="M8" i="8"/>
  <c r="L8" i="8"/>
  <c r="K8" i="8"/>
  <c r="J8" i="8"/>
  <c r="J6" i="8" s="1"/>
  <c r="I8" i="8"/>
  <c r="H8" i="8"/>
  <c r="F8" i="8"/>
  <c r="F6" i="8" s="1"/>
  <c r="E8" i="8"/>
  <c r="D8" i="8"/>
  <c r="C8" i="8" s="1"/>
  <c r="AN7" i="8"/>
  <c r="AN6" i="8" s="1"/>
  <c r="AL7" i="8"/>
  <c r="AL6" i="8" s="1"/>
  <c r="AF7" i="8"/>
  <c r="AE7" i="8"/>
  <c r="AE6" i="8" s="1"/>
  <c r="AD7" i="8"/>
  <c r="AC7" i="8"/>
  <c r="AC6" i="8" s="1"/>
  <c r="AA7" i="8"/>
  <c r="AA6" i="8" s="1"/>
  <c r="Z7" i="8"/>
  <c r="Y7" i="8"/>
  <c r="X7" i="8"/>
  <c r="W7" i="8"/>
  <c r="W6" i="8" s="1"/>
  <c r="V7" i="8"/>
  <c r="U7" i="8"/>
  <c r="U6" i="8" s="1"/>
  <c r="T7" i="8"/>
  <c r="S7" i="8"/>
  <c r="S6" i="8" s="1"/>
  <c r="Q7" i="8"/>
  <c r="Q6" i="8" s="1"/>
  <c r="P7" i="8"/>
  <c r="O7" i="8"/>
  <c r="O6" i="8" s="1"/>
  <c r="M7" i="8"/>
  <c r="M6" i="8" s="1"/>
  <c r="L7" i="8"/>
  <c r="K7" i="8"/>
  <c r="K6" i="8" s="1"/>
  <c r="J7" i="8"/>
  <c r="I7" i="8"/>
  <c r="I6" i="8" s="1"/>
  <c r="H7" i="8"/>
  <c r="F7" i="8"/>
  <c r="E7" i="8"/>
  <c r="E6" i="8" s="1"/>
  <c r="D7" i="8"/>
  <c r="C7" i="8"/>
  <c r="AF6" i="8"/>
  <c r="AF5" i="8" s="1"/>
  <c r="X6" i="8"/>
  <c r="X5" i="8" s="1"/>
  <c r="T6" i="8"/>
  <c r="T5" i="8" s="1"/>
  <c r="P6" i="8"/>
  <c r="P5" i="8" s="1"/>
  <c r="L6" i="8"/>
  <c r="L5" i="8" s="1"/>
  <c r="H6" i="8"/>
  <c r="H5" i="8" s="1"/>
  <c r="D6" i="8"/>
  <c r="AN4" i="8"/>
  <c r="AL4" i="8"/>
  <c r="AF4" i="8"/>
  <c r="AE4" i="8"/>
  <c r="AD4" i="8"/>
  <c r="AC4" i="8"/>
  <c r="AA4" i="8"/>
  <c r="Z4" i="8"/>
  <c r="Y4" i="8"/>
  <c r="X4" i="8"/>
  <c r="W4" i="8"/>
  <c r="V4" i="8"/>
  <c r="U4" i="8"/>
  <c r="T4" i="8"/>
  <c r="S4" i="8"/>
  <c r="Q4" i="8"/>
  <c r="P4" i="8"/>
  <c r="O4" i="8"/>
  <c r="M4" i="8"/>
  <c r="L4" i="8"/>
  <c r="K4" i="8"/>
  <c r="J4" i="8"/>
  <c r="I4" i="8"/>
  <c r="H4" i="8"/>
  <c r="F4" i="8"/>
  <c r="E4" i="8"/>
  <c r="D4" i="8"/>
  <c r="C19" i="7"/>
  <c r="Z18" i="7"/>
  <c r="C18" i="7" s="1"/>
  <c r="AN17" i="7"/>
  <c r="AL17" i="7"/>
  <c r="AF17" i="7"/>
  <c r="AE17" i="7"/>
  <c r="AD17" i="7"/>
  <c r="AC17" i="7"/>
  <c r="AA17" i="7"/>
  <c r="Z17" i="7"/>
  <c r="Y17" i="7"/>
  <c r="X17" i="7"/>
  <c r="W17" i="7"/>
  <c r="V17" i="7"/>
  <c r="U17" i="7"/>
  <c r="T17" i="7"/>
  <c r="S17" i="7"/>
  <c r="Q17" i="7"/>
  <c r="P17" i="7"/>
  <c r="O17" i="7"/>
  <c r="M17" i="7"/>
  <c r="L17" i="7"/>
  <c r="K17" i="7"/>
  <c r="J17" i="7"/>
  <c r="I17" i="7"/>
  <c r="H17" i="7"/>
  <c r="F17" i="7"/>
  <c r="E17" i="7"/>
  <c r="D17" i="7"/>
  <c r="AN16" i="7"/>
  <c r="AL16" i="7"/>
  <c r="AF16" i="7"/>
  <c r="AE16" i="7"/>
  <c r="AD16" i="7"/>
  <c r="AC16" i="7"/>
  <c r="AA16" i="7"/>
  <c r="Z16" i="7"/>
  <c r="Y16" i="7"/>
  <c r="X16" i="7"/>
  <c r="W16" i="7"/>
  <c r="V16" i="7"/>
  <c r="U16" i="7"/>
  <c r="T16" i="7"/>
  <c r="S16" i="7"/>
  <c r="Q16" i="7"/>
  <c r="P16" i="7"/>
  <c r="O16" i="7"/>
  <c r="M16" i="7"/>
  <c r="L16" i="7"/>
  <c r="K16" i="7"/>
  <c r="J16" i="7"/>
  <c r="I16" i="7"/>
  <c r="H16" i="7"/>
  <c r="F16" i="7"/>
  <c r="AN15" i="7"/>
  <c r="AL15" i="7"/>
  <c r="AF15" i="7"/>
  <c r="AE15" i="7"/>
  <c r="AD15" i="7"/>
  <c r="AC15" i="7"/>
  <c r="AA15" i="7"/>
  <c r="Z15" i="7"/>
  <c r="Y15" i="7"/>
  <c r="X15" i="7"/>
  <c r="W15" i="7"/>
  <c r="V15" i="7"/>
  <c r="U15" i="7"/>
  <c r="T15" i="7"/>
  <c r="S15" i="7"/>
  <c r="Q15" i="7"/>
  <c r="P15" i="7"/>
  <c r="O15" i="7"/>
  <c r="M15" i="7"/>
  <c r="L15" i="7"/>
  <c r="K15" i="7"/>
  <c r="J15" i="7"/>
  <c r="I15" i="7"/>
  <c r="H15" i="7"/>
  <c r="F15" i="7"/>
  <c r="E15" i="7"/>
  <c r="D15" i="7"/>
  <c r="AN14" i="7"/>
  <c r="AL14" i="7"/>
  <c r="AF14" i="7"/>
  <c r="AE14" i="7"/>
  <c r="AD14" i="7"/>
  <c r="AC14" i="7"/>
  <c r="AA14" i="7"/>
  <c r="Z14" i="7"/>
  <c r="Y14" i="7"/>
  <c r="X14" i="7"/>
  <c r="W14" i="7"/>
  <c r="V14" i="7"/>
  <c r="U14" i="7"/>
  <c r="T14" i="7"/>
  <c r="S14" i="7"/>
  <c r="Q14" i="7"/>
  <c r="P14" i="7"/>
  <c r="O14" i="7"/>
  <c r="M14" i="7"/>
  <c r="L14" i="7"/>
  <c r="K14" i="7"/>
  <c r="J14" i="7"/>
  <c r="I14" i="7"/>
  <c r="H14" i="7"/>
  <c r="F14" i="7"/>
  <c r="AN13" i="7"/>
  <c r="AL13" i="7"/>
  <c r="AF13" i="7"/>
  <c r="AE13" i="7"/>
  <c r="AD13" i="7"/>
  <c r="AC13" i="7"/>
  <c r="AA13" i="7"/>
  <c r="Z13" i="7"/>
  <c r="Y13" i="7"/>
  <c r="X13" i="7"/>
  <c r="W13" i="7"/>
  <c r="V13" i="7"/>
  <c r="U13" i="7"/>
  <c r="T13" i="7"/>
  <c r="S13" i="7"/>
  <c r="Q13" i="7"/>
  <c r="P13" i="7"/>
  <c r="O13" i="7"/>
  <c r="M13" i="7"/>
  <c r="L13" i="7"/>
  <c r="K13" i="7"/>
  <c r="J13" i="7"/>
  <c r="I13" i="7"/>
  <c r="H13" i="7"/>
  <c r="F13" i="7"/>
  <c r="E13" i="7"/>
  <c r="D13" i="7"/>
  <c r="AN12" i="7"/>
  <c r="AL12" i="7"/>
  <c r="AF12" i="7"/>
  <c r="AE12" i="7"/>
  <c r="AD12" i="7"/>
  <c r="AC12" i="7"/>
  <c r="AA12" i="7"/>
  <c r="Z12" i="7"/>
  <c r="Y12" i="7"/>
  <c r="X12" i="7"/>
  <c r="W12" i="7"/>
  <c r="V12" i="7"/>
  <c r="U12" i="7"/>
  <c r="T12" i="7"/>
  <c r="S12" i="7"/>
  <c r="Q12" i="7"/>
  <c r="P12" i="7"/>
  <c r="O12" i="7"/>
  <c r="M12" i="7"/>
  <c r="L12" i="7"/>
  <c r="K12" i="7"/>
  <c r="J12" i="7"/>
  <c r="I12" i="7"/>
  <c r="H12" i="7"/>
  <c r="F12" i="7"/>
  <c r="AN11" i="7"/>
  <c r="AL11" i="7"/>
  <c r="AF11" i="7"/>
  <c r="AE11" i="7"/>
  <c r="AD11" i="7"/>
  <c r="AC11" i="7"/>
  <c r="AA11" i="7"/>
  <c r="Z11" i="7"/>
  <c r="Y11" i="7"/>
  <c r="X11" i="7"/>
  <c r="W11" i="7"/>
  <c r="V11" i="7"/>
  <c r="U11" i="7"/>
  <c r="T11" i="7"/>
  <c r="S11" i="7"/>
  <c r="Q11" i="7"/>
  <c r="P11" i="7"/>
  <c r="O11" i="7"/>
  <c r="M11" i="7"/>
  <c r="L11" i="7"/>
  <c r="K11" i="7"/>
  <c r="J11" i="7"/>
  <c r="I11" i="7"/>
  <c r="H11" i="7"/>
  <c r="F11" i="7"/>
  <c r="E11" i="7"/>
  <c r="D11" i="7"/>
  <c r="AN10" i="7"/>
  <c r="AL10" i="7"/>
  <c r="AF10" i="7"/>
  <c r="AE10" i="7"/>
  <c r="AD10" i="7"/>
  <c r="AC10" i="7"/>
  <c r="AA10" i="7"/>
  <c r="Z10" i="7"/>
  <c r="Y10" i="7"/>
  <c r="X10" i="7"/>
  <c r="W10" i="7"/>
  <c r="V10" i="7"/>
  <c r="U10" i="7"/>
  <c r="T10" i="7"/>
  <c r="S10" i="7"/>
  <c r="Q10" i="7"/>
  <c r="P10" i="7"/>
  <c r="O10" i="7"/>
  <c r="M10" i="7"/>
  <c r="L10" i="7"/>
  <c r="K10" i="7"/>
  <c r="J10" i="7"/>
  <c r="I10" i="7"/>
  <c r="H10" i="7"/>
  <c r="F10" i="7"/>
  <c r="AN9" i="7"/>
  <c r="AL9" i="7"/>
  <c r="AF9" i="7"/>
  <c r="AE9" i="7"/>
  <c r="AD9" i="7"/>
  <c r="AC9" i="7"/>
  <c r="AA9" i="7"/>
  <c r="Z9" i="7"/>
  <c r="Y9" i="7"/>
  <c r="X9" i="7"/>
  <c r="W9" i="7"/>
  <c r="V9" i="7"/>
  <c r="U9" i="7"/>
  <c r="T9" i="7"/>
  <c r="S9" i="7"/>
  <c r="Q9" i="7"/>
  <c r="P9" i="7"/>
  <c r="O9" i="7"/>
  <c r="M9" i="7"/>
  <c r="L9" i="7"/>
  <c r="K9" i="7"/>
  <c r="J9" i="7"/>
  <c r="I9" i="7"/>
  <c r="H9" i="7"/>
  <c r="F9" i="7"/>
  <c r="E9" i="7"/>
  <c r="D9" i="7"/>
  <c r="AN8" i="7"/>
  <c r="AL8" i="7"/>
  <c r="AF8" i="7"/>
  <c r="AE8" i="7"/>
  <c r="AD8" i="7"/>
  <c r="AC8" i="7"/>
  <c r="AA8" i="7"/>
  <c r="Z8" i="7"/>
  <c r="Y8" i="7"/>
  <c r="X8" i="7"/>
  <c r="W8" i="7"/>
  <c r="V8" i="7"/>
  <c r="U8" i="7"/>
  <c r="T8" i="7"/>
  <c r="S8" i="7"/>
  <c r="Q8" i="7"/>
  <c r="P8" i="7"/>
  <c r="O8" i="7"/>
  <c r="M8" i="7"/>
  <c r="L8" i="7"/>
  <c r="K8" i="7"/>
  <c r="J8" i="7"/>
  <c r="I8" i="7"/>
  <c r="H8" i="7"/>
  <c r="F8" i="7"/>
  <c r="AN7" i="7"/>
  <c r="AL7" i="7"/>
  <c r="AF7" i="7"/>
  <c r="AE7" i="7"/>
  <c r="AD7" i="7"/>
  <c r="AC7" i="7"/>
  <c r="AA7" i="7"/>
  <c r="Z7" i="7"/>
  <c r="Y7" i="7"/>
  <c r="X7" i="7"/>
  <c r="W7" i="7"/>
  <c r="V7" i="7"/>
  <c r="U7" i="7"/>
  <c r="T7" i="7"/>
  <c r="S7" i="7"/>
  <c r="Q7" i="7"/>
  <c r="P7" i="7"/>
  <c r="O7" i="7"/>
  <c r="M7" i="7"/>
  <c r="L7" i="7"/>
  <c r="K7" i="7"/>
  <c r="J7" i="7"/>
  <c r="I7" i="7"/>
  <c r="H7" i="7"/>
  <c r="F7" i="7"/>
  <c r="E7" i="7"/>
  <c r="D7" i="7"/>
  <c r="AN6" i="7"/>
  <c r="AL6" i="7"/>
  <c r="AF6" i="7"/>
  <c r="AE6" i="7"/>
  <c r="AD6" i="7"/>
  <c r="AC6" i="7"/>
  <c r="AA6" i="7"/>
  <c r="Z6" i="7"/>
  <c r="Y6" i="7"/>
  <c r="Y5" i="7" s="1"/>
  <c r="X6" i="7"/>
  <c r="W6" i="7"/>
  <c r="V6" i="7"/>
  <c r="U6" i="7"/>
  <c r="T6" i="7"/>
  <c r="S6" i="7"/>
  <c r="Q6" i="7"/>
  <c r="P6" i="7"/>
  <c r="O6" i="7"/>
  <c r="M6" i="7"/>
  <c r="L6" i="7"/>
  <c r="K6" i="7"/>
  <c r="J6" i="7"/>
  <c r="I6" i="7"/>
  <c r="H6" i="7"/>
  <c r="F6" i="7"/>
  <c r="AN5" i="7"/>
  <c r="AL5" i="7"/>
  <c r="AF5" i="7"/>
  <c r="AE5" i="7"/>
  <c r="AD5" i="7"/>
  <c r="AC5" i="7"/>
  <c r="AA5" i="7"/>
  <c r="Z5" i="7"/>
  <c r="X5" i="7"/>
  <c r="W5" i="7"/>
  <c r="V5" i="7"/>
  <c r="U5" i="7"/>
  <c r="T5" i="7"/>
  <c r="S5" i="7"/>
  <c r="Q5" i="7"/>
  <c r="P5" i="7"/>
  <c r="O5" i="7"/>
  <c r="M5" i="7"/>
  <c r="L5" i="7"/>
  <c r="K5" i="7"/>
  <c r="J5" i="7"/>
  <c r="I5" i="7"/>
  <c r="H5" i="7"/>
  <c r="F5" i="7"/>
  <c r="AN4" i="7"/>
  <c r="AL4" i="7"/>
  <c r="AF4" i="7"/>
  <c r="AE4" i="7"/>
  <c r="AD4" i="7"/>
  <c r="AC4" i="7"/>
  <c r="AA4" i="7"/>
  <c r="Z4" i="7"/>
  <c r="Y4" i="7"/>
  <c r="X4" i="7"/>
  <c r="W4" i="7"/>
  <c r="V4" i="7"/>
  <c r="U4" i="7"/>
  <c r="T4" i="7"/>
  <c r="S4" i="7"/>
  <c r="Q4" i="7"/>
  <c r="P4" i="7"/>
  <c r="O4" i="7"/>
  <c r="M4" i="7"/>
  <c r="L4" i="7"/>
  <c r="K4" i="7"/>
  <c r="J4" i="7"/>
  <c r="I4" i="7"/>
  <c r="H4" i="7"/>
  <c r="F4" i="7"/>
  <c r="E4" i="7"/>
  <c r="AN3" i="7"/>
  <c r="AL3" i="7"/>
  <c r="AF3" i="7"/>
  <c r="AE3" i="7"/>
  <c r="AD3" i="7"/>
  <c r="AC3" i="7"/>
  <c r="AA3" i="7"/>
  <c r="Z3" i="7"/>
  <c r="X3" i="7"/>
  <c r="W3" i="7"/>
  <c r="V3" i="7"/>
  <c r="U3" i="7"/>
  <c r="T3" i="7"/>
  <c r="S3" i="7"/>
  <c r="Q3" i="7"/>
  <c r="P3" i="7"/>
  <c r="O3" i="7"/>
  <c r="M3" i="7"/>
  <c r="L3" i="7"/>
  <c r="K3" i="7"/>
  <c r="J3" i="7"/>
  <c r="I3" i="7"/>
  <c r="H3" i="7"/>
  <c r="F3" i="7"/>
  <c r="C19" i="6"/>
  <c r="Z18" i="6"/>
  <c r="C18" i="6"/>
  <c r="AN17" i="6"/>
  <c r="AL17" i="6"/>
  <c r="AF17" i="6"/>
  <c r="AE17" i="6"/>
  <c r="AD17" i="6"/>
  <c r="AC17" i="6"/>
  <c r="AA17" i="6"/>
  <c r="Z17" i="6"/>
  <c r="Y17" i="6"/>
  <c r="X17" i="6"/>
  <c r="W17" i="6"/>
  <c r="V17" i="6"/>
  <c r="U17" i="6"/>
  <c r="T17" i="6"/>
  <c r="S17" i="6"/>
  <c r="Q17" i="6"/>
  <c r="P17" i="6"/>
  <c r="O17" i="6"/>
  <c r="M17" i="6"/>
  <c r="L17" i="6"/>
  <c r="K17" i="6"/>
  <c r="J17" i="6"/>
  <c r="I17" i="6"/>
  <c r="H17" i="6"/>
  <c r="F17" i="6"/>
  <c r="E17" i="6"/>
  <c r="D17" i="6"/>
  <c r="AN16" i="6"/>
  <c r="AL16" i="6"/>
  <c r="AF16" i="6"/>
  <c r="AE16" i="6"/>
  <c r="AD16" i="6"/>
  <c r="AC16" i="6"/>
  <c r="AA16" i="6"/>
  <c r="Z16" i="6"/>
  <c r="Y16" i="6"/>
  <c r="C16" i="6" s="1"/>
  <c r="X16" i="6"/>
  <c r="W16" i="6"/>
  <c r="V16" i="6"/>
  <c r="U16" i="6"/>
  <c r="T16" i="6"/>
  <c r="S16" i="6"/>
  <c r="Q16" i="6"/>
  <c r="P16" i="6"/>
  <c r="O16" i="6"/>
  <c r="M16" i="6"/>
  <c r="L16" i="6"/>
  <c r="K16" i="6"/>
  <c r="J16" i="6"/>
  <c r="I16" i="6"/>
  <c r="H16" i="6"/>
  <c r="F16" i="6"/>
  <c r="E16" i="6"/>
  <c r="D16" i="6"/>
  <c r="AN15" i="6"/>
  <c r="AL15" i="6"/>
  <c r="AF15" i="6"/>
  <c r="AE15" i="6"/>
  <c r="AD15" i="6"/>
  <c r="AC15" i="6"/>
  <c r="AA15" i="6"/>
  <c r="Z15" i="6"/>
  <c r="Y15" i="6"/>
  <c r="X15" i="6"/>
  <c r="W15" i="6"/>
  <c r="V15" i="6"/>
  <c r="U15" i="6"/>
  <c r="T15" i="6"/>
  <c r="S15" i="6"/>
  <c r="Q15" i="6"/>
  <c r="P15" i="6"/>
  <c r="O15" i="6"/>
  <c r="M15" i="6"/>
  <c r="L15" i="6"/>
  <c r="K15" i="6"/>
  <c r="J15" i="6"/>
  <c r="I15" i="6"/>
  <c r="H15" i="6"/>
  <c r="F15" i="6"/>
  <c r="E15" i="6"/>
  <c r="D15" i="6"/>
  <c r="C15" i="6" s="1"/>
  <c r="AN14" i="6"/>
  <c r="AL14" i="6"/>
  <c r="AF14" i="6"/>
  <c r="AE14" i="6"/>
  <c r="AD14" i="6"/>
  <c r="AC14" i="6"/>
  <c r="AA14" i="6"/>
  <c r="Z14" i="6"/>
  <c r="Y14" i="6"/>
  <c r="X14" i="6"/>
  <c r="W14" i="6"/>
  <c r="V14" i="6"/>
  <c r="U14" i="6"/>
  <c r="T14" i="6"/>
  <c r="S14" i="6"/>
  <c r="Q14" i="6"/>
  <c r="P14" i="6"/>
  <c r="O14" i="6"/>
  <c r="M14" i="6"/>
  <c r="L14" i="6"/>
  <c r="K14" i="6"/>
  <c r="J14" i="6"/>
  <c r="I14" i="6"/>
  <c r="H14" i="6"/>
  <c r="F14" i="6"/>
  <c r="E14" i="6"/>
  <c r="D14" i="6"/>
  <c r="AN13" i="6"/>
  <c r="AL13" i="6"/>
  <c r="AF13" i="6"/>
  <c r="AE13" i="6"/>
  <c r="AD13" i="6"/>
  <c r="AC13" i="6"/>
  <c r="AA13" i="6"/>
  <c r="Z13" i="6"/>
  <c r="Y13" i="6"/>
  <c r="X13" i="6"/>
  <c r="W13" i="6"/>
  <c r="V13" i="6"/>
  <c r="U13" i="6"/>
  <c r="T13" i="6"/>
  <c r="S13" i="6"/>
  <c r="Q13" i="6"/>
  <c r="P13" i="6"/>
  <c r="O13" i="6"/>
  <c r="M13" i="6"/>
  <c r="L13" i="6"/>
  <c r="K13" i="6"/>
  <c r="J13" i="6"/>
  <c r="I13" i="6"/>
  <c r="H13" i="6"/>
  <c r="F13" i="6"/>
  <c r="E13" i="6"/>
  <c r="D13" i="6"/>
  <c r="AN12" i="6"/>
  <c r="AL12" i="6"/>
  <c r="AF12" i="6"/>
  <c r="AE12" i="6"/>
  <c r="AD12" i="6"/>
  <c r="AC12" i="6"/>
  <c r="AA12" i="6"/>
  <c r="Z12" i="6"/>
  <c r="Y12" i="6"/>
  <c r="C12" i="6" s="1"/>
  <c r="X12" i="6"/>
  <c r="W12" i="6"/>
  <c r="V12" i="6"/>
  <c r="U12" i="6"/>
  <c r="T12" i="6"/>
  <c r="S12" i="6"/>
  <c r="Q12" i="6"/>
  <c r="P12" i="6"/>
  <c r="O12" i="6"/>
  <c r="M12" i="6"/>
  <c r="L12" i="6"/>
  <c r="K12" i="6"/>
  <c r="J12" i="6"/>
  <c r="I12" i="6"/>
  <c r="H12" i="6"/>
  <c r="F12" i="6"/>
  <c r="E12" i="6"/>
  <c r="D12" i="6"/>
  <c r="AN11" i="6"/>
  <c r="AL11" i="6"/>
  <c r="AF11" i="6"/>
  <c r="AE11" i="6"/>
  <c r="AD11" i="6"/>
  <c r="AC11" i="6"/>
  <c r="AA11" i="6"/>
  <c r="Z11" i="6"/>
  <c r="Y11" i="6"/>
  <c r="X11" i="6"/>
  <c r="W11" i="6"/>
  <c r="V11" i="6"/>
  <c r="U11" i="6"/>
  <c r="T11" i="6"/>
  <c r="S11" i="6"/>
  <c r="Q11" i="6"/>
  <c r="P11" i="6"/>
  <c r="O11" i="6"/>
  <c r="M11" i="6"/>
  <c r="L11" i="6"/>
  <c r="K11" i="6"/>
  <c r="J11" i="6"/>
  <c r="I11" i="6"/>
  <c r="H11" i="6"/>
  <c r="F11" i="6"/>
  <c r="E11" i="6"/>
  <c r="D11" i="6"/>
  <c r="AN10" i="6"/>
  <c r="AL10" i="6"/>
  <c r="AF10" i="6"/>
  <c r="AE10" i="6"/>
  <c r="AD10" i="6"/>
  <c r="AC10" i="6"/>
  <c r="AA10" i="6"/>
  <c r="Z10" i="6"/>
  <c r="Y10" i="6"/>
  <c r="X10" i="6"/>
  <c r="W10" i="6"/>
  <c r="V10" i="6"/>
  <c r="U10" i="6"/>
  <c r="T10" i="6"/>
  <c r="S10" i="6"/>
  <c r="Q10" i="6"/>
  <c r="P10" i="6"/>
  <c r="O10" i="6"/>
  <c r="M10" i="6"/>
  <c r="L10" i="6"/>
  <c r="K10" i="6"/>
  <c r="J10" i="6"/>
  <c r="I10" i="6"/>
  <c r="H10" i="6"/>
  <c r="F10" i="6"/>
  <c r="E10" i="6"/>
  <c r="D10" i="6"/>
  <c r="AN9" i="6"/>
  <c r="AL9" i="6"/>
  <c r="AF9" i="6"/>
  <c r="AE9" i="6"/>
  <c r="AD9" i="6"/>
  <c r="AC9" i="6"/>
  <c r="AA9" i="6"/>
  <c r="Z9" i="6"/>
  <c r="Y9" i="6"/>
  <c r="X9" i="6"/>
  <c r="W9" i="6"/>
  <c r="V9" i="6"/>
  <c r="U9" i="6"/>
  <c r="T9" i="6"/>
  <c r="S9" i="6"/>
  <c r="Q9" i="6"/>
  <c r="P9" i="6"/>
  <c r="O9" i="6"/>
  <c r="M9" i="6"/>
  <c r="L9" i="6"/>
  <c r="K9" i="6"/>
  <c r="J9" i="6"/>
  <c r="I9" i="6"/>
  <c r="H9" i="6"/>
  <c r="F9" i="6"/>
  <c r="E9" i="6"/>
  <c r="D9" i="6"/>
  <c r="AN8" i="6"/>
  <c r="AN6" i="6" s="1"/>
  <c r="AL8" i="6"/>
  <c r="AF8" i="6"/>
  <c r="AE8" i="6"/>
  <c r="AE6" i="6" s="1"/>
  <c r="AD8" i="6"/>
  <c r="AC8" i="6"/>
  <c r="AA8" i="6"/>
  <c r="AA6" i="6" s="1"/>
  <c r="Z8" i="6"/>
  <c r="Y8" i="6"/>
  <c r="X8" i="6"/>
  <c r="W8" i="6"/>
  <c r="W6" i="6" s="1"/>
  <c r="V8" i="6"/>
  <c r="U8" i="6"/>
  <c r="T8" i="6"/>
  <c r="S8" i="6"/>
  <c r="S6" i="6" s="1"/>
  <c r="Q8" i="6"/>
  <c r="P8" i="6"/>
  <c r="O8" i="6"/>
  <c r="O6" i="6" s="1"/>
  <c r="M8" i="6"/>
  <c r="L8" i="6"/>
  <c r="K8" i="6"/>
  <c r="K6" i="6" s="1"/>
  <c r="J8" i="6"/>
  <c r="I8" i="6"/>
  <c r="H8" i="6"/>
  <c r="F8" i="6"/>
  <c r="E8" i="6"/>
  <c r="D8" i="6"/>
  <c r="C8" i="6"/>
  <c r="AN7" i="6"/>
  <c r="AL7" i="6"/>
  <c r="AF7" i="6"/>
  <c r="AF6" i="6" s="1"/>
  <c r="AE7" i="6"/>
  <c r="AD7" i="6"/>
  <c r="AD6" i="6" s="1"/>
  <c r="AC7" i="6"/>
  <c r="AA7" i="6"/>
  <c r="Z7" i="6"/>
  <c r="Z6" i="6" s="1"/>
  <c r="Y7" i="6"/>
  <c r="X7" i="6"/>
  <c r="X6" i="6" s="1"/>
  <c r="W7" i="6"/>
  <c r="V7" i="6"/>
  <c r="V6" i="6" s="1"/>
  <c r="U7" i="6"/>
  <c r="T7" i="6"/>
  <c r="T6" i="6" s="1"/>
  <c r="S7" i="6"/>
  <c r="Q7" i="6"/>
  <c r="P7" i="6"/>
  <c r="P6" i="6" s="1"/>
  <c r="O7" i="6"/>
  <c r="M7" i="6"/>
  <c r="L7" i="6"/>
  <c r="L6" i="6" s="1"/>
  <c r="K7" i="6"/>
  <c r="J7" i="6"/>
  <c r="J6" i="6" s="1"/>
  <c r="I7" i="6"/>
  <c r="H7" i="6"/>
  <c r="H6" i="6" s="1"/>
  <c r="F7" i="6"/>
  <c r="F6" i="6" s="1"/>
  <c r="E7" i="6"/>
  <c r="D7" i="6"/>
  <c r="AL6" i="6"/>
  <c r="AL5" i="6" s="1"/>
  <c r="AC6" i="6"/>
  <c r="AC5" i="6" s="1"/>
  <c r="U6" i="6"/>
  <c r="U5" i="6" s="1"/>
  <c r="Q6" i="6"/>
  <c r="Q5" i="6" s="1"/>
  <c r="M6" i="6"/>
  <c r="M5" i="6" s="1"/>
  <c r="I6" i="6"/>
  <c r="I5" i="6" s="1"/>
  <c r="E6" i="6"/>
  <c r="E5" i="6" s="1"/>
  <c r="AN4" i="6"/>
  <c r="AL4" i="6"/>
  <c r="AF4" i="6"/>
  <c r="AE4" i="6"/>
  <c r="AD4" i="6"/>
  <c r="AC4" i="6"/>
  <c r="AA4" i="6"/>
  <c r="Z4" i="6"/>
  <c r="Y4" i="6"/>
  <c r="C4" i="6" s="1"/>
  <c r="X4" i="6"/>
  <c r="W4" i="6"/>
  <c r="V4" i="6"/>
  <c r="U4" i="6"/>
  <c r="T4" i="6"/>
  <c r="S4" i="6"/>
  <c r="Q4" i="6"/>
  <c r="P4" i="6"/>
  <c r="O4" i="6"/>
  <c r="M4" i="6"/>
  <c r="L4" i="6"/>
  <c r="K4" i="6"/>
  <c r="J4" i="6"/>
  <c r="I4" i="6"/>
  <c r="H4" i="6"/>
  <c r="F4" i="6"/>
  <c r="E4" i="6"/>
  <c r="D4" i="6"/>
  <c r="C19" i="5"/>
  <c r="C18" i="5"/>
  <c r="AN17" i="5"/>
  <c r="AF17" i="5"/>
  <c r="AE17" i="5"/>
  <c r="AD17" i="5"/>
  <c r="AC17" i="5"/>
  <c r="Y17" i="5"/>
  <c r="X17" i="5"/>
  <c r="W17" i="5"/>
  <c r="V17" i="5"/>
  <c r="U17" i="5"/>
  <c r="T17" i="5"/>
  <c r="S17" i="5"/>
  <c r="R17" i="5"/>
  <c r="Q17" i="5"/>
  <c r="P17" i="5"/>
  <c r="O17" i="5"/>
  <c r="M17" i="5"/>
  <c r="L17" i="5"/>
  <c r="K17" i="5"/>
  <c r="J17" i="5"/>
  <c r="I17" i="5"/>
  <c r="H17" i="5"/>
  <c r="F17" i="5"/>
  <c r="E17" i="5"/>
  <c r="D17" i="5"/>
  <c r="AN16" i="5"/>
  <c r="AF16" i="5"/>
  <c r="AE16" i="5"/>
  <c r="AD16" i="5"/>
  <c r="AC16" i="5"/>
  <c r="Y16" i="5"/>
  <c r="X16" i="5"/>
  <c r="W16" i="5"/>
  <c r="V16" i="5"/>
  <c r="U16" i="5"/>
  <c r="T16" i="5"/>
  <c r="S16" i="5"/>
  <c r="R16" i="5"/>
  <c r="Q16" i="5"/>
  <c r="P16" i="5"/>
  <c r="O16" i="5"/>
  <c r="M16" i="5"/>
  <c r="L16" i="5"/>
  <c r="K16" i="5"/>
  <c r="J16" i="5"/>
  <c r="I16" i="5"/>
  <c r="H16" i="5"/>
  <c r="F16" i="5"/>
  <c r="E16" i="5"/>
  <c r="D16" i="5"/>
  <c r="AN15" i="5"/>
  <c r="AF15" i="5"/>
  <c r="AE15" i="5"/>
  <c r="AD15" i="5"/>
  <c r="AC15" i="5"/>
  <c r="Y15" i="5"/>
  <c r="X15" i="5"/>
  <c r="W15" i="5"/>
  <c r="V15" i="5"/>
  <c r="U15" i="5"/>
  <c r="T15" i="5"/>
  <c r="S15" i="5"/>
  <c r="R15" i="5"/>
  <c r="Q15" i="5"/>
  <c r="P15" i="5"/>
  <c r="O15" i="5"/>
  <c r="M15" i="5"/>
  <c r="L15" i="5"/>
  <c r="K15" i="5"/>
  <c r="J15" i="5"/>
  <c r="I15" i="5"/>
  <c r="H15" i="5"/>
  <c r="F15" i="5"/>
  <c r="E15" i="5"/>
  <c r="AN14" i="5"/>
  <c r="AF14" i="5"/>
  <c r="AE14" i="5"/>
  <c r="AD14" i="5"/>
  <c r="AC14" i="5"/>
  <c r="Y14" i="5"/>
  <c r="X14" i="5"/>
  <c r="W14" i="5"/>
  <c r="V14" i="5"/>
  <c r="U14" i="5"/>
  <c r="T14" i="5"/>
  <c r="S14" i="5"/>
  <c r="R14" i="5"/>
  <c r="Q14" i="5"/>
  <c r="P14" i="5"/>
  <c r="O14" i="5"/>
  <c r="M14" i="5"/>
  <c r="L14" i="5"/>
  <c r="K14" i="5"/>
  <c r="J14" i="5"/>
  <c r="I14" i="5"/>
  <c r="H14" i="5"/>
  <c r="F14" i="5"/>
  <c r="E14" i="5"/>
  <c r="D14" i="5"/>
  <c r="C14" i="5"/>
  <c r="AN13" i="5"/>
  <c r="AF13" i="5"/>
  <c r="AE13" i="5"/>
  <c r="AD13" i="5"/>
  <c r="AC13" i="5"/>
  <c r="Y13" i="5"/>
  <c r="X13" i="5"/>
  <c r="W13" i="5"/>
  <c r="V13" i="5"/>
  <c r="U13" i="5"/>
  <c r="T13" i="5"/>
  <c r="S13" i="5"/>
  <c r="R13" i="5"/>
  <c r="Q13" i="5"/>
  <c r="P13" i="5"/>
  <c r="O13" i="5"/>
  <c r="M13" i="5"/>
  <c r="L13" i="5"/>
  <c r="K13" i="5"/>
  <c r="J13" i="5"/>
  <c r="I13" i="5"/>
  <c r="H13" i="5"/>
  <c r="F13" i="5"/>
  <c r="E13" i="5"/>
  <c r="D13" i="5"/>
  <c r="AN12" i="5"/>
  <c r="AF12" i="5"/>
  <c r="AE12" i="5"/>
  <c r="AD12" i="5"/>
  <c r="AC12" i="5"/>
  <c r="Y12" i="5"/>
  <c r="X12" i="5"/>
  <c r="W12" i="5"/>
  <c r="V12" i="5"/>
  <c r="U12" i="5"/>
  <c r="T12" i="5"/>
  <c r="S12" i="5"/>
  <c r="R12" i="5"/>
  <c r="Q12" i="5"/>
  <c r="P12" i="5"/>
  <c r="O12" i="5"/>
  <c r="M12" i="5"/>
  <c r="L12" i="5"/>
  <c r="K12" i="5"/>
  <c r="J12" i="5"/>
  <c r="I12" i="5"/>
  <c r="H12" i="5"/>
  <c r="F12" i="5"/>
  <c r="E12" i="5"/>
  <c r="D12" i="5"/>
  <c r="AN11" i="5"/>
  <c r="AF11" i="5"/>
  <c r="AE11" i="5"/>
  <c r="AD11" i="5"/>
  <c r="AC11" i="5"/>
  <c r="Y11" i="5"/>
  <c r="X11" i="5"/>
  <c r="W11" i="5"/>
  <c r="V11" i="5"/>
  <c r="U11" i="5"/>
  <c r="T11" i="5"/>
  <c r="S11" i="5"/>
  <c r="R11" i="5"/>
  <c r="Q11" i="5"/>
  <c r="P11" i="5"/>
  <c r="O11" i="5"/>
  <c r="M11" i="5"/>
  <c r="L11" i="5"/>
  <c r="K11" i="5"/>
  <c r="J11" i="5"/>
  <c r="I11" i="5"/>
  <c r="H11" i="5"/>
  <c r="F11" i="5"/>
  <c r="E11" i="5"/>
  <c r="AN10" i="5"/>
  <c r="AF10" i="5"/>
  <c r="AE10" i="5"/>
  <c r="AD10" i="5"/>
  <c r="AC10" i="5"/>
  <c r="Y10" i="5"/>
  <c r="X10" i="5"/>
  <c r="W10" i="5"/>
  <c r="V10" i="5"/>
  <c r="U10" i="5"/>
  <c r="T10" i="5"/>
  <c r="S10" i="5"/>
  <c r="R10" i="5"/>
  <c r="Q10" i="5"/>
  <c r="P10" i="5"/>
  <c r="O10" i="5"/>
  <c r="M10" i="5"/>
  <c r="L10" i="5"/>
  <c r="K10" i="5"/>
  <c r="J10" i="5"/>
  <c r="I10" i="5"/>
  <c r="H10" i="5"/>
  <c r="F10" i="5"/>
  <c r="E10" i="5"/>
  <c r="D10" i="5"/>
  <c r="C10" i="5"/>
  <c r="AN9" i="5"/>
  <c r="AF9" i="5"/>
  <c r="AE9" i="5"/>
  <c r="AD9" i="5"/>
  <c r="AC9" i="5"/>
  <c r="Y9" i="5"/>
  <c r="X9" i="5"/>
  <c r="W9" i="5"/>
  <c r="V9" i="5"/>
  <c r="U9" i="5"/>
  <c r="T9" i="5"/>
  <c r="S9" i="5"/>
  <c r="R9" i="5"/>
  <c r="Q9" i="5"/>
  <c r="P9" i="5"/>
  <c r="O9" i="5"/>
  <c r="M9" i="5"/>
  <c r="L9" i="5"/>
  <c r="K9" i="5"/>
  <c r="J9" i="5"/>
  <c r="I9" i="5"/>
  <c r="H9" i="5"/>
  <c r="F9" i="5"/>
  <c r="E9" i="5"/>
  <c r="D9" i="5"/>
  <c r="AN8" i="5"/>
  <c r="AF8" i="5"/>
  <c r="AE8" i="5"/>
  <c r="AD8" i="5"/>
  <c r="AC8" i="5"/>
  <c r="AC6" i="5" s="1"/>
  <c r="Y8" i="5"/>
  <c r="X8" i="5"/>
  <c r="W8" i="5"/>
  <c r="V8" i="5"/>
  <c r="U8" i="5"/>
  <c r="U6" i="5" s="1"/>
  <c r="T8" i="5"/>
  <c r="S8" i="5"/>
  <c r="R8" i="5"/>
  <c r="Q8" i="5"/>
  <c r="Q6" i="5" s="1"/>
  <c r="P8" i="5"/>
  <c r="O8" i="5"/>
  <c r="M8" i="5"/>
  <c r="M6" i="5" s="1"/>
  <c r="L8" i="5"/>
  <c r="K8" i="5"/>
  <c r="J8" i="5"/>
  <c r="I8" i="5"/>
  <c r="I6" i="5" s="1"/>
  <c r="H8" i="5"/>
  <c r="F8" i="5"/>
  <c r="E8" i="5"/>
  <c r="D8" i="5"/>
  <c r="AN7" i="5"/>
  <c r="AF7" i="5"/>
  <c r="AF6" i="5" s="1"/>
  <c r="AE7" i="5"/>
  <c r="AD7" i="5"/>
  <c r="AD6" i="5" s="1"/>
  <c r="AC7" i="5"/>
  <c r="Y7" i="5"/>
  <c r="X7" i="5"/>
  <c r="X6" i="5" s="1"/>
  <c r="W7" i="5"/>
  <c r="V7" i="5"/>
  <c r="V6" i="5" s="1"/>
  <c r="U7" i="5"/>
  <c r="T7" i="5"/>
  <c r="T6" i="5" s="1"/>
  <c r="S7" i="5"/>
  <c r="R7" i="5"/>
  <c r="R6" i="5" s="1"/>
  <c r="Q7" i="5"/>
  <c r="P7" i="5"/>
  <c r="P6" i="5" s="1"/>
  <c r="O7" i="5"/>
  <c r="M7" i="5"/>
  <c r="L7" i="5"/>
  <c r="L6" i="5" s="1"/>
  <c r="K7" i="5"/>
  <c r="J7" i="5"/>
  <c r="J6" i="5" s="1"/>
  <c r="I7" i="5"/>
  <c r="H7" i="5"/>
  <c r="H6" i="5" s="1"/>
  <c r="F7" i="5"/>
  <c r="F6" i="5" s="1"/>
  <c r="E7" i="5"/>
  <c r="AN6" i="5"/>
  <c r="AN5" i="5" s="1"/>
  <c r="AE6" i="5"/>
  <c r="AE5" i="5" s="1"/>
  <c r="W6" i="5"/>
  <c r="W5" i="5" s="1"/>
  <c r="S6" i="5"/>
  <c r="S5" i="5" s="1"/>
  <c r="O6" i="5"/>
  <c r="O5" i="5" s="1"/>
  <c r="K6" i="5"/>
  <c r="K5" i="5" s="1"/>
  <c r="AN4" i="5"/>
  <c r="AF4" i="5"/>
  <c r="AE4" i="5"/>
  <c r="AD4" i="5"/>
  <c r="AC4" i="5"/>
  <c r="Y4" i="5"/>
  <c r="X4" i="5"/>
  <c r="W4" i="5"/>
  <c r="V4" i="5"/>
  <c r="U4" i="5"/>
  <c r="T4" i="5"/>
  <c r="S4" i="5"/>
  <c r="R4" i="5"/>
  <c r="Q4" i="5"/>
  <c r="P4" i="5"/>
  <c r="O4" i="5"/>
  <c r="M4" i="5"/>
  <c r="L4" i="5"/>
  <c r="K4" i="5"/>
  <c r="J4" i="5"/>
  <c r="I4" i="5"/>
  <c r="H4" i="5"/>
  <c r="F4" i="5"/>
  <c r="E4" i="5"/>
  <c r="C4" i="5" s="1"/>
  <c r="D4" i="5"/>
  <c r="C19" i="4"/>
  <c r="C18" i="4"/>
  <c r="AN17" i="4"/>
  <c r="AF17" i="4"/>
  <c r="AE17" i="4"/>
  <c r="AD17" i="4"/>
  <c r="AC17" i="4"/>
  <c r="Y17" i="4"/>
  <c r="X17" i="4"/>
  <c r="W17" i="4"/>
  <c r="V17" i="4"/>
  <c r="U17" i="4"/>
  <c r="T17" i="4"/>
  <c r="S17" i="4"/>
  <c r="R17" i="4"/>
  <c r="Q17" i="4"/>
  <c r="P17" i="4"/>
  <c r="O17" i="4"/>
  <c r="M17" i="4"/>
  <c r="L17" i="4"/>
  <c r="K17" i="4"/>
  <c r="J17" i="4"/>
  <c r="I17" i="4"/>
  <c r="H17" i="4"/>
  <c r="F17" i="4"/>
  <c r="E17" i="4"/>
  <c r="D17" i="4"/>
  <c r="C17" i="4" s="1"/>
  <c r="AN16" i="4"/>
  <c r="AF16" i="4"/>
  <c r="AE16" i="4"/>
  <c r="AD16" i="4"/>
  <c r="AC16" i="4"/>
  <c r="Y16" i="4"/>
  <c r="X16" i="4"/>
  <c r="W16" i="4"/>
  <c r="V16" i="4"/>
  <c r="U16" i="4"/>
  <c r="T16" i="4"/>
  <c r="S16" i="4"/>
  <c r="R16" i="4"/>
  <c r="Q16" i="4"/>
  <c r="P16" i="4"/>
  <c r="O16" i="4"/>
  <c r="M16" i="4"/>
  <c r="L16" i="4"/>
  <c r="K16" i="4"/>
  <c r="J16" i="4"/>
  <c r="I16" i="4"/>
  <c r="H16" i="4"/>
  <c r="F16" i="4"/>
  <c r="E16" i="4"/>
  <c r="D16" i="4"/>
  <c r="C16" i="4"/>
  <c r="AN15" i="4"/>
  <c r="AF15" i="4"/>
  <c r="AE15" i="4"/>
  <c r="AD15" i="4"/>
  <c r="AC15" i="4"/>
  <c r="Y15" i="4"/>
  <c r="X15" i="4"/>
  <c r="W15" i="4"/>
  <c r="V15" i="4"/>
  <c r="U15" i="4"/>
  <c r="T15" i="4"/>
  <c r="S15" i="4"/>
  <c r="R15" i="4"/>
  <c r="Q15" i="4"/>
  <c r="P15" i="4"/>
  <c r="O15" i="4"/>
  <c r="M15" i="4"/>
  <c r="L15" i="4"/>
  <c r="K15" i="4"/>
  <c r="J15" i="4"/>
  <c r="I15" i="4"/>
  <c r="H15" i="4"/>
  <c r="F15" i="4"/>
  <c r="E15" i="4"/>
  <c r="D15" i="4"/>
  <c r="AN14" i="4"/>
  <c r="AF14" i="4"/>
  <c r="AE14" i="4"/>
  <c r="AD14" i="4"/>
  <c r="AC14" i="4"/>
  <c r="Y14" i="4"/>
  <c r="X14" i="4"/>
  <c r="W14" i="4"/>
  <c r="V14" i="4"/>
  <c r="U14" i="4"/>
  <c r="T14" i="4"/>
  <c r="S14" i="4"/>
  <c r="R14" i="4"/>
  <c r="Q14" i="4"/>
  <c r="P14" i="4"/>
  <c r="O14" i="4"/>
  <c r="M14" i="4"/>
  <c r="L14" i="4"/>
  <c r="K14" i="4"/>
  <c r="J14" i="4"/>
  <c r="I14" i="4"/>
  <c r="H14" i="4"/>
  <c r="F14" i="4"/>
  <c r="E14" i="4"/>
  <c r="C14" i="4" s="1"/>
  <c r="D14" i="4"/>
  <c r="AN13" i="4"/>
  <c r="AF13" i="4"/>
  <c r="AE13" i="4"/>
  <c r="AD13" i="4"/>
  <c r="AC13" i="4"/>
  <c r="Y13" i="4"/>
  <c r="X13" i="4"/>
  <c r="W13" i="4"/>
  <c r="V13" i="4"/>
  <c r="U13" i="4"/>
  <c r="T13" i="4"/>
  <c r="S13" i="4"/>
  <c r="R13" i="4"/>
  <c r="Q13" i="4"/>
  <c r="P13" i="4"/>
  <c r="O13" i="4"/>
  <c r="M13" i="4"/>
  <c r="L13" i="4"/>
  <c r="K13" i="4"/>
  <c r="J13" i="4"/>
  <c r="I13" i="4"/>
  <c r="H13" i="4"/>
  <c r="F13" i="4"/>
  <c r="E13" i="4"/>
  <c r="D13" i="4"/>
  <c r="AN12" i="4"/>
  <c r="AF12" i="4"/>
  <c r="AE12" i="4"/>
  <c r="AD12" i="4"/>
  <c r="AC12" i="4"/>
  <c r="Y12" i="4"/>
  <c r="X12" i="4"/>
  <c r="W12" i="4"/>
  <c r="V12" i="4"/>
  <c r="U12" i="4"/>
  <c r="T12" i="4"/>
  <c r="S12" i="4"/>
  <c r="R12" i="4"/>
  <c r="Q12" i="4"/>
  <c r="P12" i="4"/>
  <c r="O12" i="4"/>
  <c r="M12" i="4"/>
  <c r="L12" i="4"/>
  <c r="K12" i="4"/>
  <c r="J12" i="4"/>
  <c r="I12" i="4"/>
  <c r="H12" i="4"/>
  <c r="F12" i="4"/>
  <c r="E12" i="4"/>
  <c r="D12" i="4"/>
  <c r="C12" i="4"/>
  <c r="AN11" i="4"/>
  <c r="AF11" i="4"/>
  <c r="AE11" i="4"/>
  <c r="AD11" i="4"/>
  <c r="AC11" i="4"/>
  <c r="Y11" i="4"/>
  <c r="X11" i="4"/>
  <c r="W11" i="4"/>
  <c r="V11" i="4"/>
  <c r="U11" i="4"/>
  <c r="T11" i="4"/>
  <c r="S11" i="4"/>
  <c r="R11" i="4"/>
  <c r="Q11" i="4"/>
  <c r="P11" i="4"/>
  <c r="O11" i="4"/>
  <c r="M11" i="4"/>
  <c r="L11" i="4"/>
  <c r="K11" i="4"/>
  <c r="J11" i="4"/>
  <c r="I11" i="4"/>
  <c r="H11" i="4"/>
  <c r="F11" i="4"/>
  <c r="E11" i="4"/>
  <c r="D11" i="4"/>
  <c r="C11" i="4" s="1"/>
  <c r="AN10" i="4"/>
  <c r="AF10" i="4"/>
  <c r="AE10" i="4"/>
  <c r="AD10" i="4"/>
  <c r="AC10" i="4"/>
  <c r="Y10" i="4"/>
  <c r="X10" i="4"/>
  <c r="W10" i="4"/>
  <c r="V10" i="4"/>
  <c r="U10" i="4"/>
  <c r="T10" i="4"/>
  <c r="S10" i="4"/>
  <c r="R10" i="4"/>
  <c r="Q10" i="4"/>
  <c r="P10" i="4"/>
  <c r="O10" i="4"/>
  <c r="M10" i="4"/>
  <c r="L10" i="4"/>
  <c r="K10" i="4"/>
  <c r="J10" i="4"/>
  <c r="I10" i="4"/>
  <c r="H10" i="4"/>
  <c r="F10" i="4"/>
  <c r="E10" i="4"/>
  <c r="C10" i="4" s="1"/>
  <c r="D10" i="4"/>
  <c r="AN9" i="4"/>
  <c r="AF9" i="4"/>
  <c r="AE9" i="4"/>
  <c r="AD9" i="4"/>
  <c r="AC9" i="4"/>
  <c r="Y9" i="4"/>
  <c r="X9" i="4"/>
  <c r="W9" i="4"/>
  <c r="V9" i="4"/>
  <c r="U9" i="4"/>
  <c r="T9" i="4"/>
  <c r="S9" i="4"/>
  <c r="R9" i="4"/>
  <c r="Q9" i="4"/>
  <c r="P9" i="4"/>
  <c r="O9" i="4"/>
  <c r="M9" i="4"/>
  <c r="L9" i="4"/>
  <c r="K9" i="4"/>
  <c r="J9" i="4"/>
  <c r="I9" i="4"/>
  <c r="H9" i="4"/>
  <c r="F9" i="4"/>
  <c r="E9" i="4"/>
  <c r="D9" i="4"/>
  <c r="AN8" i="4"/>
  <c r="AN6" i="4" s="1"/>
  <c r="AF8" i="4"/>
  <c r="AE8" i="4"/>
  <c r="AE6" i="4" s="1"/>
  <c r="AD8" i="4"/>
  <c r="AC8" i="4"/>
  <c r="Y8" i="4"/>
  <c r="Y6" i="4" s="1"/>
  <c r="Y5" i="4" s="1"/>
  <c r="X8" i="4"/>
  <c r="W8" i="4"/>
  <c r="W6" i="4" s="1"/>
  <c r="V8" i="4"/>
  <c r="U8" i="4"/>
  <c r="T8" i="4"/>
  <c r="S8" i="4"/>
  <c r="S6" i="4" s="1"/>
  <c r="R8" i="4"/>
  <c r="Q8" i="4"/>
  <c r="P8" i="4"/>
  <c r="O8" i="4"/>
  <c r="O6" i="4" s="1"/>
  <c r="M8" i="4"/>
  <c r="L8" i="4"/>
  <c r="K8" i="4"/>
  <c r="K6" i="4" s="1"/>
  <c r="J8" i="4"/>
  <c r="I8" i="4"/>
  <c r="H8" i="4"/>
  <c r="F8" i="4"/>
  <c r="E8" i="4"/>
  <c r="D8" i="4"/>
  <c r="C8" i="4"/>
  <c r="AN7" i="4"/>
  <c r="AF7" i="4"/>
  <c r="AF6" i="4" s="1"/>
  <c r="AE7" i="4"/>
  <c r="AD7" i="4"/>
  <c r="AD6" i="4" s="1"/>
  <c r="AC7" i="4"/>
  <c r="Y7" i="4"/>
  <c r="X7" i="4"/>
  <c r="X6" i="4" s="1"/>
  <c r="W7" i="4"/>
  <c r="V7" i="4"/>
  <c r="V6" i="4" s="1"/>
  <c r="U7" i="4"/>
  <c r="T7" i="4"/>
  <c r="T6" i="4" s="1"/>
  <c r="S7" i="4"/>
  <c r="R7" i="4"/>
  <c r="R6" i="4" s="1"/>
  <c r="Q7" i="4"/>
  <c r="P7" i="4"/>
  <c r="P6" i="4" s="1"/>
  <c r="O7" i="4"/>
  <c r="M7" i="4"/>
  <c r="L7" i="4"/>
  <c r="L6" i="4" s="1"/>
  <c r="K7" i="4"/>
  <c r="J7" i="4"/>
  <c r="J6" i="4" s="1"/>
  <c r="I7" i="4"/>
  <c r="H7" i="4"/>
  <c r="H6" i="4" s="1"/>
  <c r="F7" i="4"/>
  <c r="F6" i="4" s="1"/>
  <c r="E7" i="4"/>
  <c r="D7" i="4"/>
  <c r="AC6" i="4"/>
  <c r="AC5" i="4" s="1"/>
  <c r="U6" i="4"/>
  <c r="U5" i="4" s="1"/>
  <c r="Q6" i="4"/>
  <c r="Q5" i="4" s="1"/>
  <c r="M6" i="4"/>
  <c r="M5" i="4" s="1"/>
  <c r="I6" i="4"/>
  <c r="I5" i="4" s="1"/>
  <c r="E6" i="4"/>
  <c r="E5" i="4" s="1"/>
  <c r="AN4" i="4"/>
  <c r="AF4" i="4"/>
  <c r="AE4" i="4"/>
  <c r="AD4" i="4"/>
  <c r="AC4" i="4"/>
  <c r="Y4" i="4"/>
  <c r="C4" i="4" s="1"/>
  <c r="X4" i="4"/>
  <c r="W4" i="4"/>
  <c r="V4" i="4"/>
  <c r="U4" i="4"/>
  <c r="T4" i="4"/>
  <c r="S4" i="4"/>
  <c r="R4" i="4"/>
  <c r="Q4" i="4"/>
  <c r="P4" i="4"/>
  <c r="O4" i="4"/>
  <c r="M4" i="4"/>
  <c r="L4" i="4"/>
  <c r="K4" i="4"/>
  <c r="J4" i="4"/>
  <c r="I4" i="4"/>
  <c r="H4" i="4"/>
  <c r="F4" i="4"/>
  <c r="E4" i="4"/>
  <c r="D4" i="4"/>
  <c r="C19" i="3"/>
  <c r="C18" i="3"/>
  <c r="AN17" i="3"/>
  <c r="AF17" i="3"/>
  <c r="AE17" i="3"/>
  <c r="AD17" i="3"/>
  <c r="AC17" i="3"/>
  <c r="Y17" i="3"/>
  <c r="X17" i="3"/>
  <c r="W17" i="3"/>
  <c r="V17" i="3"/>
  <c r="U17" i="3"/>
  <c r="T17" i="3"/>
  <c r="S17" i="3"/>
  <c r="R17" i="3"/>
  <c r="Q17" i="3"/>
  <c r="P17" i="3"/>
  <c r="O17" i="3"/>
  <c r="I17" i="3"/>
  <c r="H17" i="3"/>
  <c r="F17" i="3"/>
  <c r="E17" i="3"/>
  <c r="D17" i="3"/>
  <c r="AN16" i="3"/>
  <c r="AF16" i="3"/>
  <c r="AE16" i="3"/>
  <c r="AD16" i="3"/>
  <c r="AC16" i="3"/>
  <c r="Y16" i="3"/>
  <c r="X16" i="3"/>
  <c r="W16" i="3"/>
  <c r="V16" i="3"/>
  <c r="U16" i="3"/>
  <c r="T16" i="3"/>
  <c r="S16" i="3"/>
  <c r="R16" i="3"/>
  <c r="Q16" i="3"/>
  <c r="P16" i="3"/>
  <c r="O16" i="3"/>
  <c r="I16" i="3"/>
  <c r="H16" i="3"/>
  <c r="F16" i="3"/>
  <c r="E16" i="3"/>
  <c r="D16" i="3"/>
  <c r="AN15" i="3"/>
  <c r="AF15" i="3"/>
  <c r="AE15" i="3"/>
  <c r="AD15" i="3"/>
  <c r="AC15" i="3"/>
  <c r="Y15" i="3"/>
  <c r="X15" i="3"/>
  <c r="W15" i="3"/>
  <c r="V15" i="3"/>
  <c r="U15" i="3"/>
  <c r="T15" i="3"/>
  <c r="S15" i="3"/>
  <c r="R15" i="3"/>
  <c r="Q15" i="3"/>
  <c r="P15" i="3"/>
  <c r="O15" i="3"/>
  <c r="I15" i="3"/>
  <c r="H15" i="3"/>
  <c r="F15" i="3"/>
  <c r="E15" i="3"/>
  <c r="D15" i="3"/>
  <c r="AN14" i="3"/>
  <c r="AF14" i="3"/>
  <c r="AE14" i="3"/>
  <c r="AD14" i="3"/>
  <c r="AC14" i="3"/>
  <c r="Y14" i="3"/>
  <c r="X14" i="3"/>
  <c r="W14" i="3"/>
  <c r="V14" i="3"/>
  <c r="U14" i="3"/>
  <c r="T14" i="3"/>
  <c r="S14" i="3"/>
  <c r="R14" i="3"/>
  <c r="Q14" i="3"/>
  <c r="P14" i="3"/>
  <c r="O14" i="3"/>
  <c r="I14" i="3"/>
  <c r="H14" i="3"/>
  <c r="F14" i="3"/>
  <c r="E14" i="3"/>
  <c r="D14" i="3"/>
  <c r="C14" i="3"/>
  <c r="AN13" i="3"/>
  <c r="AF13" i="3"/>
  <c r="AE13" i="3"/>
  <c r="AD13" i="3"/>
  <c r="AC13" i="3"/>
  <c r="Y13" i="3"/>
  <c r="X13" i="3"/>
  <c r="W13" i="3"/>
  <c r="V13" i="3"/>
  <c r="U13" i="3"/>
  <c r="T13" i="3"/>
  <c r="S13" i="3"/>
  <c r="R13" i="3"/>
  <c r="Q13" i="3"/>
  <c r="P13" i="3"/>
  <c r="O13" i="3"/>
  <c r="I13" i="3"/>
  <c r="H13" i="3"/>
  <c r="F13" i="3"/>
  <c r="E13" i="3"/>
  <c r="D13" i="3"/>
  <c r="AN12" i="3"/>
  <c r="AF12" i="3"/>
  <c r="AE12" i="3"/>
  <c r="AD12" i="3"/>
  <c r="AC12" i="3"/>
  <c r="Y12" i="3"/>
  <c r="X12" i="3"/>
  <c r="W12" i="3"/>
  <c r="V12" i="3"/>
  <c r="U12" i="3"/>
  <c r="T12" i="3"/>
  <c r="S12" i="3"/>
  <c r="R12" i="3"/>
  <c r="Q12" i="3"/>
  <c r="P12" i="3"/>
  <c r="O12" i="3"/>
  <c r="I12" i="3"/>
  <c r="H12" i="3"/>
  <c r="F12" i="3"/>
  <c r="E12" i="3"/>
  <c r="D12" i="3"/>
  <c r="AN11" i="3"/>
  <c r="AF11" i="3"/>
  <c r="AE11" i="3"/>
  <c r="AD11" i="3"/>
  <c r="AC11" i="3"/>
  <c r="Y11" i="3"/>
  <c r="X11" i="3"/>
  <c r="W11" i="3"/>
  <c r="V11" i="3"/>
  <c r="U11" i="3"/>
  <c r="T11" i="3"/>
  <c r="S11" i="3"/>
  <c r="R11" i="3"/>
  <c r="Q11" i="3"/>
  <c r="P11" i="3"/>
  <c r="O11" i="3"/>
  <c r="I11" i="3"/>
  <c r="H11" i="3"/>
  <c r="F11" i="3"/>
  <c r="E11" i="3"/>
  <c r="D11" i="3"/>
  <c r="AN10" i="3"/>
  <c r="AF10" i="3"/>
  <c r="AE10" i="3"/>
  <c r="AD10" i="3"/>
  <c r="AC10" i="3"/>
  <c r="Y10" i="3"/>
  <c r="X10" i="3"/>
  <c r="W10" i="3"/>
  <c r="V10" i="3"/>
  <c r="U10" i="3"/>
  <c r="T10" i="3"/>
  <c r="S10" i="3"/>
  <c r="R10" i="3"/>
  <c r="Q10" i="3"/>
  <c r="P10" i="3"/>
  <c r="O10" i="3"/>
  <c r="I10" i="3"/>
  <c r="H10" i="3"/>
  <c r="F10" i="3"/>
  <c r="E10" i="3"/>
  <c r="D10" i="3"/>
  <c r="C10" i="3"/>
  <c r="AN9" i="3"/>
  <c r="AF9" i="3"/>
  <c r="AE9" i="3"/>
  <c r="AD9" i="3"/>
  <c r="AC9" i="3"/>
  <c r="Y9" i="3"/>
  <c r="X9" i="3"/>
  <c r="W9" i="3"/>
  <c r="V9" i="3"/>
  <c r="U9" i="3"/>
  <c r="T9" i="3"/>
  <c r="S9" i="3"/>
  <c r="R9" i="3"/>
  <c r="Q9" i="3"/>
  <c r="P9" i="3"/>
  <c r="O9" i="3"/>
  <c r="I9" i="3"/>
  <c r="H9" i="3"/>
  <c r="F9" i="3"/>
  <c r="E9" i="3"/>
  <c r="D9" i="3"/>
  <c r="AN8" i="3"/>
  <c r="AF8" i="3"/>
  <c r="AE8" i="3"/>
  <c r="AD8" i="3"/>
  <c r="AC8" i="3"/>
  <c r="AC6" i="3" s="1"/>
  <c r="Y8" i="3"/>
  <c r="X8" i="3"/>
  <c r="W8" i="3"/>
  <c r="V8" i="3"/>
  <c r="U8" i="3"/>
  <c r="U6" i="3" s="1"/>
  <c r="T8" i="3"/>
  <c r="S8" i="3"/>
  <c r="R8" i="3"/>
  <c r="Q8" i="3"/>
  <c r="Q6" i="3" s="1"/>
  <c r="P8" i="3"/>
  <c r="O8" i="3"/>
  <c r="I8" i="3"/>
  <c r="I6" i="3" s="1"/>
  <c r="H8" i="3"/>
  <c r="F8" i="3"/>
  <c r="E8" i="3"/>
  <c r="D8" i="3"/>
  <c r="AN7" i="3"/>
  <c r="AF7" i="3"/>
  <c r="AF6" i="3" s="1"/>
  <c r="AE7" i="3"/>
  <c r="AD7" i="3"/>
  <c r="AD6" i="3" s="1"/>
  <c r="AC7" i="3"/>
  <c r="Y7" i="3"/>
  <c r="X7" i="3"/>
  <c r="X6" i="3" s="1"/>
  <c r="W7" i="3"/>
  <c r="V7" i="3"/>
  <c r="V6" i="3" s="1"/>
  <c r="U7" i="3"/>
  <c r="T7" i="3"/>
  <c r="T6" i="3" s="1"/>
  <c r="S7" i="3"/>
  <c r="R7" i="3"/>
  <c r="R6" i="3" s="1"/>
  <c r="Q7" i="3"/>
  <c r="P7" i="3"/>
  <c r="P6" i="3" s="1"/>
  <c r="O7" i="3"/>
  <c r="I7" i="3"/>
  <c r="H7" i="3"/>
  <c r="H6" i="3" s="1"/>
  <c r="F7" i="3"/>
  <c r="F6" i="3" s="1"/>
  <c r="E7" i="3"/>
  <c r="D7" i="3"/>
  <c r="AN6" i="3"/>
  <c r="AN5" i="3" s="1"/>
  <c r="AE6" i="3"/>
  <c r="AE5" i="3" s="1"/>
  <c r="W6" i="3"/>
  <c r="W5" i="3" s="1"/>
  <c r="S6" i="3"/>
  <c r="S5" i="3" s="1"/>
  <c r="O6" i="3"/>
  <c r="O5" i="3" s="1"/>
  <c r="AN4" i="3"/>
  <c r="AF4" i="3"/>
  <c r="AE4" i="3"/>
  <c r="AD4" i="3"/>
  <c r="AC4" i="3"/>
  <c r="Y4" i="3"/>
  <c r="X4" i="3"/>
  <c r="W4" i="3"/>
  <c r="V4" i="3"/>
  <c r="U4" i="3"/>
  <c r="T4" i="3"/>
  <c r="S4" i="3"/>
  <c r="R4" i="3"/>
  <c r="Q4" i="3"/>
  <c r="P4" i="3"/>
  <c r="O4" i="3"/>
  <c r="I4" i="3"/>
  <c r="H4" i="3"/>
  <c r="F4" i="3"/>
  <c r="E4" i="3"/>
  <c r="D4" i="3"/>
  <c r="C15" i="4" l="1"/>
  <c r="Y6" i="5"/>
  <c r="Y3" i="7"/>
  <c r="C12" i="10"/>
  <c r="C14" i="10"/>
  <c r="Y6" i="11"/>
  <c r="C7" i="16"/>
  <c r="C9" i="16"/>
  <c r="C11" i="16"/>
  <c r="C13" i="16"/>
  <c r="C15" i="16"/>
  <c r="C17" i="16"/>
  <c r="Y6" i="17"/>
  <c r="C8" i="3"/>
  <c r="C9" i="3"/>
  <c r="C15" i="3"/>
  <c r="Y6" i="6"/>
  <c r="Y5" i="6" s="1"/>
  <c r="C14" i="8"/>
  <c r="C10" i="9"/>
  <c r="C13" i="10"/>
  <c r="C16" i="10"/>
  <c r="C9" i="12"/>
  <c r="C17" i="14"/>
  <c r="C11" i="3"/>
  <c r="C9" i="6"/>
  <c r="C10" i="6"/>
  <c r="C14" i="6"/>
  <c r="Y5" i="16"/>
  <c r="C5" i="16" s="1"/>
  <c r="Y3" i="16"/>
  <c r="Y5" i="17"/>
  <c r="Y3" i="17"/>
  <c r="Y5" i="15"/>
  <c r="Y3" i="15"/>
  <c r="Y5" i="19"/>
  <c r="Y3" i="19"/>
  <c r="Y5" i="18"/>
  <c r="C5" i="18" s="1"/>
  <c r="Y3" i="18"/>
  <c r="C4" i="3"/>
  <c r="C12" i="3"/>
  <c r="C9" i="4"/>
  <c r="C7" i="6"/>
  <c r="C13" i="6"/>
  <c r="C7" i="7"/>
  <c r="C9" i="7"/>
  <c r="C11" i="7"/>
  <c r="C13" i="7"/>
  <c r="C15" i="7"/>
  <c r="C17" i="7"/>
  <c r="C12" i="8"/>
  <c r="C12" i="9"/>
  <c r="Y6" i="10"/>
  <c r="C6" i="10" s="1"/>
  <c r="C17" i="10"/>
  <c r="Y6" i="12"/>
  <c r="C6" i="12" s="1"/>
  <c r="C13" i="12"/>
  <c r="C9" i="14"/>
  <c r="C3" i="18"/>
  <c r="C7" i="18"/>
  <c r="C9" i="18"/>
  <c r="C11" i="18"/>
  <c r="C13" i="18"/>
  <c r="C15" i="18"/>
  <c r="C17" i="18"/>
  <c r="C9" i="20"/>
  <c r="C11" i="20"/>
  <c r="C14" i="20"/>
  <c r="Y6" i="21"/>
  <c r="H3" i="43"/>
  <c r="G26" i="66" s="1"/>
  <c r="G26" i="68" s="1"/>
  <c r="L3" i="43"/>
  <c r="K26" i="66" s="1"/>
  <c r="P3" i="43"/>
  <c r="O26" i="66" s="1"/>
  <c r="T3" i="43"/>
  <c r="S26" i="66" s="1"/>
  <c r="X3" i="43"/>
  <c r="W26" i="66" s="1"/>
  <c r="W26" i="68" s="1"/>
  <c r="I5" i="43"/>
  <c r="M5" i="43"/>
  <c r="Q5" i="43"/>
  <c r="U5" i="43"/>
  <c r="Y5" i="43"/>
  <c r="C3" i="16"/>
  <c r="C13" i="3"/>
  <c r="C7" i="3"/>
  <c r="Y6" i="3"/>
  <c r="Y3" i="3" s="1"/>
  <c r="C16" i="3"/>
  <c r="C17" i="3"/>
  <c r="C7" i="4"/>
  <c r="C13" i="4"/>
  <c r="C8" i="5"/>
  <c r="C9" i="5"/>
  <c r="C12" i="5"/>
  <c r="C13" i="5"/>
  <c r="C16" i="5"/>
  <c r="C17" i="5"/>
  <c r="C11" i="6"/>
  <c r="C17" i="6"/>
  <c r="C4" i="8"/>
  <c r="C10" i="8"/>
  <c r="C16" i="8"/>
  <c r="C17" i="8"/>
  <c r="Y6" i="9"/>
  <c r="C14" i="9"/>
  <c r="C4" i="10"/>
  <c r="C8" i="10"/>
  <c r="C10" i="10"/>
  <c r="C17" i="12"/>
  <c r="Y6" i="14"/>
  <c r="Y3" i="14" s="1"/>
  <c r="C13" i="14"/>
  <c r="C4" i="16"/>
  <c r="C6" i="16"/>
  <c r="C8" i="16"/>
  <c r="C10" i="16"/>
  <c r="C12" i="16"/>
  <c r="C14" i="16"/>
  <c r="C16" i="16"/>
  <c r="Y6" i="20"/>
  <c r="C13" i="20"/>
  <c r="J5" i="43"/>
  <c r="N5" i="43"/>
  <c r="R5" i="43"/>
  <c r="V5" i="43"/>
  <c r="Z5" i="43"/>
  <c r="Y6" i="8"/>
  <c r="Y5" i="8" s="1"/>
  <c r="C6" i="18"/>
  <c r="P3" i="3"/>
  <c r="P5" i="3"/>
  <c r="AF3" i="3"/>
  <c r="AF5" i="3"/>
  <c r="AD3" i="4"/>
  <c r="AD5" i="4"/>
  <c r="I3" i="5"/>
  <c r="I5" i="5"/>
  <c r="U3" i="5"/>
  <c r="U5" i="5"/>
  <c r="G5" i="12"/>
  <c r="G3" i="12"/>
  <c r="AE5" i="12"/>
  <c r="AE3" i="12"/>
  <c r="G3" i="13"/>
  <c r="G5" i="13"/>
  <c r="S3" i="13"/>
  <c r="S5" i="13"/>
  <c r="H3" i="13"/>
  <c r="H5" i="13"/>
  <c r="T3" i="13"/>
  <c r="T5" i="13"/>
  <c r="K3" i="14"/>
  <c r="K5" i="14"/>
  <c r="W3" i="14"/>
  <c r="W5" i="14"/>
  <c r="L5" i="21"/>
  <c r="L3" i="21"/>
  <c r="AC5" i="21"/>
  <c r="AC3" i="21"/>
  <c r="V5" i="3"/>
  <c r="V3" i="3"/>
  <c r="AD5" i="3"/>
  <c r="AD3" i="3"/>
  <c r="H5" i="4"/>
  <c r="H3" i="4"/>
  <c r="L5" i="4"/>
  <c r="L3" i="4"/>
  <c r="P5" i="4"/>
  <c r="P3" i="4"/>
  <c r="T5" i="4"/>
  <c r="T3" i="4"/>
  <c r="X5" i="4"/>
  <c r="X3" i="4"/>
  <c r="AF5" i="4"/>
  <c r="AF3" i="4"/>
  <c r="K3" i="4"/>
  <c r="K5" i="4"/>
  <c r="O3" i="4"/>
  <c r="O5" i="4"/>
  <c r="S3" i="4"/>
  <c r="S5" i="4"/>
  <c r="W3" i="4"/>
  <c r="W5" i="4"/>
  <c r="AE3" i="4"/>
  <c r="AE5" i="4"/>
  <c r="AN3" i="4"/>
  <c r="AN5" i="4"/>
  <c r="F3" i="8"/>
  <c r="F5" i="8"/>
  <c r="J3" i="8"/>
  <c r="J5" i="8"/>
  <c r="V3" i="8"/>
  <c r="V5" i="8"/>
  <c r="Z3" i="8"/>
  <c r="Z5" i="8"/>
  <c r="AD3" i="8"/>
  <c r="AD5" i="8"/>
  <c r="H3" i="9"/>
  <c r="H5" i="9"/>
  <c r="L3" i="9"/>
  <c r="L5" i="9"/>
  <c r="P3" i="9"/>
  <c r="P5" i="9"/>
  <c r="T3" i="9"/>
  <c r="T5" i="9"/>
  <c r="X3" i="9"/>
  <c r="X5" i="9"/>
  <c r="AF3" i="9"/>
  <c r="AF5" i="9"/>
  <c r="F3" i="10"/>
  <c r="F5" i="10"/>
  <c r="J3" i="10"/>
  <c r="J5" i="10"/>
  <c r="N3" i="10"/>
  <c r="N5" i="10"/>
  <c r="V3" i="10"/>
  <c r="V5" i="10"/>
  <c r="Z3" i="10"/>
  <c r="Z5" i="10"/>
  <c r="AD3" i="10"/>
  <c r="AD5" i="10"/>
  <c r="E3" i="12"/>
  <c r="E5" i="12"/>
  <c r="I5" i="12"/>
  <c r="I3" i="12"/>
  <c r="M3" i="12"/>
  <c r="M5" i="12"/>
  <c r="Q3" i="12"/>
  <c r="Q5" i="12"/>
  <c r="U3" i="12"/>
  <c r="U5" i="12"/>
  <c r="Y5" i="12"/>
  <c r="Y3" i="12"/>
  <c r="AC5" i="12"/>
  <c r="AC3" i="12"/>
  <c r="AL3" i="12"/>
  <c r="AL5" i="12"/>
  <c r="I5" i="13"/>
  <c r="I3" i="13"/>
  <c r="M5" i="13"/>
  <c r="M3" i="13"/>
  <c r="Q5" i="13"/>
  <c r="Q3" i="13"/>
  <c r="U3" i="13"/>
  <c r="U5" i="13"/>
  <c r="Y5" i="13"/>
  <c r="Y3" i="13"/>
  <c r="AC5" i="13"/>
  <c r="AC3" i="13"/>
  <c r="AL5" i="13"/>
  <c r="AL3" i="13"/>
  <c r="E5" i="14"/>
  <c r="E3" i="14"/>
  <c r="I3" i="14"/>
  <c r="I5" i="14"/>
  <c r="M3" i="14"/>
  <c r="M5" i="14"/>
  <c r="Q3" i="14"/>
  <c r="Q5" i="14"/>
  <c r="U5" i="14"/>
  <c r="U3" i="14"/>
  <c r="AC3" i="14"/>
  <c r="AC5" i="14"/>
  <c r="AL3" i="14"/>
  <c r="AL5" i="14"/>
  <c r="O10" i="55"/>
  <c r="P5" i="29"/>
  <c r="P3" i="29"/>
  <c r="O12" i="55"/>
  <c r="P5" i="31"/>
  <c r="P3" i="31"/>
  <c r="H3" i="3"/>
  <c r="H5" i="3"/>
  <c r="X3" i="3"/>
  <c r="X5" i="3"/>
  <c r="R3" i="4"/>
  <c r="R5" i="4"/>
  <c r="Q3" i="5"/>
  <c r="Q5" i="5"/>
  <c r="AC3" i="5"/>
  <c r="AC5" i="5"/>
  <c r="O5" i="12"/>
  <c r="O3" i="12"/>
  <c r="AN5" i="12"/>
  <c r="AN3" i="12"/>
  <c r="W3" i="13"/>
  <c r="W5" i="13"/>
  <c r="AN3" i="13"/>
  <c r="AN5" i="13"/>
  <c r="X3" i="13"/>
  <c r="X5" i="13"/>
  <c r="O5" i="14"/>
  <c r="O3" i="14"/>
  <c r="AN5" i="14"/>
  <c r="AN3" i="14"/>
  <c r="G5" i="21"/>
  <c r="G3" i="21"/>
  <c r="U5" i="21"/>
  <c r="U3" i="21"/>
  <c r="V6" i="55"/>
  <c r="W5" i="25"/>
  <c r="W3" i="25"/>
  <c r="F5" i="3"/>
  <c r="F3" i="3"/>
  <c r="R5" i="3"/>
  <c r="R3" i="3"/>
  <c r="H5" i="5"/>
  <c r="H3" i="5"/>
  <c r="L3" i="5"/>
  <c r="L5" i="5"/>
  <c r="P3" i="5"/>
  <c r="P5" i="5"/>
  <c r="T3" i="5"/>
  <c r="T5" i="5"/>
  <c r="X3" i="5"/>
  <c r="X5" i="5"/>
  <c r="AF3" i="5"/>
  <c r="AF5" i="5"/>
  <c r="H5" i="6"/>
  <c r="H3" i="6"/>
  <c r="L3" i="6"/>
  <c r="L5" i="6"/>
  <c r="P5" i="6"/>
  <c r="P3" i="6"/>
  <c r="T3" i="6"/>
  <c r="T5" i="6"/>
  <c r="X5" i="6"/>
  <c r="X3" i="6"/>
  <c r="AF5" i="6"/>
  <c r="AF3" i="6"/>
  <c r="K3" i="6"/>
  <c r="K5" i="6"/>
  <c r="O3" i="6"/>
  <c r="O5" i="6"/>
  <c r="S3" i="6"/>
  <c r="S5" i="6"/>
  <c r="W3" i="6"/>
  <c r="W5" i="6"/>
  <c r="AA3" i="6"/>
  <c r="AA5" i="6"/>
  <c r="AE3" i="6"/>
  <c r="AE5" i="6"/>
  <c r="AN3" i="6"/>
  <c r="AN5" i="6"/>
  <c r="K3" i="8"/>
  <c r="K5" i="8"/>
  <c r="O5" i="8"/>
  <c r="O3" i="8"/>
  <c r="S3" i="8"/>
  <c r="S5" i="8"/>
  <c r="W5" i="8"/>
  <c r="W3" i="8"/>
  <c r="AA5" i="8"/>
  <c r="AA3" i="8"/>
  <c r="AE3" i="8"/>
  <c r="AE5" i="8"/>
  <c r="AN5" i="8"/>
  <c r="AN3" i="8"/>
  <c r="E5" i="9"/>
  <c r="I5" i="9"/>
  <c r="I3" i="9"/>
  <c r="M5" i="9"/>
  <c r="M3" i="9"/>
  <c r="Q3" i="9"/>
  <c r="Q5" i="9"/>
  <c r="U5" i="9"/>
  <c r="U3" i="9"/>
  <c r="Y3" i="9"/>
  <c r="Y5" i="9"/>
  <c r="AC5" i="9"/>
  <c r="AC3" i="9"/>
  <c r="AL5" i="9"/>
  <c r="AL3" i="9"/>
  <c r="K5" i="10"/>
  <c r="K3" i="10"/>
  <c r="O5" i="10"/>
  <c r="O3" i="10"/>
  <c r="S3" i="10"/>
  <c r="S5" i="10"/>
  <c r="W5" i="10"/>
  <c r="W3" i="10"/>
  <c r="AA5" i="10"/>
  <c r="AA3" i="10"/>
  <c r="AE5" i="10"/>
  <c r="AE3" i="10"/>
  <c r="AN3" i="10"/>
  <c r="AN5" i="10"/>
  <c r="I3" i="11"/>
  <c r="I5" i="11"/>
  <c r="M5" i="11"/>
  <c r="M3" i="11"/>
  <c r="Q3" i="11"/>
  <c r="Q5" i="11"/>
  <c r="U5" i="11"/>
  <c r="U3" i="11"/>
  <c r="Y3" i="11"/>
  <c r="Y5" i="11"/>
  <c r="AC5" i="11"/>
  <c r="AC3" i="11"/>
  <c r="AL5" i="11"/>
  <c r="AL3" i="11"/>
  <c r="C11" i="11"/>
  <c r="F3" i="12"/>
  <c r="F5" i="12"/>
  <c r="J3" i="12"/>
  <c r="J5" i="12"/>
  <c r="N3" i="12"/>
  <c r="N5" i="12"/>
  <c r="V3" i="12"/>
  <c r="V5" i="12"/>
  <c r="Z3" i="12"/>
  <c r="Z5" i="12"/>
  <c r="AD3" i="12"/>
  <c r="AD5" i="12"/>
  <c r="F3" i="14"/>
  <c r="F5" i="14"/>
  <c r="J3" i="14"/>
  <c r="J5" i="14"/>
  <c r="N3" i="14"/>
  <c r="N5" i="14"/>
  <c r="V3" i="14"/>
  <c r="V5" i="14"/>
  <c r="Z3" i="14"/>
  <c r="Z5" i="14"/>
  <c r="AD3" i="14"/>
  <c r="AD5" i="14"/>
  <c r="C9" i="19"/>
  <c r="C17" i="19"/>
  <c r="C6" i="20"/>
  <c r="D3" i="20"/>
  <c r="D5" i="20"/>
  <c r="I3" i="20"/>
  <c r="I5" i="20"/>
  <c r="M3" i="20"/>
  <c r="M5" i="20"/>
  <c r="Q3" i="20"/>
  <c r="Q5" i="20"/>
  <c r="V3" i="20"/>
  <c r="V5" i="20"/>
  <c r="Z3" i="20"/>
  <c r="Z5" i="20"/>
  <c r="AD3" i="20"/>
  <c r="AD5" i="20"/>
  <c r="AM3" i="20"/>
  <c r="AM5" i="20"/>
  <c r="K5" i="21"/>
  <c r="K3" i="21"/>
  <c r="O5" i="21"/>
  <c r="O3" i="21"/>
  <c r="T5" i="21"/>
  <c r="T3" i="21"/>
  <c r="X5" i="21"/>
  <c r="X3" i="21"/>
  <c r="AB5" i="21"/>
  <c r="AB3" i="21"/>
  <c r="AF5" i="21"/>
  <c r="AF3" i="21"/>
  <c r="F3" i="4"/>
  <c r="F5" i="4"/>
  <c r="V3" i="4"/>
  <c r="V5" i="4"/>
  <c r="Y3" i="5"/>
  <c r="Y5" i="5"/>
  <c r="K3" i="12"/>
  <c r="K5" i="12"/>
  <c r="W5" i="12"/>
  <c r="W3" i="12"/>
  <c r="O5" i="13"/>
  <c r="O3" i="13"/>
  <c r="AE5" i="13"/>
  <c r="AE3" i="13"/>
  <c r="P3" i="13"/>
  <c r="P5" i="13"/>
  <c r="G5" i="14"/>
  <c r="G3" i="14"/>
  <c r="AE5" i="14"/>
  <c r="AE3" i="14"/>
  <c r="AL5" i="21"/>
  <c r="AL3" i="21"/>
  <c r="T3" i="3"/>
  <c r="T5" i="3"/>
  <c r="J3" i="4"/>
  <c r="J5" i="4"/>
  <c r="M3" i="5"/>
  <c r="M5" i="5"/>
  <c r="S5" i="12"/>
  <c r="S3" i="12"/>
  <c r="AA3" i="12"/>
  <c r="AA5" i="12"/>
  <c r="K3" i="13"/>
  <c r="K5" i="13"/>
  <c r="AA3" i="13"/>
  <c r="AA5" i="13"/>
  <c r="L3" i="13"/>
  <c r="L5" i="13"/>
  <c r="AF3" i="13"/>
  <c r="AF5" i="13"/>
  <c r="S5" i="14"/>
  <c r="S3" i="14"/>
  <c r="AA5" i="14"/>
  <c r="AA3" i="14"/>
  <c r="Y5" i="21"/>
  <c r="Y3" i="21"/>
  <c r="I3" i="3"/>
  <c r="I5" i="3"/>
  <c r="Q3" i="3"/>
  <c r="Q5" i="3"/>
  <c r="U3" i="3"/>
  <c r="U5" i="3"/>
  <c r="AC3" i="3"/>
  <c r="AC5" i="3"/>
  <c r="F5" i="5"/>
  <c r="F3" i="5"/>
  <c r="J5" i="5"/>
  <c r="J3" i="5"/>
  <c r="R5" i="5"/>
  <c r="R3" i="5"/>
  <c r="V5" i="5"/>
  <c r="V3" i="5"/>
  <c r="AD3" i="5"/>
  <c r="AD5" i="5"/>
  <c r="F5" i="6"/>
  <c r="F3" i="6"/>
  <c r="J3" i="6"/>
  <c r="J5" i="6"/>
  <c r="V3" i="6"/>
  <c r="V5" i="6"/>
  <c r="Z3" i="6"/>
  <c r="Z5" i="6"/>
  <c r="AD5" i="6"/>
  <c r="AD3" i="6"/>
  <c r="E3" i="8"/>
  <c r="E5" i="8"/>
  <c r="I5" i="8"/>
  <c r="I3" i="8"/>
  <c r="M3" i="8"/>
  <c r="M5" i="8"/>
  <c r="Q3" i="8"/>
  <c r="Q5" i="8"/>
  <c r="U5" i="8"/>
  <c r="U3" i="8"/>
  <c r="Y3" i="8"/>
  <c r="AC3" i="8"/>
  <c r="AC5" i="8"/>
  <c r="AL5" i="8"/>
  <c r="AL3" i="8"/>
  <c r="K3" i="9"/>
  <c r="K5" i="9"/>
  <c r="O5" i="9"/>
  <c r="O3" i="9"/>
  <c r="S3" i="9"/>
  <c r="S5" i="9"/>
  <c r="W5" i="9"/>
  <c r="W3" i="9"/>
  <c r="AA3" i="9"/>
  <c r="AA5" i="9"/>
  <c r="AE3" i="9"/>
  <c r="AE5" i="9"/>
  <c r="AN5" i="9"/>
  <c r="AN3" i="9"/>
  <c r="E5" i="10"/>
  <c r="E3" i="10"/>
  <c r="I3" i="10"/>
  <c r="I5" i="10"/>
  <c r="M3" i="10"/>
  <c r="M5" i="10"/>
  <c r="Q3" i="10"/>
  <c r="Q5" i="10"/>
  <c r="U5" i="10"/>
  <c r="U3" i="10"/>
  <c r="AC5" i="10"/>
  <c r="AC3" i="10"/>
  <c r="AL3" i="10"/>
  <c r="AL5" i="10"/>
  <c r="G3" i="11"/>
  <c r="G5" i="11"/>
  <c r="K5" i="11"/>
  <c r="K3" i="11"/>
  <c r="O3" i="11"/>
  <c r="O5" i="11"/>
  <c r="S3" i="11"/>
  <c r="S5" i="11"/>
  <c r="W5" i="11"/>
  <c r="W3" i="11"/>
  <c r="AA3" i="11"/>
  <c r="AA5" i="11"/>
  <c r="AE5" i="11"/>
  <c r="AE3" i="11"/>
  <c r="AN3" i="11"/>
  <c r="AN5" i="11"/>
  <c r="H3" i="11"/>
  <c r="H5" i="11"/>
  <c r="L3" i="11"/>
  <c r="L5" i="11"/>
  <c r="P3" i="11"/>
  <c r="P5" i="11"/>
  <c r="T3" i="11"/>
  <c r="T5" i="11"/>
  <c r="X3" i="11"/>
  <c r="X5" i="11"/>
  <c r="AF3" i="11"/>
  <c r="AF5" i="11"/>
  <c r="F5" i="20"/>
  <c r="F3" i="20"/>
  <c r="K5" i="20"/>
  <c r="K3" i="20"/>
  <c r="O5" i="20"/>
  <c r="O3" i="20"/>
  <c r="T5" i="20"/>
  <c r="T3" i="20"/>
  <c r="X5" i="20"/>
  <c r="X3" i="20"/>
  <c r="AB5" i="20"/>
  <c r="AB3" i="20"/>
  <c r="AF5" i="20"/>
  <c r="AF3" i="20"/>
  <c r="G5" i="20"/>
  <c r="G3" i="20"/>
  <c r="L5" i="20"/>
  <c r="L3" i="20"/>
  <c r="U5" i="20"/>
  <c r="U3" i="20"/>
  <c r="Y5" i="20"/>
  <c r="Y3" i="20"/>
  <c r="AC5" i="20"/>
  <c r="AC3" i="20"/>
  <c r="AL5" i="20"/>
  <c r="AL3" i="20"/>
  <c r="I3" i="21"/>
  <c r="I5" i="21"/>
  <c r="M3" i="21"/>
  <c r="M5" i="21"/>
  <c r="Q3" i="21"/>
  <c r="Q5" i="21"/>
  <c r="V3" i="21"/>
  <c r="V5" i="21"/>
  <c r="Z3" i="21"/>
  <c r="Z5" i="21"/>
  <c r="AD3" i="21"/>
  <c r="AD5" i="21"/>
  <c r="AM3" i="21"/>
  <c r="AM5" i="21"/>
  <c r="N14" i="55"/>
  <c r="O3" i="33"/>
  <c r="O5" i="33"/>
  <c r="R14" i="55"/>
  <c r="S3" i="33"/>
  <c r="S5" i="33"/>
  <c r="C4" i="68"/>
  <c r="G4" i="68"/>
  <c r="K4" i="68"/>
  <c r="O4" i="68"/>
  <c r="S4" i="68"/>
  <c r="W4" i="68"/>
  <c r="I4" i="57"/>
  <c r="M4" i="57"/>
  <c r="Q4" i="57"/>
  <c r="U4" i="57"/>
  <c r="Y4" i="57"/>
  <c r="I4" i="59"/>
  <c r="M4" i="59"/>
  <c r="Q4" i="59"/>
  <c r="U4" i="59"/>
  <c r="Y4" i="59"/>
  <c r="I4" i="61"/>
  <c r="M4" i="61"/>
  <c r="Q4" i="61"/>
  <c r="U4" i="61"/>
  <c r="Y4" i="61"/>
  <c r="I4" i="63"/>
  <c r="M4" i="63"/>
  <c r="Q4" i="63"/>
  <c r="U4" i="63"/>
  <c r="Y4" i="63"/>
  <c r="K4" i="65"/>
  <c r="O4" i="65"/>
  <c r="S4" i="65"/>
  <c r="W4" i="65"/>
  <c r="I4" i="64"/>
  <c r="M4" i="64"/>
  <c r="Q4" i="64"/>
  <c r="U4" i="64"/>
  <c r="Y4" i="64"/>
  <c r="G5" i="68"/>
  <c r="I5" i="55"/>
  <c r="J5" i="24"/>
  <c r="M5" i="55"/>
  <c r="N5" i="24"/>
  <c r="Q5" i="55"/>
  <c r="R5" i="24"/>
  <c r="U5" i="55"/>
  <c r="V5" i="24"/>
  <c r="Y5" i="55"/>
  <c r="Z5" i="24"/>
  <c r="H7" i="54"/>
  <c r="I6" i="26"/>
  <c r="L7" i="54"/>
  <c r="M6" i="26"/>
  <c r="P7" i="54"/>
  <c r="Q6" i="26"/>
  <c r="I7" i="56"/>
  <c r="J6" i="26"/>
  <c r="M7" i="56"/>
  <c r="N6" i="26"/>
  <c r="Q7" i="56"/>
  <c r="R6" i="26"/>
  <c r="J7" i="57"/>
  <c r="N7" i="57"/>
  <c r="R7" i="57"/>
  <c r="H7" i="59"/>
  <c r="L7" i="59"/>
  <c r="P7" i="59"/>
  <c r="J7" i="61"/>
  <c r="N7" i="61"/>
  <c r="R7" i="61"/>
  <c r="H7" i="63"/>
  <c r="L7" i="63"/>
  <c r="P7" i="63"/>
  <c r="J7" i="64"/>
  <c r="N7" i="64"/>
  <c r="R7" i="64"/>
  <c r="M8" i="55"/>
  <c r="N3" i="27"/>
  <c r="M9" i="55"/>
  <c r="N5" i="28"/>
  <c r="N3" i="28"/>
  <c r="S10" i="55"/>
  <c r="T5" i="29"/>
  <c r="T3" i="29"/>
  <c r="M11" i="55"/>
  <c r="N5" i="30"/>
  <c r="N3" i="30"/>
  <c r="S12" i="55"/>
  <c r="T5" i="31"/>
  <c r="T3" i="31"/>
  <c r="B14" i="55"/>
  <c r="C3" i="33"/>
  <c r="F14" i="55"/>
  <c r="G3" i="33"/>
  <c r="V14" i="55"/>
  <c r="W3" i="33"/>
  <c r="N17" i="55"/>
  <c r="O5" i="34"/>
  <c r="O3" i="34"/>
  <c r="F23" i="66"/>
  <c r="N23" i="66"/>
  <c r="V23" i="66"/>
  <c r="E3" i="68"/>
  <c r="O3" i="3"/>
  <c r="S3" i="3"/>
  <c r="W3" i="3"/>
  <c r="AE3" i="3"/>
  <c r="AN3" i="3"/>
  <c r="D6" i="3"/>
  <c r="E3" i="4"/>
  <c r="I3" i="4"/>
  <c r="M3" i="4"/>
  <c r="Q3" i="4"/>
  <c r="U3" i="4"/>
  <c r="Y3" i="4"/>
  <c r="AC3" i="4"/>
  <c r="K3" i="5"/>
  <c r="O3" i="5"/>
  <c r="S3" i="5"/>
  <c r="W3" i="5"/>
  <c r="AE3" i="5"/>
  <c r="AN3" i="5"/>
  <c r="E3" i="6"/>
  <c r="I3" i="6"/>
  <c r="M3" i="6"/>
  <c r="Q3" i="6"/>
  <c r="U3" i="6"/>
  <c r="Y3" i="6"/>
  <c r="AC3" i="6"/>
  <c r="AL3" i="6"/>
  <c r="D3" i="8"/>
  <c r="H3" i="8"/>
  <c r="L3" i="8"/>
  <c r="P3" i="8"/>
  <c r="T3" i="8"/>
  <c r="X3" i="8"/>
  <c r="AF3" i="8"/>
  <c r="F3" i="9"/>
  <c r="J3" i="9"/>
  <c r="V3" i="9"/>
  <c r="Z3" i="9"/>
  <c r="AD3" i="9"/>
  <c r="E4" i="9"/>
  <c r="C4" i="9" s="1"/>
  <c r="D9" i="9"/>
  <c r="C9" i="9" s="1"/>
  <c r="D13" i="9"/>
  <c r="C13" i="9" s="1"/>
  <c r="D17" i="9"/>
  <c r="C17" i="9" s="1"/>
  <c r="D3" i="10"/>
  <c r="H3" i="10"/>
  <c r="L3" i="10"/>
  <c r="P3" i="10"/>
  <c r="T3" i="10"/>
  <c r="X3" i="10"/>
  <c r="AF3" i="10"/>
  <c r="J3" i="11"/>
  <c r="N3" i="11"/>
  <c r="V3" i="11"/>
  <c r="Z3" i="11"/>
  <c r="AD3" i="11"/>
  <c r="F7" i="11"/>
  <c r="E8" i="11"/>
  <c r="E6" i="11" s="1"/>
  <c r="F11" i="11"/>
  <c r="E12" i="11"/>
  <c r="C12" i="11" s="1"/>
  <c r="F15" i="11"/>
  <c r="C15" i="11" s="1"/>
  <c r="E16" i="11"/>
  <c r="C16" i="11" s="1"/>
  <c r="D3" i="12"/>
  <c r="H3" i="12"/>
  <c r="L3" i="12"/>
  <c r="P3" i="12"/>
  <c r="T3" i="12"/>
  <c r="X3" i="12"/>
  <c r="AF3" i="12"/>
  <c r="J3" i="13"/>
  <c r="N3" i="13"/>
  <c r="V3" i="13"/>
  <c r="Z3" i="13"/>
  <c r="AD3" i="13"/>
  <c r="E4" i="13"/>
  <c r="C4" i="13" s="1"/>
  <c r="D9" i="13"/>
  <c r="D13" i="13"/>
  <c r="D17" i="13"/>
  <c r="D3" i="14"/>
  <c r="H3" i="14"/>
  <c r="L3" i="14"/>
  <c r="P3" i="14"/>
  <c r="T3" i="14"/>
  <c r="X3" i="14"/>
  <c r="AF3" i="14"/>
  <c r="F7" i="15"/>
  <c r="F9" i="15"/>
  <c r="C9" i="15" s="1"/>
  <c r="F11" i="15"/>
  <c r="C11" i="15" s="1"/>
  <c r="F13" i="15"/>
  <c r="C13" i="15" s="1"/>
  <c r="F15" i="15"/>
  <c r="C15" i="15" s="1"/>
  <c r="F17" i="15"/>
  <c r="C17" i="15" s="1"/>
  <c r="D7" i="17"/>
  <c r="D9" i="17"/>
  <c r="C9" i="17" s="1"/>
  <c r="D11" i="17"/>
  <c r="D13" i="17"/>
  <c r="D15" i="17"/>
  <c r="D17" i="17"/>
  <c r="C17" i="17" s="1"/>
  <c r="F7" i="19"/>
  <c r="F9" i="19"/>
  <c r="F11" i="19"/>
  <c r="C11" i="19" s="1"/>
  <c r="F13" i="19"/>
  <c r="C13" i="19" s="1"/>
  <c r="F15" i="19"/>
  <c r="C15" i="19" s="1"/>
  <c r="F17" i="19"/>
  <c r="E5" i="20"/>
  <c r="J5" i="20"/>
  <c r="N5" i="20"/>
  <c r="W5" i="20"/>
  <c r="AA5" i="20"/>
  <c r="AE5" i="20"/>
  <c r="AN5" i="20"/>
  <c r="C7" i="20"/>
  <c r="D4" i="21"/>
  <c r="J5" i="21"/>
  <c r="N5" i="21"/>
  <c r="W5" i="21"/>
  <c r="AA5" i="21"/>
  <c r="AE5" i="21"/>
  <c r="AN5" i="21"/>
  <c r="D8" i="21"/>
  <c r="E9" i="21"/>
  <c r="C9" i="21" s="1"/>
  <c r="F10" i="21"/>
  <c r="D12" i="21"/>
  <c r="E13" i="21"/>
  <c r="C13" i="21" s="1"/>
  <c r="F14" i="21"/>
  <c r="D16" i="21"/>
  <c r="E17" i="21"/>
  <c r="C17" i="21" s="1"/>
  <c r="B3" i="68"/>
  <c r="F3" i="68"/>
  <c r="J3" i="68"/>
  <c r="N3" i="68"/>
  <c r="R3" i="68"/>
  <c r="V3" i="68"/>
  <c r="H37" i="67"/>
  <c r="J37" i="57"/>
  <c r="N37" i="57"/>
  <c r="R37" i="57"/>
  <c r="V37" i="57"/>
  <c r="J37" i="59"/>
  <c r="N37" i="59"/>
  <c r="R37" i="59"/>
  <c r="V37" i="59"/>
  <c r="J37" i="61"/>
  <c r="R37" i="61"/>
  <c r="V37" i="61"/>
  <c r="J37" i="63"/>
  <c r="N37" i="63"/>
  <c r="R37" i="63"/>
  <c r="V37" i="63"/>
  <c r="J37" i="64"/>
  <c r="R37" i="64"/>
  <c r="V37" i="64"/>
  <c r="D4" i="68"/>
  <c r="H4" i="68"/>
  <c r="L4" i="68"/>
  <c r="P4" i="68"/>
  <c r="T4" i="68"/>
  <c r="X4" i="68"/>
  <c r="H4" i="58"/>
  <c r="L4" i="58"/>
  <c r="P4" i="58"/>
  <c r="T4" i="58"/>
  <c r="X4" i="58"/>
  <c r="H4" i="60"/>
  <c r="L4" i="60"/>
  <c r="P4" i="60"/>
  <c r="T4" i="60"/>
  <c r="X4" i="60"/>
  <c r="H4" i="62"/>
  <c r="L4" i="62"/>
  <c r="P4" i="62"/>
  <c r="T4" i="62"/>
  <c r="X4" i="62"/>
  <c r="R6" i="66"/>
  <c r="R6" i="55"/>
  <c r="S5" i="25"/>
  <c r="C7" i="55"/>
  <c r="D5" i="26"/>
  <c r="D3" i="26"/>
  <c r="G7" i="55"/>
  <c r="H5" i="26"/>
  <c r="H3" i="26"/>
  <c r="E8" i="55"/>
  <c r="F3" i="27"/>
  <c r="I8" i="55"/>
  <c r="J3" i="27"/>
  <c r="Y8" i="55"/>
  <c r="Z3" i="27"/>
  <c r="K8" i="54"/>
  <c r="L6" i="27"/>
  <c r="O8" i="54"/>
  <c r="P6" i="27"/>
  <c r="S8" i="54"/>
  <c r="T6" i="27"/>
  <c r="W8" i="54"/>
  <c r="X6" i="27"/>
  <c r="K8" i="57"/>
  <c r="O8" i="57"/>
  <c r="S8" i="57"/>
  <c r="W8" i="57"/>
  <c r="K8" i="59"/>
  <c r="O8" i="59"/>
  <c r="S8" i="59"/>
  <c r="W8" i="59"/>
  <c r="K8" i="61"/>
  <c r="O8" i="61"/>
  <c r="S8" i="61"/>
  <c r="W8" i="61"/>
  <c r="K8" i="63"/>
  <c r="O8" i="63"/>
  <c r="S8" i="63"/>
  <c r="W8" i="63"/>
  <c r="K8" i="64"/>
  <c r="O8" i="64"/>
  <c r="S8" i="64"/>
  <c r="W8" i="64"/>
  <c r="I9" i="55"/>
  <c r="J5" i="28"/>
  <c r="J3" i="28"/>
  <c r="Y9" i="55"/>
  <c r="Z5" i="28"/>
  <c r="Z3" i="28"/>
  <c r="K9" i="54"/>
  <c r="L6" i="28"/>
  <c r="O9" i="54"/>
  <c r="P6" i="28"/>
  <c r="S9" i="54"/>
  <c r="T6" i="28"/>
  <c r="W9" i="54"/>
  <c r="X6" i="28"/>
  <c r="I9" i="56"/>
  <c r="M9" i="56"/>
  <c r="Q9" i="56"/>
  <c r="U9" i="56"/>
  <c r="Y9" i="56"/>
  <c r="I9" i="58"/>
  <c r="M9" i="58"/>
  <c r="Q9" i="58"/>
  <c r="U9" i="58"/>
  <c r="Y9" i="58"/>
  <c r="I9" i="60"/>
  <c r="M9" i="60"/>
  <c r="Q9" i="60"/>
  <c r="U9" i="60"/>
  <c r="Y9" i="60"/>
  <c r="I9" i="62"/>
  <c r="M9" i="62"/>
  <c r="Q9" i="62"/>
  <c r="U9" i="62"/>
  <c r="Y9" i="62"/>
  <c r="I9" i="65"/>
  <c r="M9" i="65"/>
  <c r="Q9" i="65"/>
  <c r="U9" i="65"/>
  <c r="Y9" i="65"/>
  <c r="I11" i="55"/>
  <c r="J5" i="30"/>
  <c r="J3" i="30"/>
  <c r="Y11" i="55"/>
  <c r="Z5" i="30"/>
  <c r="Z3" i="30"/>
  <c r="K11" i="54"/>
  <c r="L6" i="30"/>
  <c r="O11" i="54"/>
  <c r="P6" i="30"/>
  <c r="S11" i="54"/>
  <c r="T6" i="30"/>
  <c r="W11" i="54"/>
  <c r="X6" i="30"/>
  <c r="I11" i="56"/>
  <c r="M11" i="56"/>
  <c r="Q11" i="56"/>
  <c r="U11" i="56"/>
  <c r="Y11" i="56"/>
  <c r="I11" i="58"/>
  <c r="M11" i="58"/>
  <c r="Q11" i="58"/>
  <c r="U11" i="58"/>
  <c r="Y11" i="58"/>
  <c r="I11" i="60"/>
  <c r="M11" i="60"/>
  <c r="Q11" i="60"/>
  <c r="U11" i="60"/>
  <c r="Y11" i="60"/>
  <c r="I11" i="62"/>
  <c r="M11" i="62"/>
  <c r="Q11" i="62"/>
  <c r="U11" i="62"/>
  <c r="Y11" i="62"/>
  <c r="I11" i="65"/>
  <c r="M11" i="65"/>
  <c r="Q11" i="65"/>
  <c r="U11" i="65"/>
  <c r="Y11" i="65"/>
  <c r="C5" i="33"/>
  <c r="G5" i="33"/>
  <c r="W5" i="33"/>
  <c r="J17" i="55"/>
  <c r="K5" i="34"/>
  <c r="K3" i="34"/>
  <c r="H17" i="54"/>
  <c r="I6" i="34"/>
  <c r="L17" i="54"/>
  <c r="M6" i="34"/>
  <c r="P17" i="54"/>
  <c r="Q6" i="34"/>
  <c r="T17" i="54"/>
  <c r="U6" i="34"/>
  <c r="X17" i="54"/>
  <c r="Y6" i="34"/>
  <c r="J17" i="56"/>
  <c r="N17" i="56"/>
  <c r="R17" i="56"/>
  <c r="V17" i="56"/>
  <c r="J17" i="58"/>
  <c r="N17" i="58"/>
  <c r="R17" i="58"/>
  <c r="V17" i="58"/>
  <c r="J17" i="60"/>
  <c r="N17" i="60"/>
  <c r="R17" i="60"/>
  <c r="V17" i="60"/>
  <c r="H17" i="61"/>
  <c r="L17" i="61"/>
  <c r="P17" i="61"/>
  <c r="T17" i="61"/>
  <c r="X17" i="61"/>
  <c r="J17" i="62"/>
  <c r="N17" i="62"/>
  <c r="R17" i="62"/>
  <c r="V17" i="62"/>
  <c r="H17" i="63"/>
  <c r="L17" i="63"/>
  <c r="P17" i="63"/>
  <c r="T17" i="63"/>
  <c r="X17" i="63"/>
  <c r="J17" i="65"/>
  <c r="N17" i="65"/>
  <c r="R17" i="65"/>
  <c r="V17" i="65"/>
  <c r="H17" i="64"/>
  <c r="L17" i="64"/>
  <c r="P17" i="64"/>
  <c r="T17" i="64"/>
  <c r="X17" i="64"/>
  <c r="G25" i="66"/>
  <c r="O25" i="66"/>
  <c r="W25" i="66"/>
  <c r="E6" i="3"/>
  <c r="E6" i="5"/>
  <c r="D11" i="5"/>
  <c r="C11" i="5" s="1"/>
  <c r="D15" i="5"/>
  <c r="C15" i="5" s="1"/>
  <c r="D4" i="7"/>
  <c r="C4" i="7" s="1"/>
  <c r="D8" i="7"/>
  <c r="D10" i="7"/>
  <c r="D12" i="7"/>
  <c r="D14" i="7"/>
  <c r="C14" i="7" s="1"/>
  <c r="D16" i="7"/>
  <c r="D10" i="11"/>
  <c r="C10" i="11" s="1"/>
  <c r="D14" i="11"/>
  <c r="F4" i="13"/>
  <c r="F8" i="13"/>
  <c r="C8" i="13" s="1"/>
  <c r="E9" i="13"/>
  <c r="E6" i="13" s="1"/>
  <c r="F12" i="13"/>
  <c r="C12" i="13" s="1"/>
  <c r="E13" i="13"/>
  <c r="F16" i="13"/>
  <c r="C16" i="13" s="1"/>
  <c r="E17" i="13"/>
  <c r="E4" i="17"/>
  <c r="E7" i="17"/>
  <c r="E9" i="17"/>
  <c r="E11" i="17"/>
  <c r="E13" i="17"/>
  <c r="E15" i="17"/>
  <c r="E17" i="17"/>
  <c r="E4" i="21"/>
  <c r="D7" i="21"/>
  <c r="D11" i="21"/>
  <c r="D15" i="21"/>
  <c r="D3" i="22"/>
  <c r="H3" i="22"/>
  <c r="L3" i="22"/>
  <c r="P3" i="22"/>
  <c r="T3" i="22"/>
  <c r="X3" i="22"/>
  <c r="J6" i="22"/>
  <c r="N6" i="22"/>
  <c r="R6" i="22"/>
  <c r="V6" i="22"/>
  <c r="Z6" i="22"/>
  <c r="E4" i="68"/>
  <c r="L5" i="23"/>
  <c r="P5" i="23"/>
  <c r="T5" i="23"/>
  <c r="X5" i="23"/>
  <c r="J6" i="23"/>
  <c r="N6" i="23"/>
  <c r="R6" i="23"/>
  <c r="V6" i="23"/>
  <c r="Z6" i="23"/>
  <c r="K4" i="57"/>
  <c r="O4" i="57"/>
  <c r="S4" i="57"/>
  <c r="W4" i="57"/>
  <c r="K4" i="59"/>
  <c r="O4" i="59"/>
  <c r="S4" i="59"/>
  <c r="W4" i="59"/>
  <c r="K4" i="61"/>
  <c r="O4" i="61"/>
  <c r="S4" i="61"/>
  <c r="W4" i="61"/>
  <c r="K4" i="63"/>
  <c r="O4" i="63"/>
  <c r="S4" i="63"/>
  <c r="W4" i="63"/>
  <c r="I4" i="65"/>
  <c r="M4" i="65"/>
  <c r="Q4" i="65"/>
  <c r="U4" i="65"/>
  <c r="Y4" i="65"/>
  <c r="K4" i="64"/>
  <c r="O4" i="64"/>
  <c r="S4" i="64"/>
  <c r="W4" i="64"/>
  <c r="J3" i="24"/>
  <c r="N3" i="24"/>
  <c r="R3" i="24"/>
  <c r="V3" i="24"/>
  <c r="Z3" i="24"/>
  <c r="G5" i="55"/>
  <c r="H5" i="24"/>
  <c r="L6" i="24"/>
  <c r="P6" i="24"/>
  <c r="T6" i="24"/>
  <c r="X6" i="24"/>
  <c r="D7" i="66"/>
  <c r="L6" i="26"/>
  <c r="G8" i="68"/>
  <c r="V6" i="27"/>
  <c r="I9" i="67"/>
  <c r="M9" i="67"/>
  <c r="Q9" i="67"/>
  <c r="Q37" i="67" s="1"/>
  <c r="U9" i="67"/>
  <c r="Y9" i="67"/>
  <c r="U9" i="55"/>
  <c r="V5" i="28"/>
  <c r="V3" i="28"/>
  <c r="K10" i="55"/>
  <c r="L5" i="29"/>
  <c r="L3" i="29"/>
  <c r="I10" i="54"/>
  <c r="J6" i="29"/>
  <c r="M10" i="54"/>
  <c r="N6" i="29"/>
  <c r="Q10" i="54"/>
  <c r="R6" i="29"/>
  <c r="U10" i="54"/>
  <c r="V6" i="29"/>
  <c r="Y10" i="54"/>
  <c r="Z6" i="29"/>
  <c r="K10" i="56"/>
  <c r="O10" i="56"/>
  <c r="S10" i="56"/>
  <c r="W10" i="56"/>
  <c r="K10" i="58"/>
  <c r="O10" i="58"/>
  <c r="S10" i="58"/>
  <c r="W10" i="58"/>
  <c r="K10" i="60"/>
  <c r="O10" i="60"/>
  <c r="S10" i="60"/>
  <c r="W10" i="60"/>
  <c r="K10" i="62"/>
  <c r="O10" i="62"/>
  <c r="S10" i="62"/>
  <c r="W10" i="62"/>
  <c r="K10" i="65"/>
  <c r="O10" i="65"/>
  <c r="S10" i="65"/>
  <c r="W10" i="65"/>
  <c r="I11" i="67"/>
  <c r="M11" i="67"/>
  <c r="Q11" i="67"/>
  <c r="U11" i="67"/>
  <c r="Y11" i="67"/>
  <c r="U11" i="55"/>
  <c r="V5" i="30"/>
  <c r="V3" i="30"/>
  <c r="K12" i="55"/>
  <c r="L5" i="31"/>
  <c r="L3" i="31"/>
  <c r="I12" i="54"/>
  <c r="J6" i="31"/>
  <c r="M12" i="54"/>
  <c r="N6" i="31"/>
  <c r="Q12" i="54"/>
  <c r="R6" i="31"/>
  <c r="U12" i="54"/>
  <c r="V6" i="31"/>
  <c r="Y12" i="54"/>
  <c r="Z6" i="31"/>
  <c r="K12" i="56"/>
  <c r="O12" i="56"/>
  <c r="S12" i="56"/>
  <c r="W12" i="56"/>
  <c r="I12" i="57"/>
  <c r="M12" i="57"/>
  <c r="Q12" i="57"/>
  <c r="U12" i="57"/>
  <c r="Y12" i="57"/>
  <c r="K12" i="58"/>
  <c r="O12" i="58"/>
  <c r="S12" i="58"/>
  <c r="W12" i="58"/>
  <c r="I12" i="59"/>
  <c r="M12" i="59"/>
  <c r="Q12" i="59"/>
  <c r="U12" i="59"/>
  <c r="Y12" i="59"/>
  <c r="K12" i="60"/>
  <c r="O12" i="60"/>
  <c r="S12" i="60"/>
  <c r="W12" i="60"/>
  <c r="I12" i="61"/>
  <c r="M12" i="61"/>
  <c r="Q12" i="61"/>
  <c r="U12" i="61"/>
  <c r="Y12" i="61"/>
  <c r="K12" i="62"/>
  <c r="O12" i="62"/>
  <c r="S12" i="62"/>
  <c r="W12" i="62"/>
  <c r="I12" i="63"/>
  <c r="M12" i="63"/>
  <c r="Q12" i="63"/>
  <c r="U12" i="63"/>
  <c r="Y12" i="63"/>
  <c r="K12" i="65"/>
  <c r="O12" i="65"/>
  <c r="S12" i="65"/>
  <c r="W12" i="65"/>
  <c r="I12" i="64"/>
  <c r="M12" i="64"/>
  <c r="Q12" i="64"/>
  <c r="U12" i="64"/>
  <c r="Y12" i="64"/>
  <c r="P13" i="68"/>
  <c r="T13" i="68"/>
  <c r="X13" i="68"/>
  <c r="D14" i="68"/>
  <c r="D17" i="68"/>
  <c r="X17" i="68"/>
  <c r="J17" i="67"/>
  <c r="J37" i="67" s="1"/>
  <c r="N17" i="67"/>
  <c r="R17" i="67"/>
  <c r="V17" i="67"/>
  <c r="V17" i="55"/>
  <c r="W5" i="34"/>
  <c r="W3" i="34"/>
  <c r="J23" i="66"/>
  <c r="R23" i="66"/>
  <c r="N25" i="55"/>
  <c r="O3" i="42"/>
  <c r="O5" i="42"/>
  <c r="D7" i="5"/>
  <c r="D6" i="4"/>
  <c r="D6" i="6"/>
  <c r="E8" i="7"/>
  <c r="E10" i="7"/>
  <c r="E12" i="7"/>
  <c r="E14" i="7"/>
  <c r="E16" i="7"/>
  <c r="D5" i="8"/>
  <c r="D7" i="9"/>
  <c r="D11" i="9"/>
  <c r="C11" i="9" s="1"/>
  <c r="D15" i="9"/>
  <c r="C15" i="9" s="1"/>
  <c r="D5" i="10"/>
  <c r="F9" i="11"/>
  <c r="C9" i="11" s="1"/>
  <c r="E10" i="11"/>
  <c r="F13" i="11"/>
  <c r="C13" i="11" s="1"/>
  <c r="E14" i="11"/>
  <c r="F17" i="11"/>
  <c r="C17" i="11" s="1"/>
  <c r="D5" i="12"/>
  <c r="D7" i="13"/>
  <c r="D11" i="13"/>
  <c r="C11" i="13" s="1"/>
  <c r="D15" i="13"/>
  <c r="C15" i="13" s="1"/>
  <c r="D5" i="14"/>
  <c r="D4" i="15"/>
  <c r="C4" i="15" s="1"/>
  <c r="D8" i="15"/>
  <c r="D10" i="15"/>
  <c r="C10" i="15" s="1"/>
  <c r="D12" i="15"/>
  <c r="C12" i="15" s="1"/>
  <c r="D14" i="15"/>
  <c r="C14" i="15" s="1"/>
  <c r="D16" i="15"/>
  <c r="C16" i="15" s="1"/>
  <c r="F4" i="17"/>
  <c r="F8" i="17"/>
  <c r="F10" i="17"/>
  <c r="C10" i="17" s="1"/>
  <c r="F12" i="17"/>
  <c r="C12" i="17" s="1"/>
  <c r="F14" i="17"/>
  <c r="C14" i="17" s="1"/>
  <c r="F16" i="17"/>
  <c r="C16" i="17" s="1"/>
  <c r="D4" i="19"/>
  <c r="C4" i="19" s="1"/>
  <c r="D8" i="19"/>
  <c r="D10" i="19"/>
  <c r="C10" i="19" s="1"/>
  <c r="D12" i="19"/>
  <c r="C12" i="19" s="1"/>
  <c r="D14" i="19"/>
  <c r="C14" i="19" s="1"/>
  <c r="D16" i="19"/>
  <c r="C16" i="19" s="1"/>
  <c r="F4" i="21"/>
  <c r="E7" i="21"/>
  <c r="F8" i="21"/>
  <c r="F6" i="21" s="1"/>
  <c r="D10" i="21"/>
  <c r="C10" i="21" s="1"/>
  <c r="E11" i="21"/>
  <c r="F12" i="21"/>
  <c r="D14" i="21"/>
  <c r="C14" i="21" s="1"/>
  <c r="E15" i="21"/>
  <c r="F16" i="21"/>
  <c r="D3" i="68"/>
  <c r="H3" i="68"/>
  <c r="L3" i="68"/>
  <c r="P3" i="68"/>
  <c r="T3" i="68"/>
  <c r="X3" i="68"/>
  <c r="V37" i="60"/>
  <c r="N37" i="65"/>
  <c r="B4" i="68"/>
  <c r="F4" i="68"/>
  <c r="J4" i="68"/>
  <c r="N4" i="68"/>
  <c r="R4" i="68"/>
  <c r="V4" i="68"/>
  <c r="V4" i="56"/>
  <c r="J4" i="58"/>
  <c r="N4" i="58"/>
  <c r="R4" i="58"/>
  <c r="V4" i="58"/>
  <c r="J4" i="60"/>
  <c r="N4" i="60"/>
  <c r="R4" i="60"/>
  <c r="V4" i="60"/>
  <c r="J4" i="62"/>
  <c r="N4" i="62"/>
  <c r="R4" i="62"/>
  <c r="V4" i="62"/>
  <c r="O6" i="54"/>
  <c r="P6" i="25"/>
  <c r="S6" i="54"/>
  <c r="T6" i="25"/>
  <c r="W6" i="54"/>
  <c r="X6" i="25"/>
  <c r="P6" i="56"/>
  <c r="Q6" i="25"/>
  <c r="T6" i="56"/>
  <c r="U6" i="25"/>
  <c r="X6" i="56"/>
  <c r="Y6" i="25"/>
  <c r="Q6" i="57"/>
  <c r="U6" i="57"/>
  <c r="Y6" i="57"/>
  <c r="R6" i="58"/>
  <c r="V6" i="58"/>
  <c r="O6" i="59"/>
  <c r="S6" i="59"/>
  <c r="W6" i="59"/>
  <c r="Q6" i="61"/>
  <c r="U6" i="61"/>
  <c r="Y6" i="61"/>
  <c r="R6" i="62"/>
  <c r="V6" i="62"/>
  <c r="O6" i="63"/>
  <c r="S6" i="63"/>
  <c r="W6" i="63"/>
  <c r="Q6" i="64"/>
  <c r="U6" i="64"/>
  <c r="Y6" i="64"/>
  <c r="P6" i="26"/>
  <c r="C8" i="68"/>
  <c r="R6" i="27"/>
  <c r="R6" i="28"/>
  <c r="K10" i="67"/>
  <c r="K37" i="67" s="1"/>
  <c r="O10" i="67"/>
  <c r="S10" i="67"/>
  <c r="S37" i="67" s="1"/>
  <c r="W10" i="67"/>
  <c r="X6" i="29"/>
  <c r="R6" i="30"/>
  <c r="W12" i="67"/>
  <c r="X6" i="31"/>
  <c r="J14" i="55"/>
  <c r="K3" i="33"/>
  <c r="H14" i="54"/>
  <c r="I6" i="33"/>
  <c r="L14" i="54"/>
  <c r="M6" i="33"/>
  <c r="P14" i="54"/>
  <c r="Q6" i="33"/>
  <c r="T14" i="54"/>
  <c r="U6" i="33"/>
  <c r="X14" i="54"/>
  <c r="Y6" i="33"/>
  <c r="J14" i="56"/>
  <c r="N14" i="56"/>
  <c r="R14" i="56"/>
  <c r="V14" i="56"/>
  <c r="J14" i="58"/>
  <c r="N14" i="58"/>
  <c r="R14" i="58"/>
  <c r="V14" i="58"/>
  <c r="J14" i="60"/>
  <c r="N14" i="60"/>
  <c r="R14" i="60"/>
  <c r="V14" i="60"/>
  <c r="J14" i="62"/>
  <c r="N14" i="62"/>
  <c r="R14" i="62"/>
  <c r="V14" i="62"/>
  <c r="J14" i="65"/>
  <c r="N14" i="65"/>
  <c r="R14" i="65"/>
  <c r="V14" i="65"/>
  <c r="S6" i="34"/>
  <c r="S25" i="55"/>
  <c r="T3" i="42"/>
  <c r="T5" i="42"/>
  <c r="J5" i="68"/>
  <c r="N5" i="68"/>
  <c r="R5" i="68"/>
  <c r="V5" i="68"/>
  <c r="Y6" i="68"/>
  <c r="F3" i="26"/>
  <c r="F5" i="26"/>
  <c r="D8" i="68"/>
  <c r="H8" i="68"/>
  <c r="L8" i="68"/>
  <c r="P8" i="68"/>
  <c r="T8" i="68"/>
  <c r="X8" i="68"/>
  <c r="H9" i="68"/>
  <c r="L9" i="68"/>
  <c r="P9" i="68"/>
  <c r="T9" i="68"/>
  <c r="X9" i="68"/>
  <c r="J10" i="68"/>
  <c r="N10" i="68"/>
  <c r="R10" i="68"/>
  <c r="V10" i="68"/>
  <c r="H11" i="68"/>
  <c r="L11" i="68"/>
  <c r="P11" i="68"/>
  <c r="T11" i="68"/>
  <c r="X11" i="68"/>
  <c r="J12" i="68"/>
  <c r="N12" i="68"/>
  <c r="R12" i="68"/>
  <c r="V12" i="68"/>
  <c r="Q13" i="68"/>
  <c r="U13" i="68"/>
  <c r="Y13" i="68"/>
  <c r="E14" i="68"/>
  <c r="I14" i="68"/>
  <c r="M14" i="68"/>
  <c r="Q14" i="68"/>
  <c r="U14" i="68"/>
  <c r="Y14" i="66"/>
  <c r="E17" i="68"/>
  <c r="I17" i="68"/>
  <c r="M17" i="68"/>
  <c r="Q17" i="68"/>
  <c r="U17" i="68"/>
  <c r="Y17" i="68"/>
  <c r="Z21" i="34"/>
  <c r="E18" i="68"/>
  <c r="I18" i="68"/>
  <c r="M18" i="68"/>
  <c r="Q18" i="68"/>
  <c r="U18" i="68"/>
  <c r="Y18" i="68"/>
  <c r="E19" i="68"/>
  <c r="I19" i="68"/>
  <c r="I20" i="68"/>
  <c r="M20" i="68"/>
  <c r="Q20" i="68"/>
  <c r="U20" i="68"/>
  <c r="Y20" i="68"/>
  <c r="I21" i="68"/>
  <c r="M21" i="68"/>
  <c r="Q21" i="68"/>
  <c r="U21" i="68"/>
  <c r="Y21" i="68"/>
  <c r="I22" i="68"/>
  <c r="M22" i="68"/>
  <c r="Q22" i="68"/>
  <c r="U22" i="68"/>
  <c r="Y22" i="68"/>
  <c r="H24" i="68"/>
  <c r="L24" i="68"/>
  <c r="P24" i="68"/>
  <c r="T24" i="68"/>
  <c r="X24" i="68"/>
  <c r="D25" i="68"/>
  <c r="H5" i="42"/>
  <c r="N5" i="42"/>
  <c r="X5" i="42"/>
  <c r="J6" i="42"/>
  <c r="Z6" i="42"/>
  <c r="K25" i="54"/>
  <c r="O25" i="54"/>
  <c r="S25" i="54"/>
  <c r="W25" i="54"/>
  <c r="K25" i="57"/>
  <c r="O25" i="57"/>
  <c r="S25" i="57"/>
  <c r="W25" i="57"/>
  <c r="K25" i="59"/>
  <c r="O25" i="59"/>
  <c r="S25" i="59"/>
  <c r="W25" i="59"/>
  <c r="K25" i="61"/>
  <c r="O25" i="61"/>
  <c r="S25" i="61"/>
  <c r="W25" i="61"/>
  <c r="K25" i="63"/>
  <c r="O25" i="63"/>
  <c r="S25" i="63"/>
  <c r="W25" i="63"/>
  <c r="K25" i="64"/>
  <c r="O25" i="64"/>
  <c r="S25" i="64"/>
  <c r="W25" i="64"/>
  <c r="D26" i="68"/>
  <c r="H26" i="68"/>
  <c r="L26" i="67"/>
  <c r="P26" i="67"/>
  <c r="T26" i="67"/>
  <c r="T37" i="67" s="1"/>
  <c r="X26" i="67"/>
  <c r="X37" i="67" s="1"/>
  <c r="D26" i="55"/>
  <c r="H26" i="55"/>
  <c r="L26" i="55"/>
  <c r="P26" i="55"/>
  <c r="T26" i="55"/>
  <c r="X26" i="55"/>
  <c r="D26" i="54"/>
  <c r="D37" i="54" s="1"/>
  <c r="H26" i="54"/>
  <c r="L26" i="54"/>
  <c r="P26" i="54"/>
  <c r="T26" i="54"/>
  <c r="X26" i="54"/>
  <c r="D26" i="56"/>
  <c r="H26" i="56"/>
  <c r="L26" i="56"/>
  <c r="P26" i="56"/>
  <c r="T26" i="56"/>
  <c r="X26" i="56"/>
  <c r="D26" i="57"/>
  <c r="D37" i="57" s="1"/>
  <c r="H26" i="57"/>
  <c r="L26" i="57"/>
  <c r="P26" i="57"/>
  <c r="T26" i="57"/>
  <c r="T37" i="57" s="1"/>
  <c r="X26" i="57"/>
  <c r="D26" i="58"/>
  <c r="H26" i="58"/>
  <c r="L26" i="58"/>
  <c r="P26" i="58"/>
  <c r="T26" i="58"/>
  <c r="X26" i="58"/>
  <c r="D26" i="59"/>
  <c r="D37" i="59" s="1"/>
  <c r="H26" i="59"/>
  <c r="H37" i="59" s="1"/>
  <c r="L26" i="59"/>
  <c r="P26" i="59"/>
  <c r="P37" i="59" s="1"/>
  <c r="T26" i="59"/>
  <c r="X26" i="59"/>
  <c r="X37" i="59" s="1"/>
  <c r="D26" i="60"/>
  <c r="H26" i="60"/>
  <c r="L26" i="60"/>
  <c r="P26" i="60"/>
  <c r="T26" i="60"/>
  <c r="X26" i="60"/>
  <c r="D26" i="61"/>
  <c r="D37" i="61" s="1"/>
  <c r="H26" i="61"/>
  <c r="L26" i="61"/>
  <c r="P26" i="61"/>
  <c r="T26" i="61"/>
  <c r="X26" i="61"/>
  <c r="D26" i="62"/>
  <c r="H26" i="62"/>
  <c r="L26" i="62"/>
  <c r="P26" i="62"/>
  <c r="T26" i="62"/>
  <c r="X26" i="62"/>
  <c r="D26" i="63"/>
  <c r="H26" i="63"/>
  <c r="L26" i="63"/>
  <c r="P26" i="63"/>
  <c r="T26" i="63"/>
  <c r="X26" i="63"/>
  <c r="D26" i="65"/>
  <c r="H26" i="65"/>
  <c r="L26" i="65"/>
  <c r="P26" i="65"/>
  <c r="T26" i="65"/>
  <c r="X26" i="65"/>
  <c r="D26" i="64"/>
  <c r="D37" i="64" s="1"/>
  <c r="H26" i="64"/>
  <c r="L26" i="64"/>
  <c r="P26" i="64"/>
  <c r="T26" i="64"/>
  <c r="X26" i="64"/>
  <c r="B7" i="68"/>
  <c r="F7" i="68"/>
  <c r="N13" i="68"/>
  <c r="R13" i="68"/>
  <c r="V13" i="68"/>
  <c r="B17" i="68"/>
  <c r="F17" i="68"/>
  <c r="C3" i="35"/>
  <c r="G3" i="35"/>
  <c r="K3" i="35"/>
  <c r="O3" i="35"/>
  <c r="S3" i="35"/>
  <c r="W3" i="35"/>
  <c r="I6" i="35"/>
  <c r="M6" i="35"/>
  <c r="Q6" i="35"/>
  <c r="U6" i="35"/>
  <c r="Y6" i="35"/>
  <c r="C3" i="36"/>
  <c r="G3" i="36"/>
  <c r="I6" i="36"/>
  <c r="G3" i="37"/>
  <c r="K3" i="37"/>
  <c r="O3" i="37"/>
  <c r="S3" i="37"/>
  <c r="W3" i="37"/>
  <c r="I6" i="37"/>
  <c r="M6" i="37"/>
  <c r="Q6" i="37"/>
  <c r="U6" i="37"/>
  <c r="Y6" i="37"/>
  <c r="G3" i="38"/>
  <c r="K3" i="38"/>
  <c r="O3" i="38"/>
  <c r="S3" i="38"/>
  <c r="W3" i="38"/>
  <c r="I6" i="38"/>
  <c r="M6" i="38"/>
  <c r="Q6" i="38"/>
  <c r="U6" i="38"/>
  <c r="Y6" i="38"/>
  <c r="G3" i="39"/>
  <c r="K3" i="39"/>
  <c r="O3" i="39"/>
  <c r="S3" i="39"/>
  <c r="W3" i="39"/>
  <c r="I6" i="39"/>
  <c r="M6" i="39"/>
  <c r="Q6" i="39"/>
  <c r="U6" i="39"/>
  <c r="Y6" i="39"/>
  <c r="I6" i="40"/>
  <c r="M6" i="40"/>
  <c r="Q6" i="40"/>
  <c r="U6" i="40"/>
  <c r="Y6" i="40"/>
  <c r="J23" i="54"/>
  <c r="N23" i="54"/>
  <c r="R23" i="54"/>
  <c r="V23" i="54"/>
  <c r="I24" i="68"/>
  <c r="M24" i="68"/>
  <c r="Q24" i="68"/>
  <c r="U24" i="68"/>
  <c r="Y24" i="68"/>
  <c r="E25" i="68"/>
  <c r="K25" i="68"/>
  <c r="U25" i="68"/>
  <c r="J25" i="55"/>
  <c r="K3" i="42"/>
  <c r="O25" i="55"/>
  <c r="H25" i="54"/>
  <c r="I6" i="42"/>
  <c r="L25" i="54"/>
  <c r="M6" i="42"/>
  <c r="P25" i="54"/>
  <c r="Q6" i="42"/>
  <c r="T25" i="54"/>
  <c r="U6" i="42"/>
  <c r="X25" i="54"/>
  <c r="Y6" i="42"/>
  <c r="J25" i="56"/>
  <c r="N25" i="56"/>
  <c r="R25" i="56"/>
  <c r="V25" i="56"/>
  <c r="J25" i="58"/>
  <c r="N25" i="58"/>
  <c r="R25" i="58"/>
  <c r="V25" i="58"/>
  <c r="J25" i="60"/>
  <c r="N25" i="60"/>
  <c r="R25" i="60"/>
  <c r="V25" i="60"/>
  <c r="J25" i="62"/>
  <c r="N25" i="62"/>
  <c r="R25" i="62"/>
  <c r="V25" i="62"/>
  <c r="J25" i="65"/>
  <c r="N25" i="65"/>
  <c r="R25" i="65"/>
  <c r="V25" i="65"/>
  <c r="E26" i="66"/>
  <c r="I26" i="66"/>
  <c r="M26" i="66"/>
  <c r="Q26" i="66"/>
  <c r="U26" i="66"/>
  <c r="Y26" i="66"/>
  <c r="E26" i="67"/>
  <c r="Q27" i="66"/>
  <c r="Y27" i="66"/>
  <c r="M27" i="67"/>
  <c r="Q27" i="67"/>
  <c r="U27" i="67"/>
  <c r="J27" i="55"/>
  <c r="K3" i="44"/>
  <c r="N27" i="55"/>
  <c r="O3" i="44"/>
  <c r="R27" i="55"/>
  <c r="S3" i="44"/>
  <c r="V27" i="55"/>
  <c r="W3" i="44"/>
  <c r="T29" i="67"/>
  <c r="X29" i="67"/>
  <c r="V29" i="55"/>
  <c r="W5" i="46"/>
  <c r="W3" i="46"/>
  <c r="H5" i="68"/>
  <c r="L5" i="68"/>
  <c r="P5" i="68"/>
  <c r="T5" i="68"/>
  <c r="X5" i="68"/>
  <c r="R6" i="25"/>
  <c r="V6" i="25"/>
  <c r="Z6" i="25"/>
  <c r="K6" i="26"/>
  <c r="O6" i="26"/>
  <c r="S6" i="26"/>
  <c r="B8" i="68"/>
  <c r="F8" i="68"/>
  <c r="J8" i="68"/>
  <c r="N8" i="68"/>
  <c r="R8" i="68"/>
  <c r="V8" i="68"/>
  <c r="J9" i="68"/>
  <c r="N9" i="68"/>
  <c r="R9" i="68"/>
  <c r="V9" i="68"/>
  <c r="H10" i="68"/>
  <c r="L10" i="68"/>
  <c r="P10" i="68"/>
  <c r="T10" i="68"/>
  <c r="X10" i="68"/>
  <c r="J11" i="68"/>
  <c r="N11" i="68"/>
  <c r="R11" i="68"/>
  <c r="V11" i="68"/>
  <c r="H12" i="68"/>
  <c r="L12" i="68"/>
  <c r="P12" i="68"/>
  <c r="T12" i="68"/>
  <c r="X12" i="68"/>
  <c r="O13" i="68"/>
  <c r="S13" i="68"/>
  <c r="W13" i="68"/>
  <c r="C14" i="68"/>
  <c r="G14" i="68"/>
  <c r="K14" i="68"/>
  <c r="O14" i="68"/>
  <c r="S14" i="68"/>
  <c r="W14" i="68"/>
  <c r="C17" i="68"/>
  <c r="G17" i="68"/>
  <c r="K17" i="68"/>
  <c r="O17" i="68"/>
  <c r="S17" i="68"/>
  <c r="W17" i="68"/>
  <c r="C18" i="68"/>
  <c r="G18" i="68"/>
  <c r="K18" i="68"/>
  <c r="O18" i="68"/>
  <c r="S18" i="68"/>
  <c r="W18" i="68"/>
  <c r="C19" i="68"/>
  <c r="G19" i="68"/>
  <c r="G20" i="68"/>
  <c r="K20" i="68"/>
  <c r="O20" i="68"/>
  <c r="S20" i="68"/>
  <c r="W20" i="68"/>
  <c r="G21" i="68"/>
  <c r="K21" i="68"/>
  <c r="O21" i="68"/>
  <c r="S21" i="68"/>
  <c r="W21" i="68"/>
  <c r="G22" i="68"/>
  <c r="K22" i="68"/>
  <c r="O22" i="68"/>
  <c r="S22" i="68"/>
  <c r="W22" i="68"/>
  <c r="H3" i="40"/>
  <c r="L3" i="40"/>
  <c r="P3" i="40"/>
  <c r="T3" i="40"/>
  <c r="X3" i="40"/>
  <c r="J6" i="40"/>
  <c r="N6" i="40"/>
  <c r="R6" i="40"/>
  <c r="V6" i="40"/>
  <c r="Z6" i="40"/>
  <c r="Q25" i="68"/>
  <c r="F5" i="42"/>
  <c r="K5" i="42"/>
  <c r="P5" i="42"/>
  <c r="V5" i="42"/>
  <c r="B25" i="55"/>
  <c r="C3" i="42"/>
  <c r="F25" i="55"/>
  <c r="G3" i="42"/>
  <c r="K25" i="55"/>
  <c r="W6" i="42"/>
  <c r="K25" i="56"/>
  <c r="O25" i="56"/>
  <c r="S25" i="56"/>
  <c r="W25" i="56"/>
  <c r="K25" i="58"/>
  <c r="O25" i="58"/>
  <c r="S25" i="58"/>
  <c r="W25" i="58"/>
  <c r="K25" i="60"/>
  <c r="O25" i="60"/>
  <c r="S25" i="60"/>
  <c r="W25" i="60"/>
  <c r="K25" i="62"/>
  <c r="O25" i="62"/>
  <c r="S25" i="62"/>
  <c r="W25" i="62"/>
  <c r="K25" i="65"/>
  <c r="O25" i="65"/>
  <c r="S25" i="65"/>
  <c r="W25" i="65"/>
  <c r="J28" i="68"/>
  <c r="N28" i="68"/>
  <c r="R28" i="68"/>
  <c r="V28" i="68"/>
  <c r="S29" i="54"/>
  <c r="T6" i="46"/>
  <c r="W29" i="54"/>
  <c r="X6" i="46"/>
  <c r="T29" i="56"/>
  <c r="X29" i="56"/>
  <c r="U29" i="57"/>
  <c r="V6" i="46"/>
  <c r="Y29" i="57"/>
  <c r="Z6" i="46"/>
  <c r="V29" i="58"/>
  <c r="S29" i="59"/>
  <c r="W29" i="59"/>
  <c r="T29" i="60"/>
  <c r="X29" i="60"/>
  <c r="U29" i="61"/>
  <c r="Y29" i="61"/>
  <c r="V29" i="62"/>
  <c r="S29" i="63"/>
  <c r="W29" i="63"/>
  <c r="T29" i="65"/>
  <c r="X29" i="65"/>
  <c r="U29" i="64"/>
  <c r="Y29" i="64"/>
  <c r="D18" i="68"/>
  <c r="D19" i="68"/>
  <c r="X20" i="68"/>
  <c r="J23" i="67"/>
  <c r="N23" i="67"/>
  <c r="R23" i="67"/>
  <c r="V23" i="67"/>
  <c r="V37" i="67" s="1"/>
  <c r="F23" i="55"/>
  <c r="J23" i="55"/>
  <c r="N23" i="55"/>
  <c r="R23" i="55"/>
  <c r="V23" i="55"/>
  <c r="J23" i="56"/>
  <c r="N23" i="56"/>
  <c r="R23" i="56"/>
  <c r="V23" i="56"/>
  <c r="J23" i="58"/>
  <c r="N23" i="58"/>
  <c r="R23" i="58"/>
  <c r="V23" i="58"/>
  <c r="J23" i="60"/>
  <c r="N23" i="60"/>
  <c r="R23" i="60"/>
  <c r="V23" i="60"/>
  <c r="J23" i="62"/>
  <c r="N23" i="62"/>
  <c r="R23" i="62"/>
  <c r="V23" i="62"/>
  <c r="J23" i="65"/>
  <c r="N23" i="65"/>
  <c r="R23" i="65"/>
  <c r="V23" i="65"/>
  <c r="G24" i="68"/>
  <c r="K24" i="68"/>
  <c r="O24" i="68"/>
  <c r="S24" i="68"/>
  <c r="W24" i="68"/>
  <c r="C25" i="68"/>
  <c r="M25" i="68"/>
  <c r="J25" i="67"/>
  <c r="N25" i="67"/>
  <c r="R25" i="67"/>
  <c r="V25" i="67"/>
  <c r="C25" i="55"/>
  <c r="G25" i="55"/>
  <c r="R25" i="55"/>
  <c r="S3" i="42"/>
  <c r="W25" i="55"/>
  <c r="M27" i="66"/>
  <c r="U27" i="66"/>
  <c r="C26" i="68"/>
  <c r="K26" i="68"/>
  <c r="O26" i="68"/>
  <c r="S26" i="68"/>
  <c r="L27" i="68"/>
  <c r="P27" i="68"/>
  <c r="T27" i="68"/>
  <c r="X27" i="68"/>
  <c r="M28" i="68"/>
  <c r="Q28" i="68"/>
  <c r="U28" i="68"/>
  <c r="Y28" i="68"/>
  <c r="D30" i="68"/>
  <c r="D33" i="68"/>
  <c r="K34" i="68"/>
  <c r="O34" i="68"/>
  <c r="S34" i="68"/>
  <c r="W34" i="68"/>
  <c r="G36" i="68"/>
  <c r="E37" i="54"/>
  <c r="R24" i="54"/>
  <c r="E30" i="68"/>
  <c r="F3" i="50"/>
  <c r="J3" i="50"/>
  <c r="N3" i="50"/>
  <c r="R3" i="50"/>
  <c r="V3" i="50"/>
  <c r="Z3" i="50"/>
  <c r="H5" i="50"/>
  <c r="L34" i="68"/>
  <c r="P34" i="68"/>
  <c r="T34" i="68"/>
  <c r="X34" i="68"/>
  <c r="U5" i="52"/>
  <c r="Y5" i="52"/>
  <c r="V6" i="52"/>
  <c r="Z6" i="52"/>
  <c r="B37" i="54"/>
  <c r="F24" i="54"/>
  <c r="V24" i="54"/>
  <c r="K28" i="68"/>
  <c r="O28" i="68"/>
  <c r="S28" i="68"/>
  <c r="W28" i="68"/>
  <c r="C3" i="47"/>
  <c r="G3" i="47"/>
  <c r="K3" i="47"/>
  <c r="O3" i="47"/>
  <c r="S3" i="47"/>
  <c r="W3" i="47"/>
  <c r="I6" i="47"/>
  <c r="M6" i="47"/>
  <c r="Q6" i="47"/>
  <c r="U6" i="47"/>
  <c r="Y6" i="47"/>
  <c r="G3" i="48"/>
  <c r="K3" i="48"/>
  <c r="O3" i="48"/>
  <c r="S3" i="48"/>
  <c r="W3" i="48"/>
  <c r="I6" i="48"/>
  <c r="M6" i="48"/>
  <c r="Q6" i="48"/>
  <c r="U6" i="48"/>
  <c r="Y6" i="48"/>
  <c r="G3" i="49"/>
  <c r="K3" i="49"/>
  <c r="O3" i="49"/>
  <c r="S3" i="49"/>
  <c r="W3" i="49"/>
  <c r="I6" i="49"/>
  <c r="M6" i="49"/>
  <c r="Q6" i="49"/>
  <c r="U6" i="49"/>
  <c r="Y6" i="49"/>
  <c r="B33" i="68"/>
  <c r="F33" i="68"/>
  <c r="K3" i="50"/>
  <c r="O3" i="50"/>
  <c r="S3" i="50"/>
  <c r="W3" i="50"/>
  <c r="L6" i="50"/>
  <c r="P6" i="50"/>
  <c r="T6" i="50"/>
  <c r="X6" i="50"/>
  <c r="M34" i="68"/>
  <c r="Q34" i="68"/>
  <c r="U34" i="68"/>
  <c r="Y34" i="68"/>
  <c r="W6" i="52"/>
  <c r="J3" i="53"/>
  <c r="N3" i="53"/>
  <c r="R3" i="53"/>
  <c r="V3" i="53"/>
  <c r="Z3" i="53"/>
  <c r="L6" i="53"/>
  <c r="P6" i="53"/>
  <c r="T6" i="53"/>
  <c r="X6" i="53"/>
  <c r="C37" i="54"/>
  <c r="G37" i="54"/>
  <c r="J24" i="54"/>
  <c r="F24" i="68"/>
  <c r="J24" i="68"/>
  <c r="N24" i="68"/>
  <c r="R24" i="68"/>
  <c r="V24" i="68"/>
  <c r="B26" i="68"/>
  <c r="F26" i="68"/>
  <c r="J26" i="68"/>
  <c r="N26" i="68"/>
  <c r="R26" i="68"/>
  <c r="V26" i="68"/>
  <c r="B37" i="65"/>
  <c r="L3" i="44"/>
  <c r="P3" i="44"/>
  <c r="T3" i="44"/>
  <c r="X3" i="44"/>
  <c r="L28" i="68"/>
  <c r="P28" i="68"/>
  <c r="T28" i="68"/>
  <c r="X28" i="68"/>
  <c r="U6" i="46"/>
  <c r="Y6" i="46"/>
  <c r="D3" i="47"/>
  <c r="H3" i="47"/>
  <c r="L3" i="47"/>
  <c r="P3" i="47"/>
  <c r="T3" i="47"/>
  <c r="X3" i="47"/>
  <c r="J6" i="47"/>
  <c r="N6" i="47"/>
  <c r="R6" i="47"/>
  <c r="V6" i="47"/>
  <c r="Z6" i="47"/>
  <c r="H3" i="48"/>
  <c r="L3" i="48"/>
  <c r="P3" i="48"/>
  <c r="T3" i="48"/>
  <c r="X3" i="48"/>
  <c r="J6" i="48"/>
  <c r="N6" i="48"/>
  <c r="R6" i="48"/>
  <c r="V6" i="48"/>
  <c r="Z6" i="48"/>
  <c r="H3" i="49"/>
  <c r="L3" i="49"/>
  <c r="P3" i="49"/>
  <c r="T3" i="49"/>
  <c r="X3" i="49"/>
  <c r="J6" i="49"/>
  <c r="N6" i="49"/>
  <c r="R6" i="49"/>
  <c r="V6" i="49"/>
  <c r="Z6" i="49"/>
  <c r="C33" i="68"/>
  <c r="H3" i="50"/>
  <c r="F5" i="50"/>
  <c r="J5" i="50"/>
  <c r="N5" i="50"/>
  <c r="R5" i="50"/>
  <c r="V5" i="50"/>
  <c r="Z5" i="50"/>
  <c r="I6" i="50"/>
  <c r="M6" i="50"/>
  <c r="Q6" i="50"/>
  <c r="U6" i="50"/>
  <c r="Y6" i="50"/>
  <c r="J34" i="68"/>
  <c r="N34" i="68"/>
  <c r="R34" i="68"/>
  <c r="V34" i="68"/>
  <c r="U3" i="52"/>
  <c r="Y3" i="52"/>
  <c r="T6" i="52"/>
  <c r="X6" i="52"/>
  <c r="F36" i="68"/>
  <c r="K3" i="53"/>
  <c r="O3" i="53"/>
  <c r="S3" i="53"/>
  <c r="W3" i="53"/>
  <c r="I6" i="53"/>
  <c r="M6" i="53"/>
  <c r="Q6" i="53"/>
  <c r="U6" i="53"/>
  <c r="Y6" i="53"/>
  <c r="G37" i="56"/>
  <c r="D37" i="56"/>
  <c r="E37" i="56"/>
  <c r="C37" i="57"/>
  <c r="G37" i="57"/>
  <c r="F37" i="56"/>
  <c r="B37" i="56"/>
  <c r="B37" i="57"/>
  <c r="F37" i="57"/>
  <c r="F37" i="58"/>
  <c r="C37" i="56"/>
  <c r="B37" i="59"/>
  <c r="F37" i="59"/>
  <c r="F37" i="60"/>
  <c r="E37" i="57"/>
  <c r="B37" i="58"/>
  <c r="G37" i="61"/>
  <c r="B37" i="62"/>
  <c r="F37" i="62"/>
  <c r="J29" i="68"/>
  <c r="N29" i="68"/>
  <c r="R29" i="68"/>
  <c r="D37" i="58"/>
  <c r="B37" i="60"/>
  <c r="G37" i="62"/>
  <c r="F37" i="63"/>
  <c r="B37" i="61"/>
  <c r="F37" i="61"/>
  <c r="C37" i="58"/>
  <c r="G37" i="58"/>
  <c r="C37" i="59"/>
  <c r="G37" i="59"/>
  <c r="C37" i="60"/>
  <c r="G37" i="60"/>
  <c r="B37" i="64"/>
  <c r="F37" i="64"/>
  <c r="D37" i="60"/>
  <c r="C37" i="61"/>
  <c r="C37" i="62"/>
  <c r="G37" i="63"/>
  <c r="E37" i="58"/>
  <c r="E37" i="59"/>
  <c r="E37" i="60"/>
  <c r="E37" i="61"/>
  <c r="D37" i="62"/>
  <c r="B37" i="63"/>
  <c r="E37" i="62"/>
  <c r="C37" i="63"/>
  <c r="C37" i="64"/>
  <c r="G37" i="64"/>
  <c r="F37" i="65"/>
  <c r="D37" i="63"/>
  <c r="E37" i="63"/>
  <c r="E37" i="64"/>
  <c r="H6" i="68"/>
  <c r="L6" i="68"/>
  <c r="O15" i="68"/>
  <c r="S15" i="68"/>
  <c r="W15" i="68"/>
  <c r="S16" i="68"/>
  <c r="W16" i="68"/>
  <c r="C37" i="65"/>
  <c r="G37" i="65"/>
  <c r="I6" i="68"/>
  <c r="M6" i="68"/>
  <c r="P15" i="68"/>
  <c r="T15" i="68"/>
  <c r="X15" i="68"/>
  <c r="P16" i="68"/>
  <c r="T16" i="68"/>
  <c r="X16" i="68"/>
  <c r="D37" i="65"/>
  <c r="J6" i="68"/>
  <c r="N6" i="68"/>
  <c r="Q15" i="68"/>
  <c r="U15" i="68"/>
  <c r="Y15" i="68"/>
  <c r="Q16" i="68"/>
  <c r="U16" i="68"/>
  <c r="Y16" i="68"/>
  <c r="L19" i="68"/>
  <c r="P19" i="68"/>
  <c r="T19" i="68"/>
  <c r="X19" i="68"/>
  <c r="E37" i="65"/>
  <c r="N15" i="68"/>
  <c r="R15" i="68"/>
  <c r="V15" i="68"/>
  <c r="N16" i="68"/>
  <c r="R16" i="68"/>
  <c r="V16" i="68"/>
  <c r="I29" i="68"/>
  <c r="M29" i="68"/>
  <c r="Q29" i="68"/>
  <c r="C37" i="67"/>
  <c r="G37" i="67"/>
  <c r="D37" i="67"/>
  <c r="E37" i="67"/>
  <c r="B37" i="67"/>
  <c r="F37" i="67"/>
  <c r="Y5" i="10" l="1"/>
  <c r="C5" i="10" s="1"/>
  <c r="Y5" i="3"/>
  <c r="C6" i="8"/>
  <c r="Y5" i="14"/>
  <c r="C6" i="14"/>
  <c r="C5" i="8"/>
  <c r="C5" i="14"/>
  <c r="C5" i="12"/>
  <c r="Y3" i="10"/>
  <c r="E3" i="13"/>
  <c r="E5" i="13"/>
  <c r="E5" i="11"/>
  <c r="E3" i="11"/>
  <c r="F5" i="21"/>
  <c r="F3" i="21"/>
  <c r="G32" i="66"/>
  <c r="C30" i="66"/>
  <c r="S27" i="66"/>
  <c r="M36" i="66"/>
  <c r="N33" i="66"/>
  <c r="T32" i="55"/>
  <c r="U5" i="49"/>
  <c r="U3" i="49"/>
  <c r="R31" i="66"/>
  <c r="P30" i="55"/>
  <c r="Q5" i="47"/>
  <c r="Q3" i="47"/>
  <c r="M33" i="66"/>
  <c r="B25" i="66"/>
  <c r="G23" i="66"/>
  <c r="J7" i="55"/>
  <c r="K5" i="26"/>
  <c r="K3" i="26"/>
  <c r="S35" i="55"/>
  <c r="T3" i="52"/>
  <c r="T5" i="52"/>
  <c r="I31" i="55"/>
  <c r="J5" i="48"/>
  <c r="J3" i="48"/>
  <c r="S31" i="66"/>
  <c r="Q30" i="55"/>
  <c r="R5" i="47"/>
  <c r="R3" i="47"/>
  <c r="K30" i="66"/>
  <c r="S36" i="55"/>
  <c r="T5" i="53"/>
  <c r="T3" i="53"/>
  <c r="V33" i="66"/>
  <c r="F32" i="66"/>
  <c r="J31" i="66"/>
  <c r="X30" i="55"/>
  <c r="Y5" i="47"/>
  <c r="Y3" i="47"/>
  <c r="H30" i="55"/>
  <c r="I5" i="47"/>
  <c r="I3" i="47"/>
  <c r="R30" i="66"/>
  <c r="B30" i="66"/>
  <c r="U33" i="66"/>
  <c r="E33" i="66"/>
  <c r="U27" i="68"/>
  <c r="R25" i="66"/>
  <c r="S29" i="55"/>
  <c r="T5" i="46"/>
  <c r="T3" i="46"/>
  <c r="V25" i="55"/>
  <c r="W3" i="42"/>
  <c r="W5" i="42"/>
  <c r="U23" i="55"/>
  <c r="V5" i="40"/>
  <c r="V3" i="40"/>
  <c r="O23" i="66"/>
  <c r="R7" i="55"/>
  <c r="S5" i="26"/>
  <c r="S3" i="26"/>
  <c r="V27" i="66"/>
  <c r="N27" i="66"/>
  <c r="U26" i="68"/>
  <c r="M26" i="68"/>
  <c r="E26" i="68"/>
  <c r="X25" i="55"/>
  <c r="Y5" i="42"/>
  <c r="Y3" i="42"/>
  <c r="P25" i="55"/>
  <c r="Q5" i="42"/>
  <c r="Q3" i="42"/>
  <c r="H25" i="55"/>
  <c r="I5" i="42"/>
  <c r="I3" i="42"/>
  <c r="J25" i="66"/>
  <c r="T23" i="55"/>
  <c r="U3" i="40"/>
  <c r="U5" i="40"/>
  <c r="T22" i="55"/>
  <c r="U3" i="39"/>
  <c r="U5" i="39"/>
  <c r="N22" i="66"/>
  <c r="X21" i="55"/>
  <c r="Y3" i="38"/>
  <c r="Y5" i="38"/>
  <c r="H21" i="55"/>
  <c r="I3" i="38"/>
  <c r="I5" i="38"/>
  <c r="R21" i="66"/>
  <c r="X20" i="55"/>
  <c r="Y5" i="37"/>
  <c r="H20" i="55"/>
  <c r="I3" i="37"/>
  <c r="I5" i="37"/>
  <c r="R20" i="66"/>
  <c r="L18" i="55"/>
  <c r="M3" i="35"/>
  <c r="M5" i="35"/>
  <c r="V18" i="66"/>
  <c r="F18" i="66"/>
  <c r="R17" i="55"/>
  <c r="S5" i="34"/>
  <c r="S3" i="34"/>
  <c r="X14" i="55"/>
  <c r="Y5" i="33"/>
  <c r="Y3" i="33"/>
  <c r="P14" i="55"/>
  <c r="Q5" i="33"/>
  <c r="Q3" i="33"/>
  <c r="H14" i="55"/>
  <c r="I5" i="33"/>
  <c r="I3" i="33"/>
  <c r="Q11" i="55"/>
  <c r="R5" i="30"/>
  <c r="R3" i="30"/>
  <c r="T6" i="55"/>
  <c r="U5" i="25"/>
  <c r="U3" i="25"/>
  <c r="W6" i="55"/>
  <c r="X3" i="25"/>
  <c r="X5" i="25"/>
  <c r="V37" i="58"/>
  <c r="N37" i="58"/>
  <c r="X37" i="57"/>
  <c r="H37" i="57"/>
  <c r="F37" i="55"/>
  <c r="E6" i="21"/>
  <c r="F6" i="17"/>
  <c r="C8" i="17"/>
  <c r="C6" i="6"/>
  <c r="D5" i="6"/>
  <c r="C5" i="6" s="1"/>
  <c r="D3" i="6"/>
  <c r="C3" i="6" s="1"/>
  <c r="N25" i="66"/>
  <c r="R23" i="68"/>
  <c r="Y12" i="55"/>
  <c r="Z5" i="31"/>
  <c r="Z3" i="31"/>
  <c r="I12" i="55"/>
  <c r="J5" i="31"/>
  <c r="J3" i="31"/>
  <c r="U10" i="55"/>
  <c r="V5" i="29"/>
  <c r="V3" i="29"/>
  <c r="M10" i="55"/>
  <c r="N5" i="29"/>
  <c r="N3" i="29"/>
  <c r="K10" i="66"/>
  <c r="D7" i="68"/>
  <c r="W5" i="55"/>
  <c r="X5" i="24"/>
  <c r="X3" i="24"/>
  <c r="Q5" i="66"/>
  <c r="M4" i="55"/>
  <c r="N3" i="23"/>
  <c r="N5" i="23"/>
  <c r="U3" i="55"/>
  <c r="V5" i="22"/>
  <c r="V3" i="22"/>
  <c r="E37" i="55"/>
  <c r="M37" i="67"/>
  <c r="K3" i="66"/>
  <c r="C11" i="21"/>
  <c r="E6" i="17"/>
  <c r="D6" i="11"/>
  <c r="C10" i="7"/>
  <c r="W25" i="68"/>
  <c r="G25" i="68"/>
  <c r="T17" i="55"/>
  <c r="U5" i="34"/>
  <c r="U3" i="34"/>
  <c r="L17" i="55"/>
  <c r="M5" i="34"/>
  <c r="M3" i="34"/>
  <c r="J17" i="66"/>
  <c r="S11" i="55"/>
  <c r="T5" i="30"/>
  <c r="T3" i="30"/>
  <c r="K11" i="55"/>
  <c r="L3" i="30"/>
  <c r="L5" i="30"/>
  <c r="S8" i="55"/>
  <c r="T5" i="27"/>
  <c r="T3" i="27"/>
  <c r="C7" i="66"/>
  <c r="T37" i="65"/>
  <c r="L37" i="65"/>
  <c r="X37" i="62"/>
  <c r="P37" i="62"/>
  <c r="H37" i="62"/>
  <c r="T37" i="60"/>
  <c r="L37" i="60"/>
  <c r="X37" i="58"/>
  <c r="P37" i="58"/>
  <c r="H37" i="58"/>
  <c r="T37" i="56"/>
  <c r="L37" i="56"/>
  <c r="V37" i="54"/>
  <c r="N37" i="54"/>
  <c r="C8" i="21"/>
  <c r="C13" i="17"/>
  <c r="C9" i="13"/>
  <c r="C3" i="12"/>
  <c r="U37" i="64"/>
  <c r="M37" i="64"/>
  <c r="W37" i="65"/>
  <c r="O37" i="65"/>
  <c r="Y37" i="63"/>
  <c r="Q37" i="63"/>
  <c r="I37" i="63"/>
  <c r="S37" i="62"/>
  <c r="K37" i="62"/>
  <c r="U37" i="61"/>
  <c r="M37" i="61"/>
  <c r="W37" i="60"/>
  <c r="O37" i="60"/>
  <c r="Y37" i="59"/>
  <c r="Q37" i="59"/>
  <c r="I37" i="59"/>
  <c r="S37" i="58"/>
  <c r="K37" i="58"/>
  <c r="Q37" i="57"/>
  <c r="I37" i="57"/>
  <c r="S37" i="56"/>
  <c r="K37" i="56"/>
  <c r="U37" i="54"/>
  <c r="M37" i="54"/>
  <c r="C37" i="55"/>
  <c r="V23" i="68"/>
  <c r="F23" i="68"/>
  <c r="F14" i="66"/>
  <c r="R14" i="66"/>
  <c r="N14" i="66"/>
  <c r="C3" i="20"/>
  <c r="O12" i="66"/>
  <c r="O10" i="66"/>
  <c r="C8" i="11"/>
  <c r="X36" i="55"/>
  <c r="Y5" i="53"/>
  <c r="Y3" i="53"/>
  <c r="X33" i="55"/>
  <c r="Y5" i="50"/>
  <c r="Y3" i="50"/>
  <c r="W32" i="66"/>
  <c r="Y30" i="55"/>
  <c r="Z5" i="47"/>
  <c r="Z3" i="47"/>
  <c r="W33" i="55"/>
  <c r="X3" i="50"/>
  <c r="X5" i="50"/>
  <c r="N32" i="66"/>
  <c r="Y35" i="55"/>
  <c r="Z5" i="52"/>
  <c r="Z3" i="52"/>
  <c r="U29" i="55"/>
  <c r="V3" i="46"/>
  <c r="V5" i="46"/>
  <c r="M23" i="55"/>
  <c r="N5" i="40"/>
  <c r="N3" i="40"/>
  <c r="P36" i="55"/>
  <c r="Q5" i="53"/>
  <c r="Q3" i="53"/>
  <c r="J36" i="66"/>
  <c r="P33" i="55"/>
  <c r="Q5" i="50"/>
  <c r="Q3" i="50"/>
  <c r="U32" i="55"/>
  <c r="V5" i="49"/>
  <c r="V3" i="49"/>
  <c r="O32" i="66"/>
  <c r="Y31" i="55"/>
  <c r="Z5" i="48"/>
  <c r="Z3" i="48"/>
  <c r="K27" i="66"/>
  <c r="U36" i="66"/>
  <c r="V35" i="55"/>
  <c r="W5" i="52"/>
  <c r="W3" i="52"/>
  <c r="O33" i="55"/>
  <c r="P3" i="50"/>
  <c r="P5" i="50"/>
  <c r="L32" i="55"/>
  <c r="M5" i="49"/>
  <c r="M3" i="49"/>
  <c r="V32" i="66"/>
  <c r="P31" i="55"/>
  <c r="Q5" i="48"/>
  <c r="Q3" i="48"/>
  <c r="L36" i="55"/>
  <c r="M5" i="53"/>
  <c r="M3" i="53"/>
  <c r="V36" i="66"/>
  <c r="X35" i="66"/>
  <c r="L33" i="55"/>
  <c r="M5" i="50"/>
  <c r="M3" i="50"/>
  <c r="Q32" i="55"/>
  <c r="R5" i="49"/>
  <c r="R3" i="49"/>
  <c r="K32" i="66"/>
  <c r="U31" i="55"/>
  <c r="V5" i="48"/>
  <c r="V3" i="48"/>
  <c r="O31" i="66"/>
  <c r="M30" i="55"/>
  <c r="N5" i="47"/>
  <c r="N3" i="47"/>
  <c r="W30" i="66"/>
  <c r="G30" i="66"/>
  <c r="X29" i="55"/>
  <c r="Y3" i="46"/>
  <c r="Y5" i="46"/>
  <c r="W27" i="66"/>
  <c r="O36" i="55"/>
  <c r="P5" i="53"/>
  <c r="P3" i="53"/>
  <c r="Q36" i="66"/>
  <c r="K33" i="55"/>
  <c r="L3" i="50"/>
  <c r="L5" i="50"/>
  <c r="R33" i="66"/>
  <c r="X32" i="55"/>
  <c r="Y5" i="49"/>
  <c r="Y3" i="49"/>
  <c r="H32" i="55"/>
  <c r="I5" i="49"/>
  <c r="I3" i="49"/>
  <c r="R32" i="66"/>
  <c r="L31" i="55"/>
  <c r="M5" i="48"/>
  <c r="M3" i="48"/>
  <c r="V31" i="66"/>
  <c r="F31" i="66"/>
  <c r="T30" i="55"/>
  <c r="U5" i="47"/>
  <c r="U3" i="47"/>
  <c r="N30" i="66"/>
  <c r="Q33" i="66"/>
  <c r="W29" i="55"/>
  <c r="X5" i="46"/>
  <c r="X3" i="46"/>
  <c r="Q23" i="55"/>
  <c r="R5" i="40"/>
  <c r="R3" i="40"/>
  <c r="K23" i="66"/>
  <c r="N7" i="55"/>
  <c r="O5" i="26"/>
  <c r="O3" i="26"/>
  <c r="Y6" i="55"/>
  <c r="Z5" i="25"/>
  <c r="Q27" i="68"/>
  <c r="P23" i="55"/>
  <c r="Q3" i="40"/>
  <c r="Q5" i="40"/>
  <c r="P22" i="55"/>
  <c r="Q3" i="39"/>
  <c r="Q5" i="39"/>
  <c r="J22" i="66"/>
  <c r="T21" i="55"/>
  <c r="U3" i="38"/>
  <c r="U5" i="38"/>
  <c r="N21" i="66"/>
  <c r="T20" i="55"/>
  <c r="U3" i="37"/>
  <c r="U5" i="37"/>
  <c r="N20" i="66"/>
  <c r="F19" i="66"/>
  <c r="X18" i="55"/>
  <c r="Y3" i="35"/>
  <c r="Y5" i="35"/>
  <c r="H18" i="55"/>
  <c r="I3" i="35"/>
  <c r="I5" i="35"/>
  <c r="R18" i="66"/>
  <c r="B18" i="66"/>
  <c r="T26" i="68"/>
  <c r="L26" i="68"/>
  <c r="Y25" i="55"/>
  <c r="Z5" i="42"/>
  <c r="Z3" i="42"/>
  <c r="Y14" i="68"/>
  <c r="E7" i="66"/>
  <c r="S25" i="66"/>
  <c r="Q9" i="55"/>
  <c r="R5" i="28"/>
  <c r="R3" i="28"/>
  <c r="Q8" i="55"/>
  <c r="R3" i="27"/>
  <c r="R5" i="27"/>
  <c r="T37" i="64"/>
  <c r="L37" i="64"/>
  <c r="V37" i="65"/>
  <c r="X37" i="63"/>
  <c r="P37" i="63"/>
  <c r="H37" i="63"/>
  <c r="R37" i="62"/>
  <c r="J37" i="62"/>
  <c r="T37" i="61"/>
  <c r="L37" i="61"/>
  <c r="N37" i="60"/>
  <c r="R37" i="58"/>
  <c r="J37" i="58"/>
  <c r="L37" i="57"/>
  <c r="X37" i="54"/>
  <c r="P37" i="54"/>
  <c r="H37" i="54"/>
  <c r="B37" i="55"/>
  <c r="C7" i="9"/>
  <c r="D6" i="9"/>
  <c r="C6" i="4"/>
  <c r="D5" i="4"/>
  <c r="C5" i="4" s="1"/>
  <c r="D3" i="4"/>
  <c r="C3" i="4" s="1"/>
  <c r="M12" i="55"/>
  <c r="N5" i="31"/>
  <c r="N3" i="31"/>
  <c r="U9" i="66"/>
  <c r="S5" i="55"/>
  <c r="T5" i="24"/>
  <c r="T3" i="24"/>
  <c r="M5" i="66"/>
  <c r="Y4" i="55"/>
  <c r="Z3" i="23"/>
  <c r="Z5" i="23"/>
  <c r="I4" i="55"/>
  <c r="J3" i="23"/>
  <c r="J5" i="23"/>
  <c r="W37" i="64"/>
  <c r="O37" i="64"/>
  <c r="Y37" i="65"/>
  <c r="Q37" i="65"/>
  <c r="I37" i="65"/>
  <c r="S37" i="63"/>
  <c r="K37" i="63"/>
  <c r="U37" i="62"/>
  <c r="M37" i="62"/>
  <c r="W37" i="61"/>
  <c r="O37" i="61"/>
  <c r="Y37" i="60"/>
  <c r="Q37" i="60"/>
  <c r="I37" i="60"/>
  <c r="S37" i="59"/>
  <c r="K37" i="59"/>
  <c r="U37" i="58"/>
  <c r="M37" i="58"/>
  <c r="W37" i="57"/>
  <c r="O37" i="57"/>
  <c r="Y37" i="56"/>
  <c r="Q37" i="56"/>
  <c r="I37" i="56"/>
  <c r="S37" i="54"/>
  <c r="K37" i="54"/>
  <c r="Q3" i="55"/>
  <c r="R5" i="22"/>
  <c r="R3" i="22"/>
  <c r="W3" i="66"/>
  <c r="G3" i="66"/>
  <c r="D6" i="21"/>
  <c r="C7" i="21"/>
  <c r="C4" i="17"/>
  <c r="C14" i="11"/>
  <c r="C16" i="7"/>
  <c r="D6" i="7"/>
  <c r="C8" i="7"/>
  <c r="E3" i="5"/>
  <c r="E5" i="5"/>
  <c r="W9" i="55"/>
  <c r="X3" i="28"/>
  <c r="X5" i="28"/>
  <c r="O9" i="55"/>
  <c r="P3" i="28"/>
  <c r="P5" i="28"/>
  <c r="Y9" i="66"/>
  <c r="I9" i="66"/>
  <c r="W8" i="55"/>
  <c r="X5" i="27"/>
  <c r="X3" i="27"/>
  <c r="Y8" i="66"/>
  <c r="E8" i="66"/>
  <c r="G7" i="66"/>
  <c r="C12" i="21"/>
  <c r="F6" i="19"/>
  <c r="C11" i="17"/>
  <c r="F6" i="15"/>
  <c r="C3" i="14"/>
  <c r="C3" i="10"/>
  <c r="C3" i="8"/>
  <c r="N17" i="66"/>
  <c r="V14" i="66"/>
  <c r="Q7" i="55"/>
  <c r="R5" i="26"/>
  <c r="R3" i="26"/>
  <c r="I7" i="55"/>
  <c r="J5" i="26"/>
  <c r="J3" i="26"/>
  <c r="H7" i="55"/>
  <c r="I5" i="26"/>
  <c r="I3" i="26"/>
  <c r="U37" i="57"/>
  <c r="C7" i="15"/>
  <c r="E3" i="9"/>
  <c r="V6" i="66"/>
  <c r="X31" i="55"/>
  <c r="Y5" i="48"/>
  <c r="Y3" i="48"/>
  <c r="M27" i="68"/>
  <c r="V29" i="66"/>
  <c r="Q26" i="68"/>
  <c r="L25" i="55"/>
  <c r="M5" i="42"/>
  <c r="M3" i="42"/>
  <c r="I25" i="55"/>
  <c r="J5" i="42"/>
  <c r="J3" i="42"/>
  <c r="T14" i="55"/>
  <c r="U5" i="33"/>
  <c r="U3" i="33"/>
  <c r="L14" i="55"/>
  <c r="M5" i="33"/>
  <c r="M3" i="33"/>
  <c r="J14" i="66"/>
  <c r="W10" i="55"/>
  <c r="X5" i="29"/>
  <c r="X3" i="29"/>
  <c r="X6" i="55"/>
  <c r="Y5" i="25"/>
  <c r="Y3" i="25"/>
  <c r="P6" i="55"/>
  <c r="Q5" i="25"/>
  <c r="Q3" i="25"/>
  <c r="O6" i="55"/>
  <c r="P3" i="25"/>
  <c r="P5" i="25"/>
  <c r="V37" i="56"/>
  <c r="N37" i="56"/>
  <c r="N37" i="67"/>
  <c r="D6" i="19"/>
  <c r="C8" i="19"/>
  <c r="D6" i="15"/>
  <c r="C8" i="15"/>
  <c r="C7" i="5"/>
  <c r="D6" i="5"/>
  <c r="J23" i="68"/>
  <c r="Q12" i="55"/>
  <c r="R5" i="31"/>
  <c r="R3" i="31"/>
  <c r="K12" i="66"/>
  <c r="U11" i="66"/>
  <c r="Y10" i="55"/>
  <c r="Z5" i="29"/>
  <c r="Z3" i="29"/>
  <c r="Q10" i="55"/>
  <c r="R5" i="29"/>
  <c r="R3" i="29"/>
  <c r="I10" i="55"/>
  <c r="J5" i="29"/>
  <c r="J3" i="29"/>
  <c r="U8" i="55"/>
  <c r="V3" i="27"/>
  <c r="V5" i="27"/>
  <c r="K7" i="55"/>
  <c r="L5" i="26"/>
  <c r="L3" i="26"/>
  <c r="O5" i="55"/>
  <c r="P5" i="24"/>
  <c r="P3" i="24"/>
  <c r="Y5" i="66"/>
  <c r="I5" i="66"/>
  <c r="U4" i="55"/>
  <c r="V3" i="23"/>
  <c r="V5" i="23"/>
  <c r="M3" i="55"/>
  <c r="N5" i="22"/>
  <c r="N3" i="22"/>
  <c r="U37" i="67"/>
  <c r="S3" i="66"/>
  <c r="C3" i="66"/>
  <c r="E3" i="3"/>
  <c r="E5" i="3"/>
  <c r="O25" i="68"/>
  <c r="X17" i="55"/>
  <c r="Y5" i="34"/>
  <c r="P17" i="55"/>
  <c r="Q5" i="34"/>
  <c r="Q3" i="34"/>
  <c r="H17" i="55"/>
  <c r="I5" i="34"/>
  <c r="I3" i="34"/>
  <c r="W11" i="55"/>
  <c r="X3" i="30"/>
  <c r="X5" i="30"/>
  <c r="O11" i="55"/>
  <c r="P3" i="30"/>
  <c r="P5" i="30"/>
  <c r="Y11" i="66"/>
  <c r="I11" i="66"/>
  <c r="K8" i="55"/>
  <c r="L5" i="27"/>
  <c r="L3" i="27"/>
  <c r="X37" i="65"/>
  <c r="P37" i="65"/>
  <c r="H37" i="65"/>
  <c r="T37" i="62"/>
  <c r="L37" i="62"/>
  <c r="X37" i="60"/>
  <c r="P37" i="60"/>
  <c r="H37" i="60"/>
  <c r="T37" i="58"/>
  <c r="L37" i="58"/>
  <c r="X37" i="56"/>
  <c r="P37" i="56"/>
  <c r="H37" i="56"/>
  <c r="R37" i="54"/>
  <c r="J37" i="54"/>
  <c r="D37" i="55"/>
  <c r="L37" i="67"/>
  <c r="C16" i="21"/>
  <c r="C17" i="13"/>
  <c r="F6" i="11"/>
  <c r="D3" i="3"/>
  <c r="C3" i="3" s="1"/>
  <c r="C6" i="3"/>
  <c r="D5" i="3"/>
  <c r="C5" i="3" s="1"/>
  <c r="S37" i="65"/>
  <c r="K37" i="65"/>
  <c r="U37" i="63"/>
  <c r="M37" i="63"/>
  <c r="O37" i="62"/>
  <c r="Y37" i="61"/>
  <c r="Q37" i="61"/>
  <c r="I37" i="61"/>
  <c r="S37" i="60"/>
  <c r="K37" i="60"/>
  <c r="U37" i="59"/>
  <c r="M37" i="59"/>
  <c r="W37" i="58"/>
  <c r="O37" i="58"/>
  <c r="Y37" i="57"/>
  <c r="M37" i="57"/>
  <c r="Y37" i="54"/>
  <c r="Q37" i="54"/>
  <c r="N23" i="68"/>
  <c r="S12" i="66"/>
  <c r="M11" i="66"/>
  <c r="S10" i="66"/>
  <c r="M9" i="66"/>
  <c r="M8" i="66"/>
  <c r="L7" i="55"/>
  <c r="M5" i="26"/>
  <c r="M3" i="26"/>
  <c r="H36" i="55"/>
  <c r="I5" i="53"/>
  <c r="I3" i="53"/>
  <c r="R36" i="66"/>
  <c r="T35" i="66"/>
  <c r="H33" i="55"/>
  <c r="I5" i="50"/>
  <c r="I3" i="50"/>
  <c r="M32" i="55"/>
  <c r="N5" i="49"/>
  <c r="N3" i="49"/>
  <c r="Q31" i="55"/>
  <c r="R5" i="48"/>
  <c r="R3" i="48"/>
  <c r="K31" i="66"/>
  <c r="I30" i="55"/>
  <c r="J5" i="47"/>
  <c r="J3" i="47"/>
  <c r="S30" i="66"/>
  <c r="T29" i="55"/>
  <c r="U3" i="46"/>
  <c r="U5" i="46"/>
  <c r="K36" i="55"/>
  <c r="L5" i="53"/>
  <c r="L3" i="53"/>
  <c r="H31" i="55"/>
  <c r="I5" i="48"/>
  <c r="I3" i="48"/>
  <c r="J30" i="66"/>
  <c r="W23" i="66"/>
  <c r="U6" i="55"/>
  <c r="V3" i="25"/>
  <c r="V5" i="25"/>
  <c r="R27" i="66"/>
  <c r="J27" i="66"/>
  <c r="Y26" i="68"/>
  <c r="I26" i="68"/>
  <c r="T25" i="55"/>
  <c r="U5" i="42"/>
  <c r="U3" i="42"/>
  <c r="L23" i="55"/>
  <c r="M3" i="40"/>
  <c r="M5" i="40"/>
  <c r="L22" i="55"/>
  <c r="M3" i="39"/>
  <c r="M5" i="39"/>
  <c r="V22" i="66"/>
  <c r="F22" i="66"/>
  <c r="P21" i="55"/>
  <c r="Q3" i="38"/>
  <c r="Q5" i="38"/>
  <c r="J21" i="66"/>
  <c r="P20" i="55"/>
  <c r="Q3" i="37"/>
  <c r="Q5" i="37"/>
  <c r="J20" i="66"/>
  <c r="H19" i="55"/>
  <c r="I3" i="36"/>
  <c r="I5" i="36"/>
  <c r="B19" i="66"/>
  <c r="T18" i="55"/>
  <c r="U3" i="35"/>
  <c r="U5" i="35"/>
  <c r="N18" i="66"/>
  <c r="T36" i="55"/>
  <c r="U5" i="53"/>
  <c r="U3" i="53"/>
  <c r="N36" i="66"/>
  <c r="W35" i="55"/>
  <c r="X3" i="52"/>
  <c r="X5" i="52"/>
  <c r="T33" i="55"/>
  <c r="U5" i="50"/>
  <c r="U3" i="50"/>
  <c r="G33" i="66"/>
  <c r="Y32" i="55"/>
  <c r="Z5" i="49"/>
  <c r="Z3" i="49"/>
  <c r="I32" i="55"/>
  <c r="J5" i="49"/>
  <c r="J3" i="49"/>
  <c r="S32" i="66"/>
  <c r="M31" i="55"/>
  <c r="N5" i="48"/>
  <c r="N3" i="48"/>
  <c r="W31" i="66"/>
  <c r="G31" i="66"/>
  <c r="U30" i="55"/>
  <c r="V5" i="47"/>
  <c r="V3" i="47"/>
  <c r="O30" i="66"/>
  <c r="O27" i="66"/>
  <c r="W36" i="55"/>
  <c r="X5" i="53"/>
  <c r="X3" i="53"/>
  <c r="Y36" i="66"/>
  <c r="I36" i="66"/>
  <c r="S33" i="55"/>
  <c r="T3" i="50"/>
  <c r="T5" i="50"/>
  <c r="J33" i="66"/>
  <c r="P32" i="55"/>
  <c r="Q5" i="49"/>
  <c r="Q3" i="49"/>
  <c r="J32" i="66"/>
  <c r="T31" i="55"/>
  <c r="U5" i="48"/>
  <c r="U3" i="48"/>
  <c r="N31" i="66"/>
  <c r="L30" i="55"/>
  <c r="M5" i="47"/>
  <c r="M3" i="47"/>
  <c r="V30" i="66"/>
  <c r="F30" i="66"/>
  <c r="F37" i="54"/>
  <c r="U35" i="55"/>
  <c r="V5" i="52"/>
  <c r="V3" i="52"/>
  <c r="Y33" i="66"/>
  <c r="I33" i="66"/>
  <c r="Y29" i="55"/>
  <c r="Z3" i="46"/>
  <c r="Z5" i="46"/>
  <c r="F25" i="66"/>
  <c r="Y23" i="55"/>
  <c r="Z5" i="40"/>
  <c r="Z3" i="40"/>
  <c r="I23" i="55"/>
  <c r="J5" i="40"/>
  <c r="J3" i="40"/>
  <c r="S23" i="66"/>
  <c r="Q6" i="55"/>
  <c r="R3" i="25"/>
  <c r="R5" i="25"/>
  <c r="Y27" i="68"/>
  <c r="X23" i="55"/>
  <c r="Y3" i="40"/>
  <c r="Y5" i="40"/>
  <c r="H23" i="55"/>
  <c r="I3" i="40"/>
  <c r="I5" i="40"/>
  <c r="X22" i="55"/>
  <c r="Y3" i="39"/>
  <c r="Y5" i="39"/>
  <c r="H22" i="55"/>
  <c r="I3" i="39"/>
  <c r="I5" i="39"/>
  <c r="R22" i="66"/>
  <c r="L21" i="55"/>
  <c r="M3" i="38"/>
  <c r="M5" i="38"/>
  <c r="V21" i="66"/>
  <c r="F21" i="66"/>
  <c r="L20" i="55"/>
  <c r="M3" i="37"/>
  <c r="M5" i="37"/>
  <c r="V20" i="66"/>
  <c r="F20" i="66"/>
  <c r="P18" i="55"/>
  <c r="Q3" i="35"/>
  <c r="Q5" i="35"/>
  <c r="J18" i="66"/>
  <c r="X26" i="68"/>
  <c r="P26" i="68"/>
  <c r="W12" i="55"/>
  <c r="X5" i="31"/>
  <c r="X3" i="31"/>
  <c r="O7" i="55"/>
  <c r="P5" i="26"/>
  <c r="P3" i="26"/>
  <c r="S6" i="55"/>
  <c r="T3" i="25"/>
  <c r="T5" i="25"/>
  <c r="X37" i="64"/>
  <c r="P37" i="64"/>
  <c r="H37" i="64"/>
  <c r="R37" i="65"/>
  <c r="J37" i="65"/>
  <c r="T37" i="63"/>
  <c r="L37" i="63"/>
  <c r="V37" i="62"/>
  <c r="N37" i="62"/>
  <c r="X37" i="61"/>
  <c r="P37" i="61"/>
  <c r="H37" i="61"/>
  <c r="R37" i="60"/>
  <c r="J37" i="60"/>
  <c r="T37" i="59"/>
  <c r="L37" i="59"/>
  <c r="P37" i="57"/>
  <c r="R37" i="56"/>
  <c r="J37" i="56"/>
  <c r="T37" i="54"/>
  <c r="L37" i="54"/>
  <c r="V37" i="55"/>
  <c r="R37" i="67"/>
  <c r="D37" i="66"/>
  <c r="C7" i="13"/>
  <c r="D6" i="13"/>
  <c r="E6" i="7"/>
  <c r="V17" i="66"/>
  <c r="U12" i="55"/>
  <c r="V5" i="31"/>
  <c r="V3" i="31"/>
  <c r="K5" i="55"/>
  <c r="L5" i="24"/>
  <c r="L3" i="24"/>
  <c r="U5" i="66"/>
  <c r="Q4" i="55"/>
  <c r="R3" i="23"/>
  <c r="R5" i="23"/>
  <c r="S37" i="64"/>
  <c r="K37" i="64"/>
  <c r="U37" i="65"/>
  <c r="M37" i="65"/>
  <c r="W37" i="63"/>
  <c r="O37" i="63"/>
  <c r="Y37" i="62"/>
  <c r="Q37" i="62"/>
  <c r="I37" i="62"/>
  <c r="S37" i="61"/>
  <c r="K37" i="61"/>
  <c r="U37" i="60"/>
  <c r="M37" i="60"/>
  <c r="W37" i="59"/>
  <c r="O37" i="59"/>
  <c r="Y37" i="58"/>
  <c r="Q37" i="58"/>
  <c r="I37" i="58"/>
  <c r="S37" i="57"/>
  <c r="K37" i="57"/>
  <c r="U37" i="56"/>
  <c r="M37" i="56"/>
  <c r="W37" i="54"/>
  <c r="O37" i="54"/>
  <c r="Y3" i="55"/>
  <c r="Z5" i="22"/>
  <c r="Z3" i="22"/>
  <c r="I3" i="55"/>
  <c r="J5" i="22"/>
  <c r="J3" i="22"/>
  <c r="Y37" i="67"/>
  <c r="I37" i="67"/>
  <c r="O3" i="66"/>
  <c r="C15" i="21"/>
  <c r="F6" i="13"/>
  <c r="C7" i="11"/>
  <c r="C12" i="7"/>
  <c r="S9" i="55"/>
  <c r="T5" i="28"/>
  <c r="T3" i="28"/>
  <c r="K9" i="55"/>
  <c r="L3" i="28"/>
  <c r="L5" i="28"/>
  <c r="O8" i="55"/>
  <c r="P5" i="27"/>
  <c r="P3" i="27"/>
  <c r="I8" i="66"/>
  <c r="R6" i="68"/>
  <c r="N37" i="64"/>
  <c r="N37" i="61"/>
  <c r="P37" i="67"/>
  <c r="C4" i="21"/>
  <c r="C15" i="17"/>
  <c r="D6" i="17"/>
  <c r="C7" i="17"/>
  <c r="C13" i="13"/>
  <c r="Y37" i="64"/>
  <c r="Q37" i="64"/>
  <c r="I37" i="64"/>
  <c r="W37" i="62"/>
  <c r="W37" i="56"/>
  <c r="O37" i="56"/>
  <c r="W37" i="67"/>
  <c r="O37" i="67"/>
  <c r="B14" i="66"/>
  <c r="M7" i="55"/>
  <c r="N5" i="26"/>
  <c r="N3" i="26"/>
  <c r="P7" i="55"/>
  <c r="Q5" i="26"/>
  <c r="Q3" i="26"/>
  <c r="I37" i="54"/>
  <c r="G37" i="55"/>
  <c r="C5" i="20"/>
  <c r="C7" i="19"/>
  <c r="W8" i="66" l="1"/>
  <c r="D5" i="7"/>
  <c r="D3" i="7"/>
  <c r="C6" i="7"/>
  <c r="M12" i="66"/>
  <c r="S25" i="68"/>
  <c r="Y25" i="66"/>
  <c r="P23" i="66"/>
  <c r="N7" i="66"/>
  <c r="H32" i="66"/>
  <c r="X32" i="66"/>
  <c r="K33" i="66"/>
  <c r="Q36" i="68"/>
  <c r="W27" i="68"/>
  <c r="G30" i="68"/>
  <c r="O31" i="68"/>
  <c r="V32" i="68"/>
  <c r="K27" i="68"/>
  <c r="J36" i="68"/>
  <c r="W33" i="66"/>
  <c r="W32" i="68"/>
  <c r="O10" i="68"/>
  <c r="K11" i="66"/>
  <c r="L17" i="66"/>
  <c r="U3" i="66"/>
  <c r="E3" i="21"/>
  <c r="E5" i="21"/>
  <c r="F18" i="68"/>
  <c r="L18" i="66"/>
  <c r="R20" i="68"/>
  <c r="V25" i="66"/>
  <c r="R25" i="68"/>
  <c r="E33" i="68"/>
  <c r="R30" i="68"/>
  <c r="F32" i="68"/>
  <c r="K30" i="68"/>
  <c r="G23" i="68"/>
  <c r="R31" i="68"/>
  <c r="M36" i="68"/>
  <c r="C30" i="68"/>
  <c r="T31" i="66"/>
  <c r="O30" i="68"/>
  <c r="U8" i="66"/>
  <c r="I7" i="66"/>
  <c r="I3" i="66"/>
  <c r="J18" i="68"/>
  <c r="V20" i="68"/>
  <c r="V21" i="68"/>
  <c r="H22" i="66"/>
  <c r="X22" i="66"/>
  <c r="Q6" i="66"/>
  <c r="S23" i="68"/>
  <c r="V30" i="68"/>
  <c r="J32" i="68"/>
  <c r="W36" i="66"/>
  <c r="U30" i="66"/>
  <c r="M31" i="66"/>
  <c r="W35" i="66"/>
  <c r="T36" i="66"/>
  <c r="N18" i="68"/>
  <c r="H19" i="66"/>
  <c r="J20" i="68"/>
  <c r="P21" i="66"/>
  <c r="F22" i="68"/>
  <c r="L22" i="66"/>
  <c r="L23" i="66"/>
  <c r="J27" i="68"/>
  <c r="U6" i="66"/>
  <c r="W23" i="68"/>
  <c r="H31" i="66"/>
  <c r="K36" i="66"/>
  <c r="Q31" i="66"/>
  <c r="M32" i="66"/>
  <c r="H33" i="66"/>
  <c r="H36" i="66"/>
  <c r="L37" i="55"/>
  <c r="M9" i="68"/>
  <c r="M11" i="68"/>
  <c r="F5" i="11"/>
  <c r="F3" i="11"/>
  <c r="K8" i="66"/>
  <c r="P17" i="66"/>
  <c r="C3" i="68"/>
  <c r="C37" i="66"/>
  <c r="M3" i="66"/>
  <c r="Y5" i="68"/>
  <c r="O37" i="55"/>
  <c r="I10" i="66"/>
  <c r="Q10" i="66"/>
  <c r="Y10" i="66"/>
  <c r="U11" i="68"/>
  <c r="D5" i="15"/>
  <c r="D3" i="15"/>
  <c r="C6" i="15"/>
  <c r="L14" i="66"/>
  <c r="I25" i="66"/>
  <c r="L25" i="66"/>
  <c r="X31" i="66"/>
  <c r="V14" i="68"/>
  <c r="F5" i="19"/>
  <c r="F3" i="19"/>
  <c r="E8" i="68"/>
  <c r="I9" i="68"/>
  <c r="O9" i="66"/>
  <c r="W9" i="66"/>
  <c r="C6" i="21"/>
  <c r="D3" i="21"/>
  <c r="C3" i="21" s="1"/>
  <c r="D5" i="21"/>
  <c r="C5" i="21" s="1"/>
  <c r="W3" i="68"/>
  <c r="Q37" i="55"/>
  <c r="M5" i="68"/>
  <c r="S37" i="55"/>
  <c r="Q8" i="66"/>
  <c r="R18" i="68"/>
  <c r="N20" i="68"/>
  <c r="T21" i="66"/>
  <c r="J22" i="68"/>
  <c r="K23" i="68"/>
  <c r="Q33" i="68"/>
  <c r="N30" i="68"/>
  <c r="V31" i="68"/>
  <c r="R33" i="68"/>
  <c r="O36" i="66"/>
  <c r="X29" i="66"/>
  <c r="U31" i="66"/>
  <c r="V36" i="68"/>
  <c r="L32" i="66"/>
  <c r="V35" i="66"/>
  <c r="Y31" i="66"/>
  <c r="P36" i="66"/>
  <c r="U29" i="66"/>
  <c r="N32" i="68"/>
  <c r="X33" i="66"/>
  <c r="X36" i="66"/>
  <c r="N14" i="68"/>
  <c r="C7" i="68"/>
  <c r="T17" i="66"/>
  <c r="D3" i="11"/>
  <c r="C3" i="11" s="1"/>
  <c r="C6" i="11"/>
  <c r="D5" i="11"/>
  <c r="C5" i="11" s="1"/>
  <c r="K3" i="68"/>
  <c r="T37" i="55"/>
  <c r="R21" i="68"/>
  <c r="T22" i="66"/>
  <c r="J25" i="68"/>
  <c r="V27" i="68"/>
  <c r="R37" i="55"/>
  <c r="H30" i="66"/>
  <c r="X30" i="66"/>
  <c r="Q30" i="66"/>
  <c r="S35" i="66"/>
  <c r="M33" i="68"/>
  <c r="T32" i="66"/>
  <c r="I37" i="55"/>
  <c r="Y37" i="55"/>
  <c r="K5" i="66"/>
  <c r="O7" i="66"/>
  <c r="I33" i="68"/>
  <c r="W31" i="68"/>
  <c r="G33" i="68"/>
  <c r="N36" i="68"/>
  <c r="T25" i="66"/>
  <c r="J30" i="68"/>
  <c r="K31" i="68"/>
  <c r="U4" i="66"/>
  <c r="J14" i="68"/>
  <c r="Y3" i="66"/>
  <c r="B14" i="68"/>
  <c r="B37" i="66"/>
  <c r="I8" i="68"/>
  <c r="O3" i="68"/>
  <c r="U12" i="66"/>
  <c r="H23" i="66"/>
  <c r="X23" i="66"/>
  <c r="I23" i="66"/>
  <c r="Y23" i="66"/>
  <c r="Y29" i="66"/>
  <c r="Y33" i="68"/>
  <c r="L30" i="66"/>
  <c r="P32" i="66"/>
  <c r="S33" i="66"/>
  <c r="I36" i="68"/>
  <c r="G31" i="68"/>
  <c r="S32" i="68"/>
  <c r="S30" i="68"/>
  <c r="T35" i="68"/>
  <c r="L7" i="66"/>
  <c r="I11" i="68"/>
  <c r="O11" i="66"/>
  <c r="W11" i="66"/>
  <c r="H17" i="66"/>
  <c r="O5" i="66"/>
  <c r="D3" i="5"/>
  <c r="C3" i="5" s="1"/>
  <c r="C6" i="5"/>
  <c r="D5" i="5"/>
  <c r="C5" i="5" s="1"/>
  <c r="P37" i="55"/>
  <c r="X37" i="55"/>
  <c r="T14" i="66"/>
  <c r="V6" i="68"/>
  <c r="V37" i="66"/>
  <c r="G7" i="68"/>
  <c r="Q3" i="66"/>
  <c r="I4" i="66"/>
  <c r="Y4" i="66"/>
  <c r="S5" i="66"/>
  <c r="E7" i="68"/>
  <c r="E37" i="66"/>
  <c r="Q23" i="66"/>
  <c r="W29" i="66"/>
  <c r="T30" i="66"/>
  <c r="L31" i="66"/>
  <c r="W30" i="68"/>
  <c r="K32" i="68"/>
  <c r="L33" i="66"/>
  <c r="L36" i="66"/>
  <c r="U36" i="68"/>
  <c r="O32" i="68"/>
  <c r="O12" i="68"/>
  <c r="F14" i="68"/>
  <c r="F37" i="66"/>
  <c r="S8" i="66"/>
  <c r="S11" i="66"/>
  <c r="E5" i="17"/>
  <c r="E3" i="17"/>
  <c r="Q5" i="68"/>
  <c r="W37" i="55"/>
  <c r="K10" i="68"/>
  <c r="N25" i="68"/>
  <c r="T6" i="66"/>
  <c r="Q11" i="66"/>
  <c r="H14" i="66"/>
  <c r="X14" i="66"/>
  <c r="R17" i="66"/>
  <c r="V18" i="68"/>
  <c r="H20" i="66"/>
  <c r="T23" i="66"/>
  <c r="R7" i="66"/>
  <c r="O23" i="68"/>
  <c r="U33" i="68"/>
  <c r="B30" i="68"/>
  <c r="J31" i="68"/>
  <c r="V33" i="68"/>
  <c r="S31" i="68"/>
  <c r="J37" i="55"/>
  <c r="B25" i="68"/>
  <c r="N33" i="68"/>
  <c r="S27" i="68"/>
  <c r="G32" i="68"/>
  <c r="Q4" i="66"/>
  <c r="E5" i="7"/>
  <c r="E3" i="7"/>
  <c r="S6" i="66"/>
  <c r="Y36" i="68"/>
  <c r="R36" i="68"/>
  <c r="Y11" i="68"/>
  <c r="M37" i="55"/>
  <c r="Q12" i="66"/>
  <c r="O6" i="66"/>
  <c r="V29" i="68"/>
  <c r="H7" i="66"/>
  <c r="Q7" i="66"/>
  <c r="P7" i="66"/>
  <c r="M7" i="66"/>
  <c r="K9" i="66"/>
  <c r="D3" i="13"/>
  <c r="C3" i="13" s="1"/>
  <c r="C6" i="13"/>
  <c r="D5" i="13"/>
  <c r="C5" i="13" s="1"/>
  <c r="C6" i="17"/>
  <c r="D5" i="17"/>
  <c r="D3" i="17"/>
  <c r="O8" i="66"/>
  <c r="S9" i="66"/>
  <c r="F5" i="13"/>
  <c r="F3" i="13"/>
  <c r="U5" i="68"/>
  <c r="K37" i="55"/>
  <c r="V17" i="68"/>
  <c r="D37" i="68"/>
  <c r="W12" i="66"/>
  <c r="P18" i="66"/>
  <c r="F20" i="68"/>
  <c r="L20" i="66"/>
  <c r="F21" i="68"/>
  <c r="L21" i="66"/>
  <c r="R22" i="68"/>
  <c r="F25" i="68"/>
  <c r="U35" i="66"/>
  <c r="F30" i="68"/>
  <c r="N31" i="68"/>
  <c r="J33" i="68"/>
  <c r="O27" i="68"/>
  <c r="I32" i="66"/>
  <c r="Y32" i="66"/>
  <c r="T33" i="66"/>
  <c r="T18" i="66"/>
  <c r="B19" i="68"/>
  <c r="P20" i="66"/>
  <c r="J21" i="68"/>
  <c r="V22" i="68"/>
  <c r="R27" i="68"/>
  <c r="T29" i="66"/>
  <c r="I30" i="66"/>
  <c r="M8" i="68"/>
  <c r="S10" i="68"/>
  <c r="S12" i="68"/>
  <c r="S3" i="68"/>
  <c r="I5" i="68"/>
  <c r="K7" i="66"/>
  <c r="K12" i="68"/>
  <c r="D5" i="19"/>
  <c r="C5" i="19" s="1"/>
  <c r="D3" i="19"/>
  <c r="C3" i="19" s="1"/>
  <c r="C6" i="19"/>
  <c r="P6" i="66"/>
  <c r="X6" i="66"/>
  <c r="W10" i="66"/>
  <c r="H37" i="55"/>
  <c r="N17" i="68"/>
  <c r="F5" i="15"/>
  <c r="F3" i="15"/>
  <c r="Y8" i="68"/>
  <c r="Y9" i="68"/>
  <c r="G3" i="68"/>
  <c r="G37" i="66"/>
  <c r="U9" i="68"/>
  <c r="D3" i="9"/>
  <c r="C3" i="9" s="1"/>
  <c r="C6" i="9"/>
  <c r="D5" i="9"/>
  <c r="C5" i="9" s="1"/>
  <c r="Q9" i="66"/>
  <c r="B18" i="68"/>
  <c r="H18" i="66"/>
  <c r="X18" i="66"/>
  <c r="F19" i="68"/>
  <c r="T20" i="66"/>
  <c r="N21" i="68"/>
  <c r="P22" i="66"/>
  <c r="N37" i="55"/>
  <c r="F31" i="68"/>
  <c r="R32" i="68"/>
  <c r="M30" i="66"/>
  <c r="Q32" i="66"/>
  <c r="X35" i="68"/>
  <c r="P31" i="66"/>
  <c r="O33" i="66"/>
  <c r="U32" i="66"/>
  <c r="P33" i="66"/>
  <c r="M23" i="66"/>
  <c r="Y35" i="66"/>
  <c r="Y30" i="66"/>
  <c r="R14" i="68"/>
  <c r="J17" i="68"/>
  <c r="U37" i="55"/>
  <c r="M4" i="66"/>
  <c r="W5" i="66"/>
  <c r="W37" i="66" s="1"/>
  <c r="M10" i="66"/>
  <c r="U10" i="66"/>
  <c r="I12" i="66"/>
  <c r="Y12" i="66"/>
  <c r="F5" i="17"/>
  <c r="F3" i="17"/>
  <c r="W6" i="66"/>
  <c r="P14" i="66"/>
  <c r="H21" i="66"/>
  <c r="X21" i="66"/>
  <c r="N22" i="68"/>
  <c r="H25" i="66"/>
  <c r="P25" i="66"/>
  <c r="X25" i="66"/>
  <c r="N27" i="68"/>
  <c r="U23" i="66"/>
  <c r="S29" i="66"/>
  <c r="S36" i="66"/>
  <c r="S37" i="66" s="1"/>
  <c r="I31" i="66"/>
  <c r="J7" i="66"/>
  <c r="P30" i="66"/>
  <c r="O37" i="66" l="1"/>
  <c r="O37" i="68" s="1"/>
  <c r="W37" i="68"/>
  <c r="P22" i="68"/>
  <c r="T18" i="68"/>
  <c r="P7" i="68"/>
  <c r="X33" i="68"/>
  <c r="U31" i="68"/>
  <c r="L25" i="68"/>
  <c r="L14" i="68"/>
  <c r="M3" i="68"/>
  <c r="M37" i="66"/>
  <c r="H33" i="68"/>
  <c r="Q31" i="68"/>
  <c r="H31" i="68"/>
  <c r="U6" i="68"/>
  <c r="L23" i="68"/>
  <c r="H19" i="68"/>
  <c r="W35" i="68"/>
  <c r="U30" i="68"/>
  <c r="X22" i="68"/>
  <c r="I3" i="68"/>
  <c r="I37" i="66"/>
  <c r="V25" i="68"/>
  <c r="L17" i="68"/>
  <c r="W33" i="68"/>
  <c r="X32" i="68"/>
  <c r="N7" i="68"/>
  <c r="N37" i="66"/>
  <c r="Y25" i="68"/>
  <c r="M12" i="68"/>
  <c r="C5" i="7"/>
  <c r="H18" i="68"/>
  <c r="G37" i="68"/>
  <c r="K7" i="68"/>
  <c r="L36" i="68"/>
  <c r="T30" i="68"/>
  <c r="O11" i="68"/>
  <c r="B37" i="68"/>
  <c r="K5" i="68"/>
  <c r="T32" i="68"/>
  <c r="I31" i="68"/>
  <c r="S29" i="68"/>
  <c r="P25" i="68"/>
  <c r="H21" i="68"/>
  <c r="P14" i="68"/>
  <c r="Y12" i="68"/>
  <c r="U10" i="68"/>
  <c r="Y35" i="68"/>
  <c r="P33" i="68"/>
  <c r="O33" i="68"/>
  <c r="Q32" i="68"/>
  <c r="X6" i="68"/>
  <c r="X37" i="66"/>
  <c r="T29" i="68"/>
  <c r="Y32" i="68"/>
  <c r="U35" i="68"/>
  <c r="W12" i="68"/>
  <c r="C3" i="17"/>
  <c r="X14" i="68"/>
  <c r="T6" i="68"/>
  <c r="T37" i="66"/>
  <c r="W29" i="68"/>
  <c r="Y4" i="68"/>
  <c r="Q3" i="68"/>
  <c r="Q37" i="66"/>
  <c r="V37" i="68"/>
  <c r="L7" i="68"/>
  <c r="L37" i="66"/>
  <c r="P32" i="68"/>
  <c r="X23" i="68"/>
  <c r="U4" i="68"/>
  <c r="S35" i="68"/>
  <c r="X30" i="68"/>
  <c r="T17" i="68"/>
  <c r="P36" i="68"/>
  <c r="V35" i="68"/>
  <c r="O36" i="68"/>
  <c r="T21" i="68"/>
  <c r="Q8" i="68"/>
  <c r="W9" i="68"/>
  <c r="Q10" i="68"/>
  <c r="P17" i="68"/>
  <c r="M4" i="68"/>
  <c r="S11" i="68"/>
  <c r="T20" i="68"/>
  <c r="X18" i="68"/>
  <c r="Q9" i="68"/>
  <c r="P20" i="68"/>
  <c r="S9" i="68"/>
  <c r="C5" i="17"/>
  <c r="M7" i="68"/>
  <c r="Q7" i="68"/>
  <c r="O6" i="68"/>
  <c r="T23" i="68"/>
  <c r="Q11" i="68"/>
  <c r="S8" i="68"/>
  <c r="L33" i="68"/>
  <c r="L31" i="68"/>
  <c r="T14" i="68"/>
  <c r="O5" i="68"/>
  <c r="W11" i="68"/>
  <c r="Y29" i="68"/>
  <c r="I23" i="68"/>
  <c r="Y3" i="68"/>
  <c r="Y37" i="66"/>
  <c r="O7" i="68"/>
  <c r="T22" i="68"/>
  <c r="X36" i="68"/>
  <c r="U29" i="68"/>
  <c r="X29" i="68"/>
  <c r="X31" i="68"/>
  <c r="I25" i="68"/>
  <c r="C3" i="15"/>
  <c r="C37" i="68"/>
  <c r="H36" i="68"/>
  <c r="M32" i="68"/>
  <c r="K36" i="68"/>
  <c r="L22" i="68"/>
  <c r="P21" i="68"/>
  <c r="T36" i="68"/>
  <c r="M31" i="68"/>
  <c r="W36" i="68"/>
  <c r="Q6" i="68"/>
  <c r="H22" i="68"/>
  <c r="I7" i="68"/>
  <c r="U8" i="68"/>
  <c r="T31" i="68"/>
  <c r="L18" i="68"/>
  <c r="U3" i="68"/>
  <c r="U37" i="66"/>
  <c r="K11" i="68"/>
  <c r="K33" i="68"/>
  <c r="H32" i="68"/>
  <c r="P23" i="68"/>
  <c r="S37" i="68"/>
  <c r="O8" i="68"/>
  <c r="K9" i="68"/>
  <c r="H7" i="68"/>
  <c r="H37" i="66"/>
  <c r="Q12" i="68"/>
  <c r="R7" i="68"/>
  <c r="R37" i="66"/>
  <c r="H20" i="68"/>
  <c r="H14" i="68"/>
  <c r="E37" i="68"/>
  <c r="H17" i="68"/>
  <c r="Y23" i="68"/>
  <c r="W5" i="68"/>
  <c r="Y30" i="68"/>
  <c r="P30" i="68"/>
  <c r="J7" i="68"/>
  <c r="J37" i="66"/>
  <c r="S36" i="68"/>
  <c r="U23" i="68"/>
  <c r="X25" i="68"/>
  <c r="H25" i="68"/>
  <c r="X21" i="68"/>
  <c r="W6" i="68"/>
  <c r="I12" i="68"/>
  <c r="M10" i="68"/>
  <c r="M23" i="68"/>
  <c r="U32" i="68"/>
  <c r="P31" i="68"/>
  <c r="M30" i="68"/>
  <c r="W10" i="68"/>
  <c r="P6" i="68"/>
  <c r="P37" i="66"/>
  <c r="I30" i="68"/>
  <c r="T33" i="68"/>
  <c r="I32" i="68"/>
  <c r="L21" i="68"/>
  <c r="L20" i="68"/>
  <c r="P18" i="68"/>
  <c r="D38" i="68"/>
  <c r="D38" i="67"/>
  <c r="D38" i="65"/>
  <c r="D38" i="64"/>
  <c r="D38" i="63"/>
  <c r="D38" i="62"/>
  <c r="D38" i="61"/>
  <c r="D38" i="60"/>
  <c r="D38" i="55"/>
  <c r="D38" i="58"/>
  <c r="D38" i="56"/>
  <c r="D38" i="59"/>
  <c r="D38" i="54"/>
  <c r="D38" i="57"/>
  <c r="S6" i="68"/>
  <c r="Q4" i="68"/>
  <c r="R17" i="68"/>
  <c r="F37" i="68"/>
  <c r="Q23" i="68"/>
  <c r="S5" i="68"/>
  <c r="I4" i="68"/>
  <c r="S33" i="68"/>
  <c r="L30" i="68"/>
  <c r="H23" i="68"/>
  <c r="U12" i="68"/>
  <c r="T25" i="68"/>
  <c r="Q30" i="68"/>
  <c r="H30" i="68"/>
  <c r="K37" i="66"/>
  <c r="Y31" i="68"/>
  <c r="L32" i="68"/>
  <c r="O9" i="68"/>
  <c r="C5" i="15"/>
  <c r="Y10" i="68"/>
  <c r="I10" i="68"/>
  <c r="K8" i="68"/>
  <c r="C3" i="7"/>
  <c r="W8" i="68"/>
  <c r="T37" i="68" l="1"/>
  <c r="G38" i="68"/>
  <c r="G38" i="67"/>
  <c r="G38" i="65"/>
  <c r="G38" i="64"/>
  <c r="G38" i="63"/>
  <c r="G38" i="62"/>
  <c r="G38" i="60"/>
  <c r="G38" i="59"/>
  <c r="G38" i="58"/>
  <c r="G38" i="57"/>
  <c r="G38" i="54"/>
  <c r="G38" i="55"/>
  <c r="G38" i="61"/>
  <c r="G38" i="56"/>
  <c r="S38" i="68"/>
  <c r="S38" i="67"/>
  <c r="S38" i="65"/>
  <c r="S38" i="64"/>
  <c r="S38" i="63"/>
  <c r="S38" i="61"/>
  <c r="S38" i="60"/>
  <c r="S38" i="59"/>
  <c r="S38" i="58"/>
  <c r="S38" i="57"/>
  <c r="S38" i="54"/>
  <c r="S38" i="62"/>
  <c r="S38" i="55"/>
  <c r="S38" i="56"/>
  <c r="Y37" i="68"/>
  <c r="X37" i="68"/>
  <c r="B38" i="68"/>
  <c r="B38" i="67"/>
  <c r="B38" i="65"/>
  <c r="B38" i="62"/>
  <c r="B38" i="64"/>
  <c r="B38" i="63"/>
  <c r="B38" i="61"/>
  <c r="B38" i="57"/>
  <c r="B38" i="58"/>
  <c r="B38" i="59"/>
  <c r="B38" i="60"/>
  <c r="B38" i="55"/>
  <c r="B38" i="54"/>
  <c r="B38" i="56"/>
  <c r="O38" i="68"/>
  <c r="O38" i="67"/>
  <c r="O38" i="65"/>
  <c r="O38" i="64"/>
  <c r="O38" i="62"/>
  <c r="O38" i="63"/>
  <c r="O38" i="60"/>
  <c r="O38" i="59"/>
  <c r="O38" i="58"/>
  <c r="O38" i="57"/>
  <c r="O38" i="54"/>
  <c r="O38" i="55"/>
  <c r="O38" i="61"/>
  <c r="O38" i="56"/>
  <c r="W38" i="68"/>
  <c r="W38" i="67"/>
  <c r="W38" i="65"/>
  <c r="W38" i="64"/>
  <c r="W38" i="63"/>
  <c r="W38" i="62"/>
  <c r="W38" i="60"/>
  <c r="W38" i="59"/>
  <c r="W38" i="58"/>
  <c r="W38" i="57"/>
  <c r="W38" i="54"/>
  <c r="W38" i="61"/>
  <c r="W38" i="55"/>
  <c r="W38" i="56"/>
  <c r="F38" i="67"/>
  <c r="F38" i="68"/>
  <c r="F38" i="65"/>
  <c r="F38" i="63"/>
  <c r="F38" i="62"/>
  <c r="F38" i="64"/>
  <c r="F38" i="61"/>
  <c r="F38" i="58"/>
  <c r="F38" i="59"/>
  <c r="F38" i="57"/>
  <c r="F38" i="60"/>
  <c r="F38" i="56"/>
  <c r="F38" i="55"/>
  <c r="F38" i="54"/>
  <c r="H37" i="68"/>
  <c r="C38" i="68"/>
  <c r="C38" i="67"/>
  <c r="C38" i="65"/>
  <c r="C38" i="64"/>
  <c r="C38" i="63"/>
  <c r="C38" i="61"/>
  <c r="C38" i="60"/>
  <c r="C38" i="59"/>
  <c r="C38" i="58"/>
  <c r="C38" i="57"/>
  <c r="C38" i="54"/>
  <c r="C38" i="55"/>
  <c r="C38" i="62"/>
  <c r="C38" i="56"/>
  <c r="P37" i="68"/>
  <c r="R37" i="68"/>
  <c r="L37" i="68"/>
  <c r="V38" i="68"/>
  <c r="V38" i="67"/>
  <c r="V38" i="65"/>
  <c r="V38" i="63"/>
  <c r="V38" i="62"/>
  <c r="V38" i="64"/>
  <c r="V38" i="61"/>
  <c r="V38" i="58"/>
  <c r="V38" i="59"/>
  <c r="V38" i="57"/>
  <c r="V38" i="60"/>
  <c r="V38" i="56"/>
  <c r="V38" i="55"/>
  <c r="V38" i="54"/>
  <c r="Q37" i="68"/>
  <c r="N37" i="68"/>
  <c r="I37" i="68"/>
  <c r="U37" i="68"/>
  <c r="K37" i="68"/>
  <c r="J37" i="68"/>
  <c r="E38" i="68"/>
  <c r="E38" i="67"/>
  <c r="E38" i="65"/>
  <c r="E38" i="64"/>
  <c r="E38" i="63"/>
  <c r="E38" i="62"/>
  <c r="E38" i="61"/>
  <c r="E38" i="60"/>
  <c r="E38" i="59"/>
  <c r="E38" i="58"/>
  <c r="E38" i="56"/>
  <c r="E38" i="57"/>
  <c r="E38" i="55"/>
  <c r="E38" i="54"/>
  <c r="M37" i="68"/>
  <c r="M38" i="68" l="1"/>
  <c r="M38" i="67"/>
  <c r="M38" i="65"/>
  <c r="M38" i="64"/>
  <c r="M38" i="63"/>
  <c r="M38" i="62"/>
  <c r="M38" i="61"/>
  <c r="M38" i="60"/>
  <c r="M38" i="59"/>
  <c r="M38" i="58"/>
  <c r="M38" i="56"/>
  <c r="M38" i="57"/>
  <c r="M38" i="55"/>
  <c r="M38" i="54"/>
  <c r="T38" i="68"/>
  <c r="T38" i="67"/>
  <c r="T38" i="65"/>
  <c r="T38" i="64"/>
  <c r="T38" i="63"/>
  <c r="T38" i="62"/>
  <c r="T38" i="61"/>
  <c r="T38" i="60"/>
  <c r="T38" i="55"/>
  <c r="T38" i="58"/>
  <c r="T38" i="56"/>
  <c r="T38" i="59"/>
  <c r="T38" i="54"/>
  <c r="T38" i="57"/>
  <c r="Q38" i="68"/>
  <c r="Q38" i="67"/>
  <c r="Q38" i="65"/>
  <c r="Q38" i="64"/>
  <c r="Q38" i="63"/>
  <c r="Q38" i="62"/>
  <c r="Q38" i="61"/>
  <c r="Q38" i="60"/>
  <c r="Q38" i="59"/>
  <c r="Q38" i="58"/>
  <c r="Q38" i="56"/>
  <c r="Q38" i="57"/>
  <c r="Q38" i="55"/>
  <c r="Q38" i="54"/>
  <c r="J38" i="68"/>
  <c r="J38" i="67"/>
  <c r="J38" i="64"/>
  <c r="J38" i="62"/>
  <c r="J38" i="65"/>
  <c r="J38" i="63"/>
  <c r="J38" i="61"/>
  <c r="J38" i="60"/>
  <c r="J38" i="57"/>
  <c r="J38" i="58"/>
  <c r="J38" i="59"/>
  <c r="J38" i="56"/>
  <c r="J38" i="55"/>
  <c r="J38" i="54"/>
  <c r="H38" i="68"/>
  <c r="H38" i="67"/>
  <c r="H38" i="65"/>
  <c r="H38" i="64"/>
  <c r="H38" i="63"/>
  <c r="H38" i="62"/>
  <c r="H38" i="61"/>
  <c r="H38" i="60"/>
  <c r="H38" i="59"/>
  <c r="H38" i="55"/>
  <c r="H38" i="56"/>
  <c r="H38" i="57"/>
  <c r="H38" i="58"/>
  <c r="H38" i="54"/>
  <c r="X38" i="68"/>
  <c r="X38" i="67"/>
  <c r="K38" i="68"/>
  <c r="K38" i="67"/>
  <c r="K38" i="65"/>
  <c r="K38" i="64"/>
  <c r="K38" i="63"/>
  <c r="K38" i="62"/>
  <c r="K38" i="61"/>
  <c r="K38" i="60"/>
  <c r="K38" i="59"/>
  <c r="K38" i="58"/>
  <c r="K38" i="57"/>
  <c r="K38" i="54"/>
  <c r="K38" i="55"/>
  <c r="K38" i="56"/>
  <c r="U38" i="68"/>
  <c r="U38" i="67"/>
  <c r="U38" i="65"/>
  <c r="U38" i="64"/>
  <c r="U38" i="63"/>
  <c r="U38" i="62"/>
  <c r="U38" i="61"/>
  <c r="U38" i="60"/>
  <c r="U38" i="59"/>
  <c r="U38" i="58"/>
  <c r="U38" i="56"/>
  <c r="U38" i="57"/>
  <c r="U38" i="55"/>
  <c r="U38" i="54"/>
  <c r="I38" i="68"/>
  <c r="I38" i="67"/>
  <c r="I38" i="65"/>
  <c r="I38" i="64"/>
  <c r="I38" i="63"/>
  <c r="I38" i="62"/>
  <c r="I38" i="61"/>
  <c r="I38" i="60"/>
  <c r="I38" i="59"/>
  <c r="I38" i="58"/>
  <c r="I38" i="56"/>
  <c r="I38" i="57"/>
  <c r="I38" i="54"/>
  <c r="I38" i="55"/>
  <c r="N38" i="68"/>
  <c r="N38" i="67"/>
  <c r="N38" i="65"/>
  <c r="N38" i="63"/>
  <c r="N38" i="62"/>
  <c r="N38" i="64"/>
  <c r="N38" i="61"/>
  <c r="N38" i="60"/>
  <c r="N38" i="58"/>
  <c r="N38" i="59"/>
  <c r="N38" i="57"/>
  <c r="N38" i="56"/>
  <c r="N38" i="54"/>
  <c r="N38" i="55"/>
  <c r="L38" i="68"/>
  <c r="L38" i="67"/>
  <c r="L38" i="65"/>
  <c r="L38" i="64"/>
  <c r="L38" i="63"/>
  <c r="L38" i="62"/>
  <c r="L38" i="61"/>
  <c r="L38" i="60"/>
  <c r="L38" i="55"/>
  <c r="L38" i="58"/>
  <c r="L38" i="56"/>
  <c r="L38" i="59"/>
  <c r="L38" i="57"/>
  <c r="L38" i="54"/>
  <c r="R38" i="68"/>
  <c r="R38" i="67"/>
  <c r="R38" i="65"/>
  <c r="R38" i="62"/>
  <c r="R38" i="64"/>
  <c r="R38" i="63"/>
  <c r="R38" i="61"/>
  <c r="R38" i="57"/>
  <c r="R38" i="58"/>
  <c r="R38" i="60"/>
  <c r="R38" i="59"/>
  <c r="R38" i="54"/>
  <c r="R38" i="56"/>
  <c r="R38" i="55"/>
  <c r="P38" i="68"/>
  <c r="P38" i="67"/>
  <c r="P38" i="65"/>
  <c r="P38" i="64"/>
  <c r="P38" i="63"/>
  <c r="P38" i="62"/>
  <c r="P38" i="61"/>
  <c r="P38" i="60"/>
  <c r="P38" i="59"/>
  <c r="P38" i="55"/>
  <c r="P38" i="56"/>
  <c r="P38" i="57"/>
  <c r="P38" i="58"/>
  <c r="P38" i="54"/>
  <c r="Y38" i="68"/>
  <c r="Y38" i="67"/>
</calcChain>
</file>

<file path=xl/sharedStrings.xml><?xml version="1.0" encoding="utf-8"?>
<sst xmlns="http://schemas.openxmlformats.org/spreadsheetml/2006/main" count="11980" uniqueCount="221">
  <si>
    <t>Notes:</t>
  </si>
  <si>
    <r>
      <rPr>
        <b/>
        <sz val="12"/>
        <rFont val="Arial"/>
        <family val="2"/>
      </rPr>
      <t>Basis for these estimates:</t>
    </r>
    <r>
      <rPr>
        <sz val="12"/>
        <rFont val="Arial"/>
        <family val="2"/>
      </rPr>
      <t xml:space="preserve">
Outturn figures are consistent with expenditure information published on www.Gov.uk.  The expenditure depicted for 2019/20 includes updated outturn figures so may vary to those published in the Department's annual report and accounts.  
Except for Council Tax Benefit, expenditure at a regional level is estimated using National Statistics benefit caseload and average amounts of benefit paid published data, applied to outturn expenditure totals.  This implicitly assumes that overpayments and other adjustments to total benefit spend are spread pro-rata across the regions.  The latest available data have been used for all benefits. However, figures for benefits not administered by DWP (Housing Benefit and Statutory Maternity Pay) may change in future as new data is received.
Over 75 Television Licences includes expenditure for Northern Ireland.
</t>
    </r>
  </si>
  <si>
    <r>
      <rPr>
        <b/>
        <sz val="12"/>
        <rFont val="Arial"/>
        <family val="2"/>
      </rPr>
      <t>Real terms expenditure:</t>
    </r>
    <r>
      <rPr>
        <sz val="12"/>
        <rFont val="Arial"/>
        <family val="2"/>
      </rPr>
      <t xml:space="preserve">
Real terms expenditure (where actual spending has been adjusted to remove the effects of general price level changes (inflation) over time using price levels from a base year) has been calculated using OBR's economic forecast. Real terms figures provide a consistent measurement of change over time.</t>
    </r>
  </si>
  <si>
    <r>
      <rPr>
        <b/>
        <sz val="12"/>
        <rFont val="Arial"/>
        <family val="2"/>
      </rPr>
      <t>Over 75 TV Licence</t>
    </r>
    <r>
      <rPr>
        <sz val="12"/>
        <rFont val="Arial"/>
        <family val="2"/>
      </rPr>
      <t xml:space="preserve">
In 2019/20, free TV licences for those aged 75 and over were partially funded by DWP as agreed at the 2015 funding settlement and leading to the BBC taking responsibility for funding and policy from June 2020. The figures in this table show the DWP’s share only, not the total expenditure.  </t>
    </r>
  </si>
  <si>
    <r>
      <rPr>
        <b/>
        <sz val="12"/>
        <rFont val="Arial"/>
        <family val="2"/>
      </rPr>
      <t>Universal Credit:</t>
    </r>
    <r>
      <rPr>
        <sz val="12"/>
        <rFont val="Arial"/>
        <family val="2"/>
      </rPr>
      <t xml:space="preserve">
Universal Credit was introduced in October 2013. This is gradually replacing Income Support, income-based Jobseeker's Allowance, income-based Employment and Support Allowance and Housing Benefit, along with Child Tax Credit and Working Tax Credit (delivered by Her Majesty's Revenue &amp; Customs at present).  
From 2019/20, Universal Credit Country and Regional expenditure is now estimated using the Stat-Xplore website's residency-based caseload and average awards, whereas previous years’ country and regional expenditure where estimated using caseload statistics only, as no statistics on average awards were published.
</t>
    </r>
  </si>
  <si>
    <r>
      <rPr>
        <b/>
        <sz val="12"/>
        <rFont val="Arial"/>
        <family val="2"/>
      </rPr>
      <t>Personal Independence Payment</t>
    </r>
    <r>
      <rPr>
        <sz val="12"/>
        <rFont val="Arial"/>
        <family val="2"/>
      </rPr>
      <t xml:space="preserve">
PIP was introduced in 2013 to replace working age Disability Living Allowance (DLA).   Since October 2013 existing DLA customers aged 16 to state pension age have been reassessed for PIP.  The introduction of PIP its roll-out out has been staggered resulting in a year-on-year increase in spend.  </t>
    </r>
  </si>
  <si>
    <r>
      <t xml:space="preserve">Housing Benefit 
</t>
    </r>
    <r>
      <rPr>
        <sz val="12"/>
        <rFont val="Arial"/>
        <family val="2"/>
      </rPr>
      <t xml:space="preserve">Housing Benefit expenditure includes amounts paid by Local Authorities.   
From 2019/20, Parliamentary constituency (PC) Housing Benefit Expenditure estimate now uses the Stat-Xplore website's residency-based caseload and average awards, whereas previous years are based on the administrative-based caseload and average awards. 
As it is possible for the claimant to reside in a different local authority to the one administering their benefits claims, residence and administrative PC-based Housing benefit expenditure estimate will not always correspond directly.
</t>
    </r>
  </si>
  <si>
    <r>
      <rPr>
        <b/>
        <sz val="12"/>
        <rFont val="Arial"/>
        <family val="2"/>
      </rPr>
      <t>Discretionary Housing Payment (DHP)</t>
    </r>
    <r>
      <rPr>
        <sz val="12"/>
        <rFont val="Arial"/>
        <family val="2"/>
      </rPr>
      <t xml:space="preserve"> figures show the total amount paid out by Local Authorities, regardless of the source of funding. Executive competence for Discretionary Housing payments (DHP) in Scotland was transferred to the Scottish Government in 2017/18. From this point, Scottish caseload and expenditure are no longer included in our tables. 
</t>
    </r>
  </si>
  <si>
    <r>
      <t xml:space="preserve">Industrial Injuries Disablement Benefit
</t>
    </r>
    <r>
      <rPr>
        <sz val="12"/>
        <rFont val="Arial"/>
        <family val="2"/>
      </rPr>
      <t>Industrial Injuries Disablement Benefit is expenditure purely on Industrial Injuries Disablement Benefit, it does not include any expenditure on Industrial Death Benefit or Other Industrial Injuries Benefit. Total expenditure will therefore differ to total Industrial Injuries expenditure in other published expenditure tables.</t>
    </r>
  </si>
  <si>
    <r>
      <t xml:space="preserve">Data Source
</t>
    </r>
    <r>
      <rPr>
        <sz val="12"/>
        <color theme="1"/>
        <rFont val="Arial"/>
        <family val="2"/>
      </rPr>
      <t xml:space="preserve">Benefit data is now published via Stat-Xplore, instead of the DWP Tabulation. This involved adopting a new disclosure control methodology, in line with other benefits published on Stat-Xplore. Although the data still comes from the same source there may be small differences in the outputs displayed using this new tool, when compared to previously published tables.
</t>
    </r>
  </si>
  <si>
    <r>
      <rPr>
        <b/>
        <sz val="12"/>
        <rFont val="Arial"/>
        <family val="2"/>
      </rPr>
      <t>Past years:</t>
    </r>
    <r>
      <rPr>
        <sz val="12"/>
        <rFont val="Arial"/>
        <family val="2"/>
      </rPr>
      <t xml:space="preserve">
</t>
    </r>
    <r>
      <rPr>
        <b/>
        <sz val="12"/>
        <rFont val="Arial"/>
        <family val="2"/>
      </rPr>
      <t>Income Support, Housing Benefit and Council Tax Benefit</t>
    </r>
    <r>
      <rPr>
        <sz val="12"/>
        <rFont val="Arial"/>
        <family val="2"/>
      </rPr>
      <t xml:space="preserve"> figures from 2000/01 to 2004/05 include small amounts of expenditure on asylum seekers, which were reimbursed by the National Asylum Support Service and are not included in the totals presented in the national level outturn and forecast expenditure tables published on www.Gov.uk.
</t>
    </r>
    <r>
      <rPr>
        <b/>
        <sz val="12"/>
        <rFont val="Arial"/>
        <family val="2"/>
      </rPr>
      <t xml:space="preserve">Council Tax Benefit </t>
    </r>
    <r>
      <rPr>
        <sz val="12"/>
        <rFont val="Arial"/>
        <family val="2"/>
      </rPr>
      <t xml:space="preserve">show the gross amount paid out to claimants by Local Authorities, regardless of the source of funding. Council Tax Benefit was devolved to Local Authorities and replaced by Localised Council Tax Support Schemes from April 2013.
</t>
    </r>
    <r>
      <rPr>
        <b/>
        <sz val="12"/>
        <rFont val="Arial"/>
        <family val="2"/>
      </rPr>
      <t xml:space="preserve">The Winter Fuel </t>
    </r>
    <r>
      <rPr>
        <sz val="12"/>
        <rFont val="Arial"/>
        <family val="2"/>
      </rPr>
      <t xml:space="preserve">Payment figure for 2004/05 includes an additional amount reflecting the one-off Over 70s Payment made in that year which is included as separate entries in the total presented in the national level expenditure tables.  The Winter Fuel Payment figure for 2005/06 includes additional amounts reflecting one-off expenditure for Over 65s Payment and Over 70s Payment which are included as separate entries in the national level outturn and forecast expenditure tables published on www.Gov.uk.
</t>
    </r>
  </si>
  <si>
    <r>
      <rPr>
        <b/>
        <sz val="12"/>
        <rFont val="Arial"/>
        <family val="2"/>
      </rPr>
      <t xml:space="preserve">Expenditure coverage:
</t>
    </r>
    <r>
      <rPr>
        <sz val="12"/>
        <rFont val="Arial"/>
        <family val="2"/>
      </rPr>
      <t>Percentage of benefit expenditure covered by Local Authority, Parliamentary Constituency and Region can be found in the table labelled % of Expenditure covered.</t>
    </r>
  </si>
  <si>
    <t>It is not possible to attribute spending below Great Britain level for all benefits for all years: some benefits may only be available for certain geographies, or certain breakdowns are only available for certain years. Usually the scope of what is possible has improved over time.
These tables do not attempt to attribute spending by geography for the benefits where the information is not available. This is in contrast to some other publications, such as the Country and Regional Analysis of the Public Expenditure Statistical Analyses, where proxy information is used to assign expenditure to regions for the smaller benefits.
The table below shows the proportion of total DWP benefit spending that is available in each year by region, Local Authority or Parliamentary Constituency, so that users can gauge the extent of possible distortions in the information resulting from incomplete coverage for some benefits or years.  Please note that the figure below for total GB expenditure excludes expenditure relating to Northern Ireland Over 75 TV licences which is included in the individual year totals of the expenditure by region tables.  
Expenditure identified by region for 1996/97 to 1998/99 includes State Pension expenditure which is only available by country and not broken down by Local Authority or Parliamentary Constituency in these three years.</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</si>
  <si>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</si>
  <si>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</si>
  <si>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</si>
  <si>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</si>
  <si>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</si>
  <si>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</si>
  <si>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</si>
  <si>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</si>
  <si>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</si>
  <si>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</si>
  <si>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</si>
  <si>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</si>
  <si>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</si>
  <si>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</si>
  <si>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</si>
  <si>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</si>
  <si>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</si>
  <si>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</si>
  <si>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</si>
  <si>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</si>
  <si>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</si>
  <si>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</si>
  <si>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</si>
  <si>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</si>
  <si>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Total GB Expenditure</t>
  </si>
  <si>
    <t>Total identified expenditure by region</t>
  </si>
  <si>
    <t>Proportion of total expenditure identified by region</t>
  </si>
  <si>
    <t>Total identified expenditure by Local Authority</t>
  </si>
  <si>
    <t>Proportion of total expenditure identified by Local Authority</t>
  </si>
  <si>
    <t>Total identified expenditure by Parliamentary Constituency</t>
  </si>
  <si>
    <t>Proportion of total expenditure identified by Parliamentary Constituency</t>
  </si>
  <si>
    <t>Benefit Expenditure by Country and Region 2001/02
Expenditure £ million, nominal terms</t>
  </si>
  <si>
    <t>Area Code</t>
  </si>
  <si>
    <t>Country / Region</t>
  </si>
  <si>
    <t>Total</t>
  </si>
  <si>
    <t>Attendance Allowance</t>
  </si>
  <si>
    <t>Bereavement Benefit / 
Widow's Benefit</t>
  </si>
  <si>
    <t>Carer's Allowance</t>
  </si>
  <si>
    <t>Council Tax Benefit</t>
  </si>
  <si>
    <t>Disability Living Allowance</t>
  </si>
  <si>
    <t>of which children</t>
  </si>
  <si>
    <t>of which working age</t>
  </si>
  <si>
    <t>of which pensioners</t>
  </si>
  <si>
    <t>Housing Benefit</t>
  </si>
  <si>
    <t>Incapacity Benefit</t>
  </si>
  <si>
    <t>Income Support</t>
  </si>
  <si>
    <t>of which Minimum Income Guarantee</t>
  </si>
  <si>
    <t>of which incapacity benefits</t>
  </si>
  <si>
    <t>of which Lone Parent</t>
  </si>
  <si>
    <t>of which Carer</t>
  </si>
  <si>
    <t>of which Others</t>
  </si>
  <si>
    <t>Industrial Injuries Disablement Benefit</t>
  </si>
  <si>
    <t>Jobseeker's Allowance</t>
  </si>
  <si>
    <t>Maternity Allowance</t>
  </si>
  <si>
    <t>Severe Disablement Allowance</t>
  </si>
  <si>
    <t>State Pension</t>
  </si>
  <si>
    <t>Winter Fuel Payments</t>
  </si>
  <si>
    <t>GREAT BRITAIN</t>
  </si>
  <si>
    <t>of which claimants living abroad or unknown</t>
  </si>
  <si>
    <t>ENGLAND AND WALES</t>
  </si>
  <si>
    <t>ENGLAND</t>
  </si>
  <si>
    <t>A</t>
  </si>
  <si>
    <t>NORTH EAST ENGLAND</t>
  </si>
  <si>
    <t>B</t>
  </si>
  <si>
    <t>NORTH WEST ENGLAND</t>
  </si>
  <si>
    <t>D</t>
  </si>
  <si>
    <t>YORKSHIRE AND THE HUMBER</t>
  </si>
  <si>
    <t>E</t>
  </si>
  <si>
    <t>EAST MIDLANDS</t>
  </si>
  <si>
    <t>F</t>
  </si>
  <si>
    <t>WEST MIDLANDS</t>
  </si>
  <si>
    <t>G</t>
  </si>
  <si>
    <t>EAST ENGLAND</t>
  </si>
  <si>
    <t>H</t>
  </si>
  <si>
    <t>LONDON</t>
  </si>
  <si>
    <t>J</t>
  </si>
  <si>
    <t>SOUTH EAST ENGLAND</t>
  </si>
  <si>
    <t>K</t>
  </si>
  <si>
    <t>SOUTH WEST ENGLAND</t>
  </si>
  <si>
    <t>WALES</t>
  </si>
  <si>
    <t>SCOTLAND</t>
  </si>
  <si>
    <t>NORTHERN IRELAND</t>
  </si>
  <si>
    <t>Benefit Expenditure by Country and Region 2002/03
Expenditure £ million, nominal terms</t>
  </si>
  <si>
    <t>Discretionary Housing Payments</t>
  </si>
  <si>
    <t>Benefit Expenditure by Country and Region 2003/04
Expenditure £ million, nominal terms</t>
  </si>
  <si>
    <t>Benefit Expenditure by Country and Region 2004/05
Expenditure £ million, nominal terms</t>
  </si>
  <si>
    <t>Over 75 TV Licences</t>
  </si>
  <si>
    <t>Pension Credit</t>
  </si>
  <si>
    <t>Statutory Maternity Pay</t>
  </si>
  <si>
    <t>Benefit Expenditure by Country and Region 2005/06
Expenditure £ million, nominal terms</t>
  </si>
  <si>
    <t>Benefit Expenditure by Country and Region 2006/07
Expenditure £ million, nominal terms</t>
  </si>
  <si>
    <t>Benefit Expenditure by Country and Region 2007/08
Expenditure £ million, nominal terms</t>
  </si>
  <si>
    <t>Benefit Expenditure by Country and Region 2008/09
Expenditure £ million, nominal terms</t>
  </si>
  <si>
    <t>Employment and Support Allowance</t>
  </si>
  <si>
    <t>Benefit Expenditure by Country and Region 2009/10
Expenditure £ million, nominal terms</t>
  </si>
  <si>
    <t>Cold Weather Payments</t>
  </si>
  <si>
    <t>Benefit Expenditure by Country and Region 2010/11
Expenditure £ million, nominal terms</t>
  </si>
  <si>
    <t>Benefit Expenditure by Country and Region 2011/12
Expenditure £ million, nominal terms</t>
  </si>
  <si>
    <t>Benefit Expenditure by Country and Region 2012/13
Expenditure £ million, nominal terms</t>
  </si>
  <si>
    <t>Benefit Expenditure by Country and Region 2013/14
Expenditure £ million, nominal terms</t>
  </si>
  <si>
    <t>Personal Independence Payment</t>
  </si>
  <si>
    <t>Universal Credit</t>
  </si>
  <si>
    <t>Benefit Expenditure by Country and Region 2014/15
Expenditure £ million, nominal terms</t>
  </si>
  <si>
    <t>Benefit Expenditure by Country and Region 2015/16
Expenditure £ million, nominal terms</t>
  </si>
  <si>
    <t>Benefit Expenditure by Country and Region 2016/17
Expenditure £ million, nominal terms</t>
  </si>
  <si>
    <t>Benefit Expenditure by Country and Region 2017/18
Expenditure £ million, nominal terms</t>
  </si>
  <si>
    <t>Benefit Expenditure by Country and Region 2018/19
Expenditure £ million, nominal terms</t>
  </si>
  <si>
    <t>Benefit Expenditure by Country and Region 2019/20
Expenditure £ million, nominal terms</t>
  </si>
  <si>
    <t>Attendance Allowance expenditure by country and region
Expenditure £ million, nominal terms</t>
  </si>
  <si>
    <t>Attendance Allowance expenditure by country and region
Expenditure £ million, real terms (2020/21 Prices)</t>
  </si>
  <si>
    <t>Bereavement benefits expenditure by country and region
Expenditure £ million, nominal terms</t>
  </si>
  <si>
    <t>Bereavement benefits expenditure by country and region
Expenditure £ million, real terms (2020/21 Prices)</t>
  </si>
  <si>
    <t>Carer's Allowance expenditure by country and region
Expenditure £ million, nominal terms</t>
  </si>
  <si>
    <t>Carer's Allowance expenditure by country and region
Expenditure £ million, real terms (2020/21 Prices)</t>
  </si>
  <si>
    <t>Cold Weather Payment expenditure by country and region
Expenditure £ million, nominal terms</t>
  </si>
  <si>
    <t>Cold Weather Payment expenditure by country and region
Expenditure £ million, real terms (2020/21 Prices)</t>
  </si>
  <si>
    <t>Council Tax Benefit expenditure by country and region
Expenditure £ million, nominal terms</t>
  </si>
  <si>
    <t>Name</t>
  </si>
  <si>
    <t>Council Tax Benefit expenditure by country and region
Expenditure £ million, real terms (2020/21 Prices)</t>
  </si>
  <si>
    <t>Disability Living Allowance expenditure by country and region
Expenditure £ million, nominal terms</t>
  </si>
  <si>
    <t>Disability Living Allowance expenditure by country and region
Expenditure £ million, real terms (2020/21 Prices)</t>
  </si>
  <si>
    <t>Disability Living Allowance (children) expenditure by country and region
Expenditure £ million, nominal terms</t>
  </si>
  <si>
    <t>Disability Living Allowance (children) expenditure by country and region
Expenditure £ million, real terms (2020/21 Prices)</t>
  </si>
  <si>
    <t>Disability Living Allowance (working age) expenditure by Country and Region
Expenditure £ million, nominal terms</t>
  </si>
  <si>
    <t>Disability Living Allowance (working age) expenditure by country and region
Expenditure £ million, real terms (2020/21 Prices)</t>
  </si>
  <si>
    <t>Disability Living Allowance (pensioners) expenditure by country and region
Expenditure £ million, nominal terms</t>
  </si>
  <si>
    <t>Disability Living Allowance (pensioners) expenditure by country and region
Expenditure £ million, real terms (2020/21 Prices)</t>
  </si>
  <si>
    <t>Discretionary Housing Payment expenditure by country and region
Expenditure £ million, nominal terms</t>
  </si>
  <si>
    <t>Discretionary Housing Payment expenditure by country and region
Expenditure £ million, real terms (2020/21 Prices)</t>
  </si>
  <si>
    <t>Employment and Support Allowance expenditure by country and region
Expenditure £ million, nominal terms</t>
  </si>
  <si>
    <t>Employment and Support Allowance expenditure by country and region
Expenditure £ million, real terms (2020/21 Prices)</t>
  </si>
  <si>
    <t>Housing Benefit expenditure by country and region
Expenditure £ million, nominal terms</t>
  </si>
  <si>
    <t>Housing Benefit expenditure by country and region
Expenditure £ million, real terms (2020/21 Prices)</t>
  </si>
  <si>
    <t>Incapacity Benefit expenditure by country and region
Expenditure £ million, nominal terms</t>
  </si>
  <si>
    <t>Incapacity Benefit expenditure by country and region
Expenditure £ million, real terms (2020/21 Prices)</t>
  </si>
  <si>
    <t>Income Support expenditure by country and region
Expenditure £ million, nominal terms</t>
  </si>
  <si>
    <t>Income Support expenditure by country and region
Expenditure £ million, real terms (2020/21 Prices)</t>
  </si>
  <si>
    <t>2015/17</t>
  </si>
  <si>
    <t>Income Support (Minimum Income Guarantee) expenditure by country and region
Expenditure £ million, nominal terms</t>
  </si>
  <si>
    <t>Income Support (Minimum Income Guarantee) expenditure by country and region
Expenditure £ million, real terms (2020/21 Prices)</t>
  </si>
  <si>
    <t>Income Support (incapacity) expenditure by country and region
Expenditure £ million, nominal terms</t>
  </si>
  <si>
    <t>Income Support (incapacity) expenditure by country and region
Expenditure £ million, real terms (2020/21 Prices)</t>
  </si>
  <si>
    <t>-</t>
  </si>
  <si>
    <t>Income Support (lone parent) expenditure by country and region
Expenditure £ million, nominal terms</t>
  </si>
  <si>
    <t>Income Support (lone parent) expenditure by country and region
Expenditure £ million, real terms (2020/21 Prices)</t>
  </si>
  <si>
    <t>Income Support (carer) expenditure by country and region
Expenditure £ million, nominal terms</t>
  </si>
  <si>
    <t>Income Support (carer) expenditure by country and region
Expenditure £ million, real terms (2020/21 Prices)</t>
  </si>
  <si>
    <t>Income Support (other) expenditure by country and region
Expenditure £ million, nominal terms</t>
  </si>
  <si>
    <t>Income Support (other) expenditure by country and region
Expenditure £ million, real terms (2020/21 Prices)</t>
  </si>
  <si>
    <t>Industrial Injuries Disablement Benefit expenditure by country and region
£ million, nominal terms</t>
  </si>
  <si>
    <t>Industrial Injuries Disablement Benefit expenditure by country and region
£ million, real terms (2020/21 Prices)</t>
  </si>
  <si>
    <t>Jobseekers Allowance expenditure by country and region
Expenditure £ million, nominal terms</t>
  </si>
  <si>
    <t>Jobseekers Allowance expenditure by country and region
Expenditure £ million, real terms (2020/21 Prices)</t>
  </si>
  <si>
    <t>Maternity Allowance expenditure by country and region
Expenditure £ million, nominal terms</t>
  </si>
  <si>
    <t>Maternity Allowance expenditure by country and region
Expenditure £ million, real terms (2020/21 Prices)</t>
  </si>
  <si>
    <t>Over 75 TV Licence expenditure by country and region
Expenditure £ million, nominal terms</t>
  </si>
  <si>
    <t>Over 75 TV Licence expenditure by country and region
Expenditure £ million, real terms (2020/21 Prices)</t>
  </si>
  <si>
    <t>Pension Credit expenditure by country and region
Expenditure £ million, nominal terms</t>
  </si>
  <si>
    <t>Pension Credit expenditure by country and region
Expenditure £ million, real terms (2020/21 Prices)</t>
  </si>
  <si>
    <t>Personal Independence Payment expenditure by country and region
Expenditure £ million, nominal terms</t>
  </si>
  <si>
    <t>Personal Independence Payment expenditure by country and region
Expenditure £ million, real terms (2020/21 Prices)</t>
  </si>
  <si>
    <t>Severe Disablement Allowance expenditure by country and region
Expenditure £ million, nominal terms</t>
  </si>
  <si>
    <t>Severe Disablement Allowance expenditure by country and region
Expenditure £ million, real terms (2020/21 Prices)</t>
  </si>
  <si>
    <t>Severe Disablement Allowance (working age) expenditure by country and region
Expenditure £ million, nominal terms</t>
  </si>
  <si>
    <t>Severe Disablement Allowance (working age) expenditure by country and region
Expenditure £ million, real terms (2020/21 Prices)</t>
  </si>
  <si>
    <t>Severe Disablement Allowance (pension age) expenditure by country and region
Expenditure £ million, nominal terms</t>
  </si>
  <si>
    <t>Severe Disablement Allowance (pension age) expenditure by country and region
Expenditure £ million, real terms (2020/21 Prices)</t>
  </si>
  <si>
    <t>State Pension expenditure by country and region
Expenditure £ million, nominal terms</t>
  </si>
  <si>
    <t>State Pension expenditure by country and region
Expenditure £ million, real terms (2020/21 Prices)</t>
  </si>
  <si>
    <t>Statutory Maternity Pay expenditure by country and region
Expenditure £ million, nominal terms</t>
  </si>
  <si>
    <t>Statutory Maternity Pay expenditure by country and region
Expenditure £ million, real terms (2020/21 Prices)</t>
  </si>
  <si>
    <t>Universal Credit expenditure by country and region
Expenditure £ million, nominal terms</t>
  </si>
  <si>
    <t>Universal Credit expenditure by country and region
Expenditure £ million, real terms (2020/21 Prices)</t>
  </si>
  <si>
    <t>Winter Fuel Payment expenditure by country and region
Expenditure £ million, nominal terms</t>
  </si>
  <si>
    <t>Winter Fuel Payment expenditure by country and region
Expenditure £ million, real terms (2020/21 Prices)</t>
  </si>
  <si>
    <t>Benefit expenditure in North East England,
£ million, nominal</t>
  </si>
  <si>
    <t>Benefit</t>
  </si>
  <si>
    <t>Bereavement benefits</t>
  </si>
  <si>
    <t>of which under Guarantee Credit age</t>
  </si>
  <si>
    <t>of which over Guarantee Credit age</t>
  </si>
  <si>
    <t>of which on incapacity benefits</t>
  </si>
  <si>
    <t>of which lone parents</t>
  </si>
  <si>
    <t>of which carers</t>
  </si>
  <si>
    <t>of which others</t>
  </si>
  <si>
    <t>Over 75 TV licences</t>
  </si>
  <si>
    <t>Total identified expenditure</t>
  </si>
  <si>
    <t>Benefit expenditure in England, 
£ million, real terms (2020/21 Prices)</t>
  </si>
  <si>
    <t>Industrial Injuries Benefits</t>
  </si>
  <si>
    <t>Benefit expenditure in England,
£ million, nominal</t>
  </si>
  <si>
    <t>Benefit expenditure in North West England,
£ million, nominal</t>
  </si>
  <si>
    <t>Benefit expenditure in Yorkshire and The Humber, 
£ million, nominal</t>
  </si>
  <si>
    <t>Benefit expenditure</t>
  </si>
  <si>
    <t>Benefit expenditure in East Midlands, 
£ million, nominal</t>
  </si>
  <si>
    <t>Benefit expenditure in West Midlands, 
£ million, nominal</t>
  </si>
  <si>
    <t>Benefit expenditure in East England, 
£ million, nominal</t>
  </si>
  <si>
    <t>Benefit expenditure in London, 
£ million, nominal</t>
  </si>
  <si>
    <t>Benefit expenditure in South East England, 
£ million, nominal</t>
  </si>
  <si>
    <t>Benefit expenditure in South West England, 
£ million, nominal</t>
  </si>
  <si>
    <t>Benefit expenditure in Scotland, 
£ million, nominal</t>
  </si>
  <si>
    <t>Benefit expenditure in Wales, 
£ million, nominal</t>
  </si>
  <si>
    <t>Benefit expenditure in Great Britain and overseas, 
£ million, nominal</t>
  </si>
  <si>
    <t>Benefit expenditure in Great Britain and overseas 
£ million, real terms (2020/21 Prices)</t>
  </si>
  <si>
    <t>Benefit expenditure overseas, 
£ million, nominal</t>
  </si>
  <si>
    <t>Benefit expenditure overseas
£ million, real terms (2020/21 Prices)</t>
  </si>
  <si>
    <t>Benefit expenditure in Great Britain (excluding overseas), 
£ million, nominal</t>
  </si>
  <si>
    <t>Benefit expenditure in Great Britain (excluding overseas) 
£ million, real terms (2020/21 Prices)</t>
  </si>
  <si>
    <t/>
  </si>
  <si>
    <r>
      <rPr>
        <b/>
        <sz val="12"/>
        <rFont val="Arial"/>
        <family val="2"/>
      </rPr>
      <t>Carer's Allowance:</t>
    </r>
    <r>
      <rPr>
        <sz val="12"/>
        <rFont val="Arial"/>
        <family val="2"/>
      </rPr>
      <t xml:space="preserve">
Executive competence for Carer’s Allowance in Scotland was transferred to the Scottish Government on 3rd September 2018. From this point, Scottish caseload and expenditure are no longer included in our tables.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</si>
</sst>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_-* #,##0_-;\-* #,##0_-;_-* &quot;-&quot;??_-;_-@_-"/>
    <numFmt numFmtId="165" formatCode="0.0%"/>
    <numFmt numFmtId="166" formatCode="#,##0_ ;\-#,##0\ "/>
    <numFmt numFmtId="167" formatCode="_-* #,##0.0_-;\-* #,##0.0_-;_-* &quot;-&quot;??_-;_-@_-"/>
    <numFmt numFmtId="168" formatCode="_-* #,##0.000_-;\-* #,##0.000_-;_-* &quot;-&quot;??_-;_-@_-"/>
    <numFmt numFmtId="169" formatCode="_-* #,##0.0000_-;\-* #,##0.0000_-;_-* &quot;-&quot;??_-;_-@_-"/>
    <numFmt numFmtId="170" formatCode="0.00000"/>
    <numFmt numFmtId="171" formatCode="0.000000"/>
    <numFmt numFmtId="172" formatCode="#,##0.0000"/>
    <numFmt numFmtId="173" formatCode="#,##0.000000"/>
  </numFmts>
  <fonts count="10" x14ac:knownFonts="1">
    <font>
      <sz val="12"/>
      <color theme="1"/>
      <name val="Arial"/>
      <family val="2"/>
    </font>
    <font>
      <sz val="10"/>
      <name val="Arial"/>
      <family val="2"/>
    </font>
    <font>
      <b/>
      <sz val="12"/>
      <name val="Arial"/>
      <family val="2"/>
    </font>
    <font>
      <sz val="12"/>
      <name val="Arial"/>
      <family val="2"/>
    </font>
    <font>
      <sz val="12"/>
      <color theme="1"/>
      <name val="Arial"/>
      <family val="2"/>
    </font>
    <font>
      <sz val="12"/>
      <color theme="3" tint="0.39997558519241921"/>
      <name val="Arial"/>
      <family val="2"/>
    </font>
    <font>
      <b/>
      <sz val="12"/>
      <color theme="1"/>
      <name val="Arial"/>
      <family val="2"/>
    </font>
    <font>
      <u/>
      <sz val="10"/>
      <color indexed="12"/>
      <name val="Arial"/>
      <family val="2"/>
    </font>
    <font>
      <i/>
      <sz val="12"/>
      <name val="Arial"/>
      <family val="2"/>
    </font>
    <font>
      <b/>
      <sz val="12"/>
      <color rgb="FFFF0000"/>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FFFFFF"/>
      </patternFill>
    </fill>
  </fills>
  <borders count="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000000"/>
      </bottom>
      <diagonal/>
    </border>
    <border>
      <left/>
      <right style="medium">
        <color rgb="FF000000"/>
      </right>
      <top/>
      <bottom style="medium">
        <color rgb="FF000000"/>
      </bottom>
      <diagonal/>
    </border>
    <border>
      <left/>
      <right style="thin">
        <color indexed="64"/>
      </right>
      <top style="medium">
        <color indexed="64"/>
      </top>
      <bottom/>
      <diagonal/>
    </border>
  </borders>
  <cellStyleXfs count="11">
    <xf numFmtId="0" fontId="0" fillId="0" borderId="0"/>
    <xf numFmtId="43" fontId="4"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0"/>
  </cellStyleXfs>
  <cellXfs count="254">
    <xf numFmtId="0" fontId="0" fillId="0" borderId="0" xfId="0"/>
    <xf numFmtId="0" fontId="2" fillId="2" borderId="0" xfId="3" applyFont="1" applyFill="1" applyBorder="1" applyAlignment="1">
      <alignment vertical="center" wrapText="1"/>
    </xf>
    <xf numFmtId="0" fontId="3" fillId="2" borderId="0" xfId="3" applyFont="1" applyFill="1" applyBorder="1" applyAlignment="1">
      <alignment wrapText="1"/>
    </xf>
    <xf numFmtId="0" fontId="3" fillId="2" borderId="0" xfId="3" applyFont="1" applyFill="1" applyAlignment="1">
      <alignment wrapText="1"/>
    </xf>
    <xf numFmtId="0" fontId="3" fillId="2" borderId="0" xfId="3" applyFont="1" applyFill="1" applyBorder="1" applyAlignment="1">
      <alignment vertical="top" wrapText="1"/>
    </xf>
    <xf numFmtId="0" fontId="3" fillId="2" borderId="0" xfId="3" applyFont="1" applyFill="1" applyAlignment="1">
      <alignment vertical="top" wrapText="1"/>
    </xf>
    <xf numFmtId="0" fontId="3" fillId="2" borderId="0" xfId="4" applyFont="1" applyFill="1" applyBorder="1" applyAlignment="1">
      <alignment horizontal="left" vertical="top" wrapText="1"/>
    </xf>
    <xf numFmtId="0" fontId="3" fillId="2" borderId="0" xfId="3" applyFont="1" applyFill="1" applyBorder="1" applyAlignment="1">
      <alignment horizontal="left" vertical="top" wrapText="1"/>
    </xf>
    <xf numFmtId="0" fontId="5" fillId="2" borderId="0" xfId="4" applyFont="1" applyFill="1" applyBorder="1" applyAlignment="1">
      <alignment horizontal="left" vertical="top" wrapText="1"/>
    </xf>
    <xf numFmtId="0" fontId="2" fillId="2" borderId="0" xfId="3" applyFont="1" applyFill="1" applyBorder="1" applyAlignment="1">
      <alignment vertical="top" wrapText="1"/>
    </xf>
    <xf numFmtId="0" fontId="6" fillId="2" borderId="0" xfId="0" applyFont="1" applyFill="1" applyAlignment="1">
      <alignment vertical="center" wrapText="1"/>
    </xf>
    <xf numFmtId="0" fontId="3" fillId="2" borderId="0" xfId="4" applyFont="1" applyFill="1" applyBorder="1" applyAlignment="1">
      <alignment horizontal="left" vertical="top" wrapText="1" indent="2"/>
    </xf>
    <xf numFmtId="0" fontId="4" fillId="2" borderId="0" xfId="0" applyFont="1" applyFill="1" applyAlignment="1">
      <alignment vertical="center" wrapText="1"/>
    </xf>
    <xf numFmtId="0" fontId="3" fillId="2" borderId="1" xfId="6" applyFont="1" applyFill="1" applyBorder="1" applyAlignment="1">
      <alignment vertical="center" wrapText="1"/>
    </xf>
    <xf numFmtId="0" fontId="3" fillId="2" borderId="2" xfId="6" applyFont="1" applyFill="1" applyBorder="1" applyAlignment="1">
      <alignment vertical="center" wrapText="1"/>
    </xf>
    <xf numFmtId="0" fontId="1" fillId="2" borderId="3" xfId="6" applyFill="1" applyBorder="1"/>
    <xf numFmtId="0" fontId="1" fillId="2" borderId="2" xfId="6" applyFill="1" applyBorder="1"/>
    <xf numFmtId="0" fontId="1" fillId="2" borderId="4" xfId="6" applyFill="1" applyBorder="1"/>
    <xf numFmtId="0" fontId="1" fillId="2" borderId="0" xfId="6" applyFill="1" applyBorder="1"/>
    <xf numFmtId="0" fontId="1" fillId="2" borderId="0" xfId="6" applyFill="1"/>
    <xf numFmtId="0" fontId="3" fillId="2" borderId="1" xfId="6" applyFont="1" applyFill="1" applyBorder="1"/>
    <xf numFmtId="0" fontId="2" fillId="2" borderId="3" xfId="6" applyFont="1" applyFill="1" applyBorder="1" applyAlignment="1">
      <alignment horizontal="right" wrapText="1"/>
    </xf>
    <xf numFmtId="0" fontId="2" fillId="2" borderId="0" xfId="6" applyFont="1" applyFill="1" applyBorder="1" applyAlignment="1">
      <alignment horizontal="right" wrapText="1"/>
    </xf>
    <xf numFmtId="0" fontId="2" fillId="2" borderId="5" xfId="6" applyFont="1" applyFill="1" applyBorder="1" applyAlignment="1">
      <alignment horizontal="right" wrapText="1"/>
    </xf>
    <xf numFmtId="0" fontId="3" fillId="2" borderId="6" xfId="6" applyFont="1" applyFill="1" applyBorder="1"/>
    <xf numFmtId="164" fontId="3" fillId="2" borderId="7" xfId="7" applyNumberFormat="1" applyFont="1" applyFill="1" applyBorder="1"/>
    <xf numFmtId="164" fontId="3" fillId="2" borderId="8" xfId="7" applyNumberFormat="1" applyFont="1" applyFill="1" applyBorder="1"/>
    <xf numFmtId="164" fontId="3" fillId="2" borderId="9" xfId="7" applyNumberFormat="1" applyFont="1" applyFill="1" applyBorder="1"/>
    <xf numFmtId="0" fontId="3" fillId="2" borderId="10" xfId="8" applyFont="1" applyFill="1" applyBorder="1" applyAlignment="1" applyProtection="1"/>
    <xf numFmtId="164" fontId="3" fillId="2" borderId="11" xfId="7" applyNumberFormat="1" applyFont="1" applyFill="1" applyBorder="1"/>
    <xf numFmtId="164" fontId="3" fillId="2" borderId="0" xfId="7" applyNumberFormat="1" applyFont="1" applyFill="1" applyBorder="1"/>
    <xf numFmtId="164" fontId="3" fillId="2" borderId="12" xfId="7" applyNumberFormat="1" applyFont="1" applyFill="1" applyBorder="1"/>
    <xf numFmtId="165" fontId="3" fillId="2" borderId="11" xfId="6" applyNumberFormat="1" applyFont="1" applyFill="1" applyBorder="1"/>
    <xf numFmtId="165" fontId="3" fillId="2" borderId="0" xfId="6" applyNumberFormat="1" applyFont="1" applyFill="1" applyBorder="1"/>
    <xf numFmtId="10" fontId="3" fillId="2" borderId="0" xfId="6" applyNumberFormat="1" applyFont="1" applyFill="1" applyBorder="1"/>
    <xf numFmtId="10" fontId="3" fillId="2" borderId="12" xfId="6" applyNumberFormat="1" applyFont="1" applyFill="1" applyBorder="1"/>
    <xf numFmtId="0" fontId="3" fillId="2" borderId="11" xfId="6" applyFont="1" applyFill="1" applyBorder="1"/>
    <xf numFmtId="0" fontId="3" fillId="2" borderId="0" xfId="6" applyFont="1" applyFill="1" applyBorder="1"/>
    <xf numFmtId="0" fontId="3" fillId="2" borderId="10" xfId="6" applyFont="1" applyFill="1" applyBorder="1"/>
    <xf numFmtId="165" fontId="3" fillId="2" borderId="0" xfId="9" applyNumberFormat="1" applyFont="1" applyFill="1" applyBorder="1"/>
    <xf numFmtId="165" fontId="3" fillId="2" borderId="12" xfId="9" applyNumberFormat="1" applyFont="1" applyFill="1" applyBorder="1"/>
    <xf numFmtId="0" fontId="3" fillId="2" borderId="13" xfId="6" applyFont="1" applyFill="1" applyBorder="1" applyAlignment="1">
      <alignment vertical="top"/>
    </xf>
    <xf numFmtId="0" fontId="3" fillId="2" borderId="14" xfId="6" applyFont="1" applyFill="1" applyBorder="1" applyAlignment="1">
      <alignment vertical="center"/>
    </xf>
    <xf numFmtId="0" fontId="3" fillId="2" borderId="15" xfId="6" applyFont="1" applyFill="1" applyBorder="1" applyAlignment="1">
      <alignment vertical="center"/>
    </xf>
    <xf numFmtId="165" fontId="3" fillId="2" borderId="15" xfId="9" applyNumberFormat="1" applyFont="1" applyFill="1" applyBorder="1" applyAlignment="1">
      <alignment vertical="top"/>
    </xf>
    <xf numFmtId="165" fontId="3" fillId="2" borderId="16" xfId="9" applyNumberFormat="1" applyFont="1" applyFill="1" applyBorder="1" applyAlignment="1">
      <alignment vertical="top"/>
    </xf>
    <xf numFmtId="0" fontId="2" fillId="2" borderId="0" xfId="0" applyFont="1" applyFill="1" applyBorder="1" applyAlignment="1">
      <alignment horizontal="left"/>
    </xf>
    <xf numFmtId="0" fontId="2" fillId="2" borderId="0" xfId="0" applyFont="1" applyFill="1" applyBorder="1" applyAlignment="1">
      <alignment horizontal="center"/>
    </xf>
    <xf numFmtId="0" fontId="2" fillId="2" borderId="0" xfId="0" applyFont="1" applyFill="1" applyBorder="1"/>
    <xf numFmtId="0" fontId="3" fillId="2" borderId="0" xfId="0" applyFont="1" applyFill="1" applyBorder="1"/>
    <xf numFmtId="0" fontId="2" fillId="2" borderId="1" xfId="0" applyFont="1" applyFill="1" applyBorder="1" applyAlignment="1">
      <alignment horizontal="left" vertical="center" indent="1"/>
    </xf>
    <xf numFmtId="0" fontId="2" fillId="2" borderId="2" xfId="0" applyFont="1" applyFill="1" applyBorder="1" applyAlignment="1">
      <alignment horizontal="left" vertical="center"/>
    </xf>
    <xf numFmtId="0" fontId="2" fillId="2" borderId="1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0" xfId="0" applyFont="1" applyFill="1" applyAlignment="1">
      <alignment horizontal="center"/>
    </xf>
    <xf numFmtId="0" fontId="2" fillId="2" borderId="0" xfId="0" applyFont="1" applyFill="1"/>
    <xf numFmtId="164" fontId="2" fillId="2" borderId="19" xfId="1" applyNumberFormat="1" applyFont="1" applyFill="1" applyBorder="1" applyAlignment="1">
      <alignment horizontal="center"/>
    </xf>
    <xf numFmtId="164" fontId="2" fillId="2" borderId="0" xfId="1" applyNumberFormat="1" applyFont="1" applyFill="1" applyAlignment="1">
      <alignment horizontal="center"/>
    </xf>
    <xf numFmtId="164" fontId="2" fillId="2" borderId="20" xfId="1" applyNumberFormat="1" applyFont="1" applyFill="1" applyBorder="1" applyAlignment="1">
      <alignment horizontal="center"/>
    </xf>
    <xf numFmtId="0" fontId="3" fillId="2" borderId="0" xfId="0" applyFont="1" applyFill="1" applyBorder="1" applyAlignment="1">
      <alignment horizontal="center"/>
    </xf>
    <xf numFmtId="0" fontId="3" fillId="2" borderId="0" xfId="10" applyFont="1" applyFill="1" applyBorder="1" applyAlignment="1">
      <alignment horizontal="left" indent="2"/>
    </xf>
    <xf numFmtId="164" fontId="3" fillId="2" borderId="19" xfId="1" applyNumberFormat="1" applyFont="1" applyFill="1" applyBorder="1" applyAlignment="1">
      <alignment horizontal="center"/>
    </xf>
    <xf numFmtId="164" fontId="3" fillId="2" borderId="0" xfId="1" applyNumberFormat="1" applyFont="1" applyFill="1" applyAlignment="1">
      <alignment horizontal="center"/>
    </xf>
    <xf numFmtId="164" fontId="3" fillId="2" borderId="20" xfId="1" applyNumberFormat="1" applyFont="1" applyFill="1" applyBorder="1" applyAlignment="1">
      <alignment horizontal="center"/>
    </xf>
    <xf numFmtId="0" fontId="2" fillId="2" borderId="0" xfId="0" applyFont="1" applyFill="1" applyAlignment="1">
      <alignment horizontal="left"/>
    </xf>
    <xf numFmtId="0" fontId="0" fillId="2" borderId="0" xfId="0" applyFont="1" applyFill="1" applyAlignment="1">
      <alignment horizontal="left" indent="2"/>
    </xf>
    <xf numFmtId="0" fontId="6" fillId="2" borderId="0" xfId="0" applyFont="1" applyFill="1"/>
    <xf numFmtId="0" fontId="2" fillId="2" borderId="4" xfId="0" applyFont="1" applyFill="1" applyBorder="1" applyAlignment="1">
      <alignment horizontal="center" vertical="top"/>
    </xf>
    <xf numFmtId="0" fontId="2" fillId="2" borderId="4" xfId="0" applyFont="1" applyFill="1" applyBorder="1" applyAlignment="1">
      <alignment vertical="top"/>
    </xf>
    <xf numFmtId="166" fontId="2" fillId="2" borderId="19" xfId="1" applyNumberFormat="1" applyFont="1" applyFill="1" applyBorder="1" applyAlignment="1">
      <alignment horizontal="right" vertical="top"/>
    </xf>
    <xf numFmtId="3" fontId="2" fillId="2" borderId="4" xfId="1" applyNumberFormat="1" applyFont="1" applyFill="1" applyBorder="1" applyAlignment="1">
      <alignment horizontal="center" vertical="top"/>
    </xf>
    <xf numFmtId="3" fontId="2" fillId="2" borderId="21" xfId="1" applyNumberFormat="1" applyFont="1" applyFill="1" applyBorder="1" applyAlignment="1">
      <alignment horizontal="center" vertical="top"/>
    </xf>
    <xf numFmtId="0" fontId="3" fillId="2" borderId="0" xfId="0" applyFont="1" applyFill="1" applyBorder="1" applyAlignment="1">
      <alignment vertical="top"/>
    </xf>
    <xf numFmtId="167" fontId="2" fillId="2" borderId="3" xfId="1" applyNumberFormat="1" applyFont="1" applyFill="1" applyBorder="1" applyAlignment="1">
      <alignment horizontal="center"/>
    </xf>
    <xf numFmtId="167" fontId="2" fillId="2" borderId="0" xfId="1" applyNumberFormat="1" applyFont="1" applyFill="1" applyAlignment="1">
      <alignment horizontal="center"/>
    </xf>
    <xf numFmtId="0" fontId="0" fillId="2" borderId="0" xfId="0" applyFont="1" applyFill="1"/>
    <xf numFmtId="1" fontId="2" fillId="2" borderId="0" xfId="1" applyNumberFormat="1" applyFont="1" applyFill="1" applyAlignment="1">
      <alignment horizontal="center"/>
    </xf>
    <xf numFmtId="1" fontId="3" fillId="2" borderId="0" xfId="1" applyNumberFormat="1" applyFont="1" applyFill="1" applyAlignment="1">
      <alignment horizontal="center"/>
    </xf>
    <xf numFmtId="164" fontId="2" fillId="2" borderId="4" xfId="1" applyNumberFormat="1" applyFont="1" applyFill="1" applyBorder="1" applyAlignment="1">
      <alignment horizontal="center" vertical="top"/>
    </xf>
    <xf numFmtId="164" fontId="2" fillId="2" borderId="21" xfId="1" applyNumberFormat="1" applyFont="1" applyFill="1" applyBorder="1" applyAlignment="1">
      <alignment horizontal="center" vertical="top"/>
    </xf>
    <xf numFmtId="164" fontId="2" fillId="2" borderId="4" xfId="1" applyNumberFormat="1" applyFont="1" applyFill="1" applyBorder="1" applyAlignment="1">
      <alignment horizontal="right" vertical="top"/>
    </xf>
    <xf numFmtId="164" fontId="2" fillId="2" borderId="4" xfId="1" applyNumberFormat="1" applyFont="1" applyFill="1" applyBorder="1" applyAlignment="1">
      <alignment horizontal="right" vertical="center"/>
    </xf>
    <xf numFmtId="0" fontId="8" fillId="2" borderId="2" xfId="0" applyFont="1" applyFill="1" applyBorder="1" applyAlignment="1">
      <alignment horizontal="center" vertical="center" wrapText="1"/>
    </xf>
    <xf numFmtId="164" fontId="2" fillId="2" borderId="19" xfId="1" applyNumberFormat="1" applyFont="1" applyFill="1" applyBorder="1" applyAlignment="1">
      <alignment horizontal="center" vertical="top"/>
    </xf>
    <xf numFmtId="0" fontId="2" fillId="2" borderId="0" xfId="0" applyFont="1" applyFill="1" applyBorder="1" applyAlignment="1"/>
    <xf numFmtId="0" fontId="2" fillId="2" borderId="1" xfId="0" applyFont="1" applyFill="1" applyBorder="1" applyAlignment="1">
      <alignment horizontal="center"/>
    </xf>
    <xf numFmtId="0" fontId="2" fillId="2" borderId="18" xfId="0" applyFont="1" applyFill="1" applyBorder="1" applyAlignment="1">
      <alignment horizontal="center" vertical="center" wrapText="1"/>
    </xf>
    <xf numFmtId="164" fontId="2" fillId="2" borderId="3" xfId="1" applyNumberFormat="1" applyFont="1" applyFill="1" applyBorder="1" applyAlignment="1">
      <alignment horizontal="center"/>
    </xf>
    <xf numFmtId="164" fontId="2" fillId="2" borderId="5" xfId="1" applyNumberFormat="1" applyFont="1" applyFill="1" applyBorder="1" applyAlignment="1">
      <alignment horizontal="center"/>
    </xf>
    <xf numFmtId="0" fontId="3" fillId="2" borderId="0" xfId="0" applyFont="1" applyFill="1" applyBorder="1" applyAlignment="1">
      <alignment horizontal="left" indent="2"/>
    </xf>
    <xf numFmtId="164" fontId="2" fillId="2" borderId="0" xfId="1" applyNumberFormat="1" applyFont="1" applyFill="1" applyBorder="1" applyAlignment="1">
      <alignment horizontal="center"/>
    </xf>
    <xf numFmtId="0" fontId="6" fillId="2" borderId="0" xfId="0" applyFont="1" applyFill="1" applyBorder="1"/>
    <xf numFmtId="164" fontId="2" fillId="2" borderId="4" xfId="1" applyNumberFormat="1" applyFont="1" applyFill="1" applyBorder="1" applyAlignment="1">
      <alignment vertical="top"/>
    </xf>
    <xf numFmtId="0" fontId="3" fillId="2" borderId="4" xfId="0" applyFont="1" applyFill="1" applyBorder="1" applyAlignment="1">
      <alignment vertical="top"/>
    </xf>
    <xf numFmtId="0" fontId="3" fillId="2" borderId="21" xfId="0" applyFont="1" applyFill="1" applyBorder="1" applyAlignment="1">
      <alignment vertical="top"/>
    </xf>
    <xf numFmtId="0" fontId="0" fillId="2" borderId="3" xfId="0" applyFont="1" applyFill="1" applyBorder="1"/>
    <xf numFmtId="0" fontId="0" fillId="2" borderId="0" xfId="0" applyFont="1" applyFill="1" applyBorder="1"/>
    <xf numFmtId="164" fontId="3" fillId="2" borderId="0" xfId="1" applyNumberFormat="1" applyFont="1" applyFill="1" applyBorder="1" applyAlignment="1">
      <alignment horizontal="center"/>
    </xf>
    <xf numFmtId="0" fontId="0" fillId="2" borderId="4" xfId="0" applyFont="1" applyFill="1" applyBorder="1" applyAlignment="1">
      <alignment horizontal="right" vertical="top"/>
    </xf>
    <xf numFmtId="0" fontId="0" fillId="2" borderId="21" xfId="0" applyFont="1" applyFill="1" applyBorder="1" applyAlignment="1">
      <alignment horizontal="right" vertical="top"/>
    </xf>
    <xf numFmtId="0" fontId="0" fillId="2" borderId="0" xfId="0" applyFont="1" applyFill="1" applyAlignment="1">
      <alignment vertical="top"/>
    </xf>
    <xf numFmtId="0" fontId="0" fillId="2" borderId="0" xfId="0" applyFont="1" applyFill="1" applyAlignment="1">
      <alignment horizontal="center"/>
    </xf>
    <xf numFmtId="167" fontId="3" fillId="2" borderId="0" xfId="1" applyNumberFormat="1" applyFont="1" applyFill="1" applyAlignment="1">
      <alignment horizontal="center"/>
    </xf>
    <xf numFmtId="167" fontId="3" fillId="2" borderId="0" xfId="1" applyNumberFormat="1" applyFont="1" applyFill="1" applyBorder="1" applyAlignment="1">
      <alignment horizontal="center"/>
    </xf>
    <xf numFmtId="0" fontId="2" fillId="2" borderId="22" xfId="0" applyFont="1" applyFill="1" applyBorder="1" applyAlignment="1">
      <alignment horizontal="left" vertical="center"/>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168" fontId="2" fillId="2" borderId="12" xfId="1" applyNumberFormat="1" applyFont="1" applyFill="1" applyBorder="1" applyAlignment="1">
      <alignment horizontal="center"/>
    </xf>
    <xf numFmtId="164" fontId="3" fillId="2" borderId="0" xfId="1" applyNumberFormat="1" applyFont="1" applyFill="1" applyBorder="1" applyAlignment="1">
      <alignment horizontal="right"/>
    </xf>
    <xf numFmtId="164" fontId="3" fillId="2" borderId="12" xfId="1" applyNumberFormat="1" applyFont="1" applyFill="1" applyBorder="1" applyAlignment="1">
      <alignment horizontal="center"/>
    </xf>
    <xf numFmtId="164" fontId="2" fillId="2" borderId="12" xfId="1" applyNumberFormat="1" applyFont="1" applyFill="1" applyBorder="1" applyAlignment="1">
      <alignment horizontal="center"/>
    </xf>
    <xf numFmtId="3" fontId="2" fillId="2" borderId="0" xfId="1" applyNumberFormat="1" applyFont="1" applyFill="1" applyBorder="1" applyAlignment="1">
      <alignment horizontal="center" vertical="top"/>
    </xf>
    <xf numFmtId="3" fontId="2" fillId="2" borderId="15" xfId="1" applyNumberFormat="1" applyFont="1" applyFill="1" applyBorder="1" applyAlignment="1">
      <alignment horizontal="center" vertical="top"/>
    </xf>
    <xf numFmtId="0" fontId="3" fillId="2" borderId="15" xfId="0" applyFont="1" applyFill="1" applyBorder="1" applyAlignment="1">
      <alignment vertical="top"/>
    </xf>
    <xf numFmtId="0" fontId="3" fillId="2" borderId="16" xfId="0" applyFont="1" applyFill="1" applyBorder="1" applyAlignment="1">
      <alignment vertical="top"/>
    </xf>
    <xf numFmtId="164" fontId="2" fillId="2" borderId="3" xfId="1" applyNumberFormat="1" applyFont="1" applyFill="1" applyBorder="1" applyAlignment="1">
      <alignment horizontal="right"/>
    </xf>
    <xf numFmtId="164" fontId="3" fillId="2" borderId="20" xfId="1" applyNumberFormat="1" applyFont="1" applyFill="1" applyBorder="1" applyAlignment="1">
      <alignment horizontal="right"/>
    </xf>
    <xf numFmtId="164" fontId="2" fillId="2" borderId="0" xfId="1" applyNumberFormat="1" applyFont="1" applyFill="1" applyBorder="1" applyAlignment="1">
      <alignment horizontal="right"/>
    </xf>
    <xf numFmtId="164" fontId="2" fillId="2" borderId="20" xfId="1" applyNumberFormat="1" applyFont="1" applyFill="1" applyBorder="1" applyAlignment="1">
      <alignment horizontal="right"/>
    </xf>
    <xf numFmtId="0" fontId="2" fillId="2" borderId="2" xfId="0" applyFont="1" applyFill="1" applyBorder="1" applyAlignment="1">
      <alignment horizontal="left" vertical="center" indent="1"/>
    </xf>
    <xf numFmtId="0" fontId="1" fillId="2" borderId="0" xfId="0" applyFont="1" applyFill="1" applyBorder="1"/>
    <xf numFmtId="164" fontId="2" fillId="2" borderId="21" xfId="1" applyNumberFormat="1" applyFont="1" applyFill="1" applyBorder="1" applyAlignment="1">
      <alignment horizontal="right" vertical="top"/>
    </xf>
    <xf numFmtId="0" fontId="0" fillId="2" borderId="0" xfId="0" applyFill="1"/>
    <xf numFmtId="0" fontId="0" fillId="2" borderId="0" xfId="0" applyFill="1" applyBorder="1"/>
    <xf numFmtId="164" fontId="2" fillId="2" borderId="0" xfId="1" applyNumberFormat="1" applyFont="1" applyFill="1" applyBorder="1"/>
    <xf numFmtId="164" fontId="3" fillId="2" borderId="0" xfId="1" applyNumberFormat="1" applyFont="1" applyFill="1" applyBorder="1"/>
    <xf numFmtId="164" fontId="2" fillId="2" borderId="4" xfId="1" applyNumberFormat="1" applyFont="1" applyFill="1" applyBorder="1"/>
    <xf numFmtId="3" fontId="2" fillId="2" borderId="4" xfId="1" applyNumberFormat="1" applyFont="1" applyFill="1" applyBorder="1" applyAlignment="1">
      <alignment horizontal="center"/>
    </xf>
    <xf numFmtId="0" fontId="2" fillId="2" borderId="10" xfId="0" applyFont="1" applyFill="1" applyBorder="1" applyAlignment="1">
      <alignment horizontal="center" vertical="center" wrapText="1"/>
    </xf>
    <xf numFmtId="0" fontId="2" fillId="2" borderId="0" xfId="0" applyFont="1" applyFill="1" applyBorder="1" applyAlignment="1">
      <alignment horizontal="center" vertical="center" wrapText="1"/>
    </xf>
    <xf numFmtId="164" fontId="2" fillId="2" borderId="10" xfId="1" applyNumberFormat="1" applyFont="1" applyFill="1" applyBorder="1" applyAlignment="1">
      <alignment horizontal="center"/>
    </xf>
    <xf numFmtId="164" fontId="3" fillId="2" borderId="10" xfId="1" applyNumberFormat="1" applyFont="1" applyFill="1" applyBorder="1" applyAlignment="1">
      <alignment horizontal="center"/>
    </xf>
    <xf numFmtId="3" fontId="2" fillId="2" borderId="10" xfId="1" applyNumberFormat="1" applyFont="1" applyFill="1" applyBorder="1" applyAlignment="1">
      <alignment horizontal="center" vertical="top"/>
    </xf>
    <xf numFmtId="164" fontId="2" fillId="2" borderId="10" xfId="1" applyNumberFormat="1" applyFont="1" applyFill="1" applyBorder="1" applyAlignment="1">
      <alignment horizontal="right" vertical="top"/>
    </xf>
    <xf numFmtId="164" fontId="2" fillId="2" borderId="0" xfId="1" applyNumberFormat="1" applyFont="1" applyFill="1" applyBorder="1" applyAlignment="1">
      <alignment horizontal="right" vertical="top"/>
    </xf>
    <xf numFmtId="164" fontId="3" fillId="2" borderId="0" xfId="1" applyNumberFormat="1" applyFont="1" applyFill="1" applyAlignment="1">
      <alignment horizontal="right"/>
    </xf>
    <xf numFmtId="166" fontId="3" fillId="2" borderId="0" xfId="1" applyNumberFormat="1" applyFont="1" applyFill="1" applyAlignment="1">
      <alignment horizontal="right"/>
    </xf>
    <xf numFmtId="169" fontId="2" fillId="2" borderId="0" xfId="1" applyNumberFormat="1" applyFont="1" applyFill="1" applyBorder="1" applyAlignment="1">
      <alignment horizontal="center"/>
    </xf>
    <xf numFmtId="0" fontId="2" fillId="2" borderId="6" xfId="0" applyFont="1" applyFill="1" applyBorder="1" applyAlignment="1">
      <alignment horizontal="left" vertical="center" indent="1"/>
    </xf>
    <xf numFmtId="0" fontId="2" fillId="2" borderId="3" xfId="0" applyFont="1" applyFill="1" applyBorder="1" applyAlignment="1">
      <alignment horizontal="left" vertical="center" inden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7" xfId="0" applyFont="1" applyFill="1" applyBorder="1" applyAlignment="1">
      <alignment horizontal="center"/>
    </xf>
    <xf numFmtId="0" fontId="2" fillId="2" borderId="8" xfId="0" applyFont="1" applyFill="1" applyBorder="1"/>
    <xf numFmtId="0" fontId="3" fillId="2" borderId="11" xfId="0" applyFont="1" applyFill="1" applyBorder="1" applyAlignment="1">
      <alignment horizontal="center"/>
    </xf>
    <xf numFmtId="0" fontId="2" fillId="2" borderId="11" xfId="0" applyFont="1" applyFill="1" applyBorder="1" applyAlignment="1">
      <alignment horizontal="center"/>
    </xf>
    <xf numFmtId="0" fontId="0" fillId="2" borderId="0" xfId="0" applyFont="1" applyFill="1" applyBorder="1" applyAlignment="1">
      <alignment horizontal="left" indent="2"/>
    </xf>
    <xf numFmtId="0" fontId="2" fillId="2" borderId="14" xfId="0" applyFont="1" applyFill="1" applyBorder="1" applyAlignment="1">
      <alignment horizontal="center" vertical="top"/>
    </xf>
    <xf numFmtId="0" fontId="2" fillId="2" borderId="15" xfId="0" applyFont="1" applyFill="1" applyBorder="1" applyAlignment="1">
      <alignment vertical="top"/>
    </xf>
    <xf numFmtId="164" fontId="2" fillId="2" borderId="15" xfId="1" applyNumberFormat="1" applyFont="1" applyFill="1" applyBorder="1" applyAlignment="1">
      <alignment horizontal="right" vertical="top"/>
    </xf>
    <xf numFmtId="164" fontId="2" fillId="2" borderId="16" xfId="1" applyNumberFormat="1" applyFont="1" applyFill="1" applyBorder="1" applyAlignment="1">
      <alignment horizontal="right" vertical="top"/>
    </xf>
    <xf numFmtId="0" fontId="2" fillId="2" borderId="10" xfId="0" applyFont="1" applyFill="1" applyBorder="1" applyAlignment="1">
      <alignment horizontal="center"/>
    </xf>
    <xf numFmtId="0" fontId="3" fillId="2" borderId="10" xfId="0" applyFont="1" applyFill="1" applyBorder="1" applyAlignment="1">
      <alignment horizontal="center"/>
    </xf>
    <xf numFmtId="0" fontId="2" fillId="2" borderId="0" xfId="0" applyFont="1" applyFill="1" applyBorder="1" applyAlignment="1">
      <alignment horizontal="center" vertical="top"/>
    </xf>
    <xf numFmtId="0" fontId="2" fillId="2" borderId="0" xfId="0" applyFont="1" applyFill="1" applyBorder="1" applyAlignment="1">
      <alignment horizontal="left" vertical="top"/>
    </xf>
    <xf numFmtId="164" fontId="2" fillId="2" borderId="0" xfId="1" applyNumberFormat="1" applyFont="1" applyFill="1" applyBorder="1" applyAlignment="1">
      <alignment horizontal="center" vertical="top"/>
    </xf>
    <xf numFmtId="164" fontId="2" fillId="2" borderId="20" xfId="1" applyNumberFormat="1" applyFont="1" applyFill="1" applyBorder="1" applyAlignment="1">
      <alignment horizontal="center" vertical="top"/>
    </xf>
    <xf numFmtId="0" fontId="0" fillId="2" borderId="0" xfId="0" applyFont="1" applyFill="1" applyAlignment="1">
      <alignment horizontal="center" vertical="top"/>
    </xf>
    <xf numFmtId="0" fontId="0" fillId="2" borderId="3" xfId="0" applyFont="1" applyFill="1" applyBorder="1" applyAlignment="1">
      <alignment horizontal="left"/>
    </xf>
    <xf numFmtId="0" fontId="0" fillId="2" borderId="0" xfId="0" applyFont="1" applyFill="1" applyAlignment="1">
      <alignment horizontal="left"/>
    </xf>
    <xf numFmtId="0" fontId="0" fillId="2" borderId="0" xfId="0" applyFont="1" applyFill="1" applyBorder="1" applyAlignment="1">
      <alignment horizontal="left"/>
    </xf>
    <xf numFmtId="0" fontId="2" fillId="2" borderId="22" xfId="0" applyFont="1" applyFill="1" applyBorder="1" applyAlignment="1">
      <alignment horizontal="left" vertical="center" indent="1"/>
    </xf>
    <xf numFmtId="0" fontId="2" fillId="2" borderId="23" xfId="0" applyFont="1" applyFill="1" applyBorder="1" applyAlignment="1">
      <alignment horizontal="left" vertical="center" indent="1"/>
    </xf>
    <xf numFmtId="0" fontId="2" fillId="2" borderId="0" xfId="0" applyFont="1" applyFill="1" applyAlignment="1"/>
    <xf numFmtId="164" fontId="2" fillId="2" borderId="0" xfId="1" applyNumberFormat="1" applyFont="1" applyFill="1"/>
    <xf numFmtId="0" fontId="2" fillId="2" borderId="0" xfId="0" applyFont="1" applyFill="1" applyAlignment="1">
      <alignment horizontal="center" vertical="top"/>
    </xf>
    <xf numFmtId="164" fontId="2" fillId="2" borderId="0" xfId="1" applyNumberFormat="1" applyFont="1" applyFill="1" applyAlignment="1">
      <alignment vertical="top"/>
    </xf>
    <xf numFmtId="164" fontId="2" fillId="2" borderId="0" xfId="1" applyNumberFormat="1" applyFont="1" applyFill="1" applyBorder="1" applyAlignment="1">
      <alignment vertical="top"/>
    </xf>
    <xf numFmtId="0" fontId="1" fillId="2" borderId="0" xfId="0" applyFont="1" applyFill="1" applyBorder="1" applyAlignment="1">
      <alignment vertical="top"/>
    </xf>
    <xf numFmtId="0" fontId="2" fillId="2" borderId="4" xfId="0" applyFont="1" applyFill="1" applyBorder="1" applyAlignment="1">
      <alignment horizontal="center"/>
    </xf>
    <xf numFmtId="164" fontId="2" fillId="2" borderId="4" xfId="1" applyNumberFormat="1" applyFont="1" applyFill="1" applyBorder="1" applyAlignment="1"/>
    <xf numFmtId="3" fontId="2" fillId="2" borderId="4" xfId="0" applyNumberFormat="1" applyFont="1" applyFill="1" applyBorder="1" applyAlignment="1"/>
    <xf numFmtId="0" fontId="1" fillId="2" borderId="0" xfId="0" applyFont="1" applyFill="1" applyBorder="1" applyAlignment="1"/>
    <xf numFmtId="164" fontId="2" fillId="2" borderId="0" xfId="1" applyNumberFormat="1" applyFont="1" applyFill="1" applyAlignment="1">
      <alignment horizontal="center" vertical="top"/>
    </xf>
    <xf numFmtId="0" fontId="0" fillId="2" borderId="0" xfId="0" applyFill="1" applyAlignment="1">
      <alignment vertical="top"/>
    </xf>
    <xf numFmtId="0" fontId="0" fillId="2" borderId="0" xfId="0" applyFill="1" applyAlignment="1"/>
    <xf numFmtId="0" fontId="2" fillId="2" borderId="3" xfId="10" applyFont="1" applyFill="1" applyBorder="1" applyAlignment="1">
      <alignment horizontal="left" wrapText="1"/>
    </xf>
    <xf numFmtId="1" fontId="2" fillId="2" borderId="0" xfId="10" applyNumberFormat="1" applyFont="1" applyFill="1" applyBorder="1" applyAlignment="1">
      <alignment horizontal="center" wrapText="1"/>
    </xf>
    <xf numFmtId="170" fontId="1" fillId="2" borderId="0" xfId="10" applyNumberFormat="1" applyFont="1" applyFill="1" applyBorder="1"/>
    <xf numFmtId="0" fontId="1" fillId="2" borderId="0" xfId="10" applyFont="1" applyFill="1" applyBorder="1"/>
    <xf numFmtId="0" fontId="2" fillId="2" borderId="7" xfId="10" applyFont="1" applyFill="1" applyBorder="1" applyAlignment="1">
      <alignment horizontal="left" wrapText="1"/>
    </xf>
    <xf numFmtId="1" fontId="2" fillId="2" borderId="8" xfId="10" applyNumberFormat="1" applyFont="1" applyFill="1" applyBorder="1" applyAlignment="1">
      <alignment horizontal="center" wrapText="1"/>
    </xf>
    <xf numFmtId="1" fontId="2" fillId="2" borderId="8" xfId="10" quotePrefix="1" applyNumberFormat="1" applyFont="1" applyFill="1" applyBorder="1" applyAlignment="1">
      <alignment horizontal="center" wrapText="1"/>
    </xf>
    <xf numFmtId="1" fontId="2" fillId="2" borderId="9" xfId="10" quotePrefix="1" applyNumberFormat="1" applyFont="1" applyFill="1" applyBorder="1" applyAlignment="1">
      <alignment horizontal="center" wrapText="1"/>
    </xf>
    <xf numFmtId="0" fontId="3" fillId="2" borderId="7" xfId="10" applyFont="1" applyFill="1" applyBorder="1"/>
    <xf numFmtId="164" fontId="3" fillId="2" borderId="8" xfId="1" applyNumberFormat="1" applyFont="1" applyFill="1" applyBorder="1" applyAlignment="1">
      <alignment horizontal="center"/>
    </xf>
    <xf numFmtId="164" fontId="3" fillId="2" borderId="9" xfId="1" applyNumberFormat="1" applyFont="1" applyFill="1" applyBorder="1" applyAlignment="1">
      <alignment horizontal="center"/>
    </xf>
    <xf numFmtId="0" fontId="3" fillId="2" borderId="11" xfId="10" applyFont="1" applyFill="1" applyBorder="1"/>
    <xf numFmtId="0" fontId="3" fillId="2" borderId="11" xfId="10" applyFont="1" applyFill="1" applyBorder="1" applyAlignment="1">
      <alignment horizontal="left" indent="2"/>
    </xf>
    <xf numFmtId="0" fontId="3" fillId="2" borderId="11" xfId="10" applyFont="1" applyFill="1" applyBorder="1" applyAlignment="1">
      <alignment horizontal="left"/>
    </xf>
    <xf numFmtId="0" fontId="3" fillId="2" borderId="11" xfId="8" applyFont="1" applyFill="1" applyBorder="1" applyAlignment="1" applyProtection="1"/>
    <xf numFmtId="0" fontId="2" fillId="2" borderId="11" xfId="8" applyFont="1" applyFill="1" applyBorder="1" applyAlignment="1" applyProtection="1"/>
    <xf numFmtId="0" fontId="3" fillId="2" borderId="14" xfId="10" applyFont="1" applyFill="1" applyBorder="1" applyAlignment="1">
      <alignment vertical="center"/>
    </xf>
    <xf numFmtId="165" fontId="3" fillId="2" borderId="15" xfId="2" applyNumberFormat="1" applyFont="1" applyFill="1" applyBorder="1" applyAlignment="1">
      <alignment horizontal="center" vertical="center"/>
    </xf>
    <xf numFmtId="165" fontId="3" fillId="2" borderId="16" xfId="2" applyNumberFormat="1" applyFont="1" applyFill="1" applyBorder="1" applyAlignment="1">
      <alignment horizontal="center" vertical="center"/>
    </xf>
    <xf numFmtId="0" fontId="1" fillId="2" borderId="0" xfId="10" applyFont="1" applyFill="1" applyBorder="1" applyAlignment="1">
      <alignment vertical="center"/>
    </xf>
    <xf numFmtId="0" fontId="2" fillId="2" borderId="14" xfId="8" applyFont="1" applyFill="1" applyBorder="1" applyAlignment="1" applyProtection="1">
      <alignment vertical="center"/>
    </xf>
    <xf numFmtId="164" fontId="2" fillId="2" borderId="15" xfId="1" applyNumberFormat="1" applyFont="1" applyFill="1" applyBorder="1" applyAlignment="1">
      <alignment horizontal="center" vertical="center"/>
    </xf>
    <xf numFmtId="164" fontId="2" fillId="2" borderId="16" xfId="1" applyNumberFormat="1" applyFont="1" applyFill="1" applyBorder="1" applyAlignment="1">
      <alignment horizontal="center" vertical="center"/>
    </xf>
    <xf numFmtId="1" fontId="1" fillId="2" borderId="0" xfId="10" applyNumberFormat="1" applyFont="1" applyFill="1" applyBorder="1" applyAlignment="1">
      <alignment horizontal="center"/>
    </xf>
    <xf numFmtId="0" fontId="2" fillId="2" borderId="0" xfId="10" applyFont="1" applyFill="1" applyBorder="1" applyAlignment="1">
      <alignment horizontal="left" wrapText="1"/>
    </xf>
    <xf numFmtId="0" fontId="2" fillId="2" borderId="22" xfId="10" applyFont="1" applyFill="1" applyBorder="1" applyAlignment="1">
      <alignment horizontal="left" wrapText="1"/>
    </xf>
    <xf numFmtId="1" fontId="2" fillId="2" borderId="23" xfId="10" applyNumberFormat="1" applyFont="1" applyFill="1" applyBorder="1" applyAlignment="1">
      <alignment horizontal="center" wrapText="1"/>
    </xf>
    <xf numFmtId="1" fontId="2" fillId="2" borderId="23" xfId="10" quotePrefix="1" applyNumberFormat="1" applyFont="1" applyFill="1" applyBorder="1" applyAlignment="1">
      <alignment horizontal="center" wrapText="1"/>
    </xf>
    <xf numFmtId="1" fontId="2" fillId="2" borderId="24" xfId="10" quotePrefix="1" applyNumberFormat="1" applyFont="1" applyFill="1" applyBorder="1" applyAlignment="1">
      <alignment horizontal="center" wrapText="1"/>
    </xf>
    <xf numFmtId="1" fontId="2" fillId="2" borderId="4" xfId="10" quotePrefix="1" applyNumberFormat="1" applyFont="1" applyFill="1" applyBorder="1" applyAlignment="1">
      <alignment horizontal="center" wrapText="1"/>
    </xf>
    <xf numFmtId="1" fontId="2" fillId="2" borderId="0" xfId="10" quotePrefix="1" applyNumberFormat="1" applyFont="1" applyFill="1" applyBorder="1" applyAlignment="1">
      <alignment horizontal="center" wrapText="1"/>
    </xf>
    <xf numFmtId="169" fontId="1" fillId="2" borderId="0" xfId="10" applyNumberFormat="1" applyFont="1" applyFill="1" applyBorder="1"/>
    <xf numFmtId="168" fontId="3" fillId="2" borderId="0" xfId="1" applyNumberFormat="1" applyFont="1" applyFill="1" applyBorder="1" applyAlignment="1">
      <alignment horizontal="center"/>
    </xf>
    <xf numFmtId="2" fontId="1" fillId="2" borderId="0" xfId="10" applyNumberFormat="1" applyFont="1" applyFill="1" applyBorder="1"/>
    <xf numFmtId="171" fontId="1" fillId="2" borderId="0" xfId="10" applyNumberFormat="1" applyFont="1" applyFill="1" applyBorder="1"/>
    <xf numFmtId="168" fontId="3" fillId="2" borderId="12" xfId="1" applyNumberFormat="1" applyFont="1" applyFill="1" applyBorder="1" applyAlignment="1">
      <alignment horizontal="center"/>
    </xf>
    <xf numFmtId="1" fontId="9" fillId="2" borderId="0" xfId="10" applyNumberFormat="1" applyFont="1" applyFill="1" applyBorder="1" applyAlignment="1">
      <alignment horizontal="left"/>
    </xf>
    <xf numFmtId="1" fontId="2" fillId="2" borderId="0" xfId="10" applyNumberFormat="1" applyFont="1" applyFill="1" applyBorder="1" applyAlignment="1">
      <alignment horizontal="left"/>
    </xf>
    <xf numFmtId="0" fontId="2" fillId="2" borderId="2" xfId="10" applyFont="1" applyFill="1" applyBorder="1" applyAlignment="1">
      <alignment horizontal="left" wrapText="1"/>
    </xf>
    <xf numFmtId="1" fontId="2" fillId="2" borderId="4" xfId="10" applyNumberFormat="1" applyFont="1" applyFill="1" applyBorder="1" applyAlignment="1">
      <alignment horizontal="center" wrapText="1"/>
    </xf>
    <xf numFmtId="1" fontId="2" fillId="2" borderId="2" xfId="10" applyNumberFormat="1" applyFont="1" applyFill="1" applyBorder="1" applyAlignment="1">
      <alignment horizontal="center" wrapText="1"/>
    </xf>
    <xf numFmtId="1" fontId="2" fillId="2" borderId="2" xfId="10" quotePrefix="1" applyNumberFormat="1" applyFont="1" applyFill="1" applyBorder="1" applyAlignment="1">
      <alignment horizontal="center" wrapText="1"/>
    </xf>
    <xf numFmtId="1" fontId="2" fillId="2" borderId="18" xfId="10" quotePrefix="1" applyNumberFormat="1" applyFont="1" applyFill="1" applyBorder="1" applyAlignment="1">
      <alignment horizontal="center" wrapText="1"/>
    </xf>
    <xf numFmtId="0" fontId="3" fillId="2" borderId="0" xfId="10" applyFont="1" applyFill="1" applyBorder="1"/>
    <xf numFmtId="0" fontId="3" fillId="2" borderId="0" xfId="10" applyFont="1" applyFill="1" applyBorder="1" applyAlignment="1">
      <alignment horizontal="left"/>
    </xf>
    <xf numFmtId="0" fontId="3" fillId="2" borderId="0" xfId="8" applyFont="1" applyFill="1" applyBorder="1" applyAlignment="1" applyProtection="1"/>
    <xf numFmtId="0" fontId="2" fillId="2" borderId="0" xfId="8" applyFont="1" applyFill="1" applyBorder="1" applyAlignment="1" applyProtection="1"/>
    <xf numFmtId="0" fontId="3" fillId="2" borderId="4" xfId="10" applyFont="1" applyFill="1" applyBorder="1" applyAlignment="1">
      <alignment vertical="center"/>
    </xf>
    <xf numFmtId="165" fontId="3" fillId="2" borderId="4" xfId="2" applyNumberFormat="1" applyFont="1" applyFill="1" applyBorder="1" applyAlignment="1">
      <alignment horizontal="center" vertical="center"/>
    </xf>
    <xf numFmtId="165" fontId="3" fillId="2" borderId="21" xfId="2" applyNumberFormat="1" applyFont="1" applyFill="1" applyBorder="1" applyAlignment="1">
      <alignment horizontal="center" vertical="center"/>
    </xf>
    <xf numFmtId="0" fontId="2" fillId="2" borderId="4" xfId="8" applyFont="1" applyFill="1" applyBorder="1" applyAlignment="1" applyProtection="1">
      <alignment vertical="center"/>
    </xf>
    <xf numFmtId="164" fontId="2" fillId="2" borderId="4" xfId="1" applyNumberFormat="1" applyFont="1" applyFill="1" applyBorder="1" applyAlignment="1">
      <alignment horizontal="center" vertical="center"/>
    </xf>
    <xf numFmtId="164" fontId="2" fillId="2" borderId="21" xfId="1" applyNumberFormat="1" applyFont="1" applyFill="1" applyBorder="1" applyAlignment="1">
      <alignment horizontal="center" vertical="center"/>
    </xf>
    <xf numFmtId="0" fontId="2" fillId="2" borderId="0" xfId="0" applyFont="1" applyFill="1" applyBorder="1" applyAlignment="1">
      <alignment wrapText="1"/>
    </xf>
    <xf numFmtId="0" fontId="3" fillId="2" borderId="0" xfId="0" applyFont="1" applyFill="1" applyBorder="1" applyAlignment="1">
      <alignment vertical="top" wrapText="1"/>
    </xf>
    <xf numFmtId="0" fontId="3" fillId="2" borderId="0" xfId="3" applyFont="1" applyFill="1" applyAlignment="1">
      <alignment horizontal="left" vertical="top" wrapText="1"/>
    </xf>
    <xf numFmtId="0" fontId="3" fillId="2" borderId="0" xfId="5" applyFont="1" applyFill="1" applyBorder="1" applyAlignment="1">
      <alignment vertical="top" wrapText="1"/>
    </xf>
    <xf numFmtId="0" fontId="1" fillId="2" borderId="0" xfId="6" applyFont="1" applyFill="1"/>
    <xf numFmtId="0" fontId="3" fillId="2" borderId="2" xfId="0" applyFont="1" applyFill="1" applyBorder="1" applyAlignment="1">
      <alignment horizontal="center" vertical="center" wrapText="1"/>
    </xf>
    <xf numFmtId="173" fontId="2" fillId="2" borderId="4" xfId="1" applyNumberFormat="1" applyFont="1" applyFill="1" applyBorder="1" applyAlignment="1">
      <alignment horizontal="center" vertical="top"/>
    </xf>
    <xf numFmtId="172" fontId="2" fillId="2" borderId="4" xfId="1" applyNumberFormat="1" applyFont="1" applyFill="1" applyBorder="1" applyAlignment="1">
      <alignment horizontal="center" vertical="top"/>
    </xf>
    <xf numFmtId="167" fontId="3" fillId="2" borderId="20" xfId="1" applyNumberFormat="1" applyFont="1" applyFill="1" applyBorder="1" applyAlignment="1">
      <alignment horizontal="center"/>
    </xf>
    <xf numFmtId="164" fontId="2" fillId="2" borderId="8" xfId="1" applyNumberFormat="1" applyFont="1" applyFill="1" applyBorder="1" applyAlignment="1">
      <alignment horizontal="center"/>
    </xf>
    <xf numFmtId="43" fontId="2" fillId="2" borderId="8" xfId="1" applyNumberFormat="1" applyFont="1" applyFill="1" applyBorder="1" applyAlignment="1">
      <alignment horizontal="center"/>
    </xf>
    <xf numFmtId="167" fontId="2" fillId="2" borderId="8" xfId="1" applyNumberFormat="1" applyFont="1" applyFill="1" applyBorder="1" applyAlignment="1">
      <alignment horizontal="center"/>
    </xf>
    <xf numFmtId="43" fontId="2" fillId="2" borderId="9" xfId="1" applyNumberFormat="1" applyFont="1" applyFill="1" applyBorder="1" applyAlignment="1">
      <alignment horizontal="center"/>
    </xf>
    <xf numFmtId="164" fontId="3" fillId="2" borderId="12" xfId="1" applyNumberFormat="1" applyFont="1" applyFill="1" applyBorder="1" applyAlignment="1">
      <alignment horizontal="right"/>
    </xf>
    <xf numFmtId="166" fontId="3" fillId="2" borderId="0" xfId="1" applyNumberFormat="1" applyFont="1" applyFill="1" applyBorder="1" applyAlignment="1">
      <alignment horizontal="right"/>
    </xf>
    <xf numFmtId="166" fontId="3" fillId="2" borderId="20" xfId="1" applyNumberFormat="1" applyFont="1" applyFill="1" applyBorder="1" applyAlignment="1">
      <alignment horizontal="right"/>
    </xf>
    <xf numFmtId="164" fontId="1" fillId="2" borderId="0" xfId="10" applyNumberFormat="1" applyFont="1" applyFill="1" applyBorder="1"/>
    <xf numFmtId="165" fontId="4" fillId="3" borderId="25" xfId="2" applyNumberFormat="1" applyFill="1" applyBorder="1" applyAlignment="1">
      <alignment horizontal="center" vertical="center"/>
    </xf>
    <xf numFmtId="165" fontId="4" fillId="3" borderId="26" xfId="2" applyNumberFormat="1" applyFill="1" applyBorder="1" applyAlignment="1">
      <alignment horizontal="center" vertical="center"/>
    </xf>
    <xf numFmtId="164" fontId="2" fillId="2" borderId="27" xfId="1" applyNumberFormat="1" applyFont="1" applyFill="1" applyBorder="1" applyAlignment="1">
      <alignment horizontal="center"/>
    </xf>
    <xf numFmtId="164" fontId="3" fillId="2" borderId="12" xfId="2" applyNumberFormat="1" applyFont="1" applyFill="1" applyBorder="1" applyAlignment="1">
      <alignment horizontal="right"/>
    </xf>
    <xf numFmtId="0" fontId="2" fillId="2" borderId="0" xfId="0" applyFont="1" applyFill="1" applyBorder="1" applyAlignment="1">
      <alignment horizontal="left" wrapText="1"/>
    </xf>
    <xf numFmtId="0" fontId="2" fillId="2" borderId="0" xfId="0" applyFont="1" applyFill="1" applyAlignment="1">
      <alignment horizontal="left" wrapText="1"/>
    </xf>
    <xf numFmtId="0" fontId="2" fillId="2" borderId="0" xfId="0" applyFont="1" applyFill="1" applyBorder="1" applyAlignment="1">
      <alignment wrapText="1"/>
    </xf>
    <xf numFmtId="0" fontId="2" fillId="2" borderId="2" xfId="0" applyFont="1" applyFill="1" applyBorder="1" applyAlignment="1">
      <alignment horizontal="left" wrapText="1"/>
    </xf>
  </cellXfs>
  <cellStyles count="11">
    <cellStyle name="Comma" xfId="1" builtinId="3"/>
    <cellStyle name="Comma 2" xfId="7"/>
    <cellStyle name="Hyperlink" xfId="8" builtinId="8"/>
    <cellStyle name="Normal" xfId="0" builtinId="0"/>
    <cellStyle name="Normal 2" xfId="10"/>
    <cellStyle name="Normal 3" xfId="3"/>
    <cellStyle name="Normal 3 10" xfId="5"/>
    <cellStyle name="Normal 4" xfId="6"/>
    <cellStyle name="Normal_Autumn 2011 expenditure tables input sheets" xfId="4"/>
    <cellStyle name="Percent" xfId="2" builtinId="5"/>
    <cellStyle name="Percent 2" xfId="9"/>
  </cellStyles>
  <dxfs count="1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7"/>
  <sheetViews>
    <sheetView tabSelected="1" zoomScale="85" zoomScaleNormal="85" workbookViewId="0">
      <selection activeCell="D4" sqref="D4"/>
    </sheetView>
  </sheetViews>
  <sheetFormatPr defaultColWidth="10.5546875" defaultRowHeight="15" x14ac:dyDescent="0.4"/>
  <cols>
    <col min="1" max="1" width="90.109375" style="3" customWidth="1"/>
    <col min="2" max="16384" width="10.5546875" style="3"/>
  </cols>
  <sheetData>
    <row r="1" spans="1:41" ht="30.75" customHeight="1" x14ac:dyDescent="0.4">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row>
    <row r="2" spans="1:41" s="5" customFormat="1" ht="165" customHeight="1" x14ac:dyDescent="0.4">
      <c r="A2" s="230" t="s">
        <v>1</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s="5" customFormat="1" ht="75.400000000000006" customHeight="1" x14ac:dyDescent="0.4">
      <c r="A3" s="6" t="s">
        <v>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row>
    <row r="4" spans="1:41" s="5" customFormat="1" ht="59.25" customHeight="1" x14ac:dyDescent="0.4">
      <c r="A4" s="230" t="s">
        <v>220</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row>
    <row r="5" spans="1:41" s="5" customFormat="1" ht="75" customHeight="1" x14ac:dyDescent="0.4">
      <c r="A5" s="231" t="s">
        <v>3</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s="5" customFormat="1" ht="135" x14ac:dyDescent="0.4">
      <c r="A6" s="231" t="s">
        <v>4</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70.5" customHeight="1" x14ac:dyDescent="0.4">
      <c r="A7" s="7" t="s">
        <v>5</v>
      </c>
      <c r="B7" s="8"/>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row>
    <row r="8" spans="1:41" ht="139.5" customHeight="1" x14ac:dyDescent="0.4">
      <c r="A8" s="9" t="s">
        <v>6</v>
      </c>
      <c r="B8" s="8"/>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row>
    <row r="9" spans="1:41" ht="73.5" customHeight="1" x14ac:dyDescent="0.4">
      <c r="A9" s="232" t="s">
        <v>7</v>
      </c>
      <c r="B9" s="8"/>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row>
    <row r="10" spans="1:41" ht="73.150000000000006" customHeight="1" x14ac:dyDescent="0.4">
      <c r="A10" s="9" t="s">
        <v>8</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row>
    <row r="11" spans="1:41" ht="87.75" customHeight="1" x14ac:dyDescent="0.4">
      <c r="A11" s="10" t="s">
        <v>9</v>
      </c>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row>
    <row r="12" spans="1:41" ht="167.25" customHeight="1" x14ac:dyDescent="0.4">
      <c r="A12" s="4" t="s">
        <v>10</v>
      </c>
      <c r="B12" s="11"/>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row>
    <row r="13" spans="1:41" ht="60.75" customHeight="1" x14ac:dyDescent="0.4">
      <c r="A13" s="5" t="s">
        <v>11</v>
      </c>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row>
    <row r="14" spans="1:41" ht="94.35" customHeight="1" x14ac:dyDescent="0.4">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row>
    <row r="15" spans="1:41" x14ac:dyDescent="0.4">
      <c r="A15" s="1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row>
    <row r="16" spans="1:41" x14ac:dyDescent="0.4">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row>
    <row r="17" spans="1:41" x14ac:dyDescent="0.4">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2.77734375" style="75" hidden="1" customWidth="1"/>
    <col min="8" max="17" width="12.77734375" style="75" customWidth="1"/>
    <col min="18" max="18" width="12.77734375" style="75" hidden="1" customWidth="1"/>
    <col min="19" max="20" width="12.77734375" style="75" customWidth="1"/>
    <col min="21" max="21" width="11" style="75" customWidth="1"/>
    <col min="22" max="22" width="12" style="75" customWidth="1"/>
    <col min="23" max="26" width="12.77734375" style="75" customWidth="1"/>
    <col min="27" max="27" width="11.109375" style="75" customWidth="1"/>
    <col min="28" max="28" width="13.44140625" style="75" hidden="1" customWidth="1"/>
    <col min="29" max="31" width="12.77734375" style="75" customWidth="1"/>
    <col min="32" max="32" width="11.5546875" style="75" customWidth="1"/>
    <col min="33" max="37" width="12.77734375" style="75" hidden="1" customWidth="1"/>
    <col min="38" max="38" width="10.5546875" style="75" customWidth="1"/>
    <col min="39" max="39" width="12.77734375" style="75" hidden="1" customWidth="1"/>
    <col min="40" max="40" width="11.44140625" style="75" customWidth="1"/>
    <col min="41" max="16384" width="8.88671875" style="75"/>
  </cols>
  <sheetData>
    <row r="1" spans="1:40" s="48" customFormat="1" ht="60" customHeight="1" x14ac:dyDescent="0.4">
      <c r="A1" s="250" t="s">
        <v>105</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c r="H2" s="53" t="s">
        <v>51</v>
      </c>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133281.32466080223</v>
      </c>
      <c r="D3" s="57">
        <f t="shared" ref="D3:W3" si="0">SUM(D6,D16:D17,D4)</f>
        <v>4734.8039219600032</v>
      </c>
      <c r="E3" s="57">
        <f t="shared" si="0"/>
        <v>674.75018944999908</v>
      </c>
      <c r="F3" s="57">
        <f t="shared" si="0"/>
        <v>1362.9964772500011</v>
      </c>
      <c r="G3" s="57"/>
      <c r="H3" s="57">
        <f t="shared" si="0"/>
        <v>4234.4436620000006</v>
      </c>
      <c r="I3" s="57">
        <f t="shared" si="0"/>
        <v>10525.20336705</v>
      </c>
      <c r="J3" s="57">
        <f t="shared" si="0"/>
        <v>1105.9393085337217</v>
      </c>
      <c r="K3" s="57">
        <f t="shared" si="0"/>
        <v>5799.6705914329405</v>
      </c>
      <c r="L3" s="57">
        <f t="shared" si="0"/>
        <v>3619.5934670833417</v>
      </c>
      <c r="M3" s="57">
        <f t="shared" si="0"/>
        <v>21.180479929999997</v>
      </c>
      <c r="N3" s="57">
        <f t="shared" si="0"/>
        <v>127.1879289499999</v>
      </c>
      <c r="O3" s="57">
        <f t="shared" si="0"/>
        <v>17103.441161999999</v>
      </c>
      <c r="P3" s="57">
        <f t="shared" si="0"/>
        <v>6515.8436022599999</v>
      </c>
      <c r="Q3" s="57">
        <f t="shared" si="0"/>
        <v>8684.7334093900063</v>
      </c>
      <c r="R3" s="57"/>
      <c r="S3" s="57">
        <f t="shared" si="0"/>
        <v>5098.7516794821686</v>
      </c>
      <c r="T3" s="57">
        <f t="shared" si="0"/>
        <v>3061.3235328641563</v>
      </c>
      <c r="U3" s="57">
        <f t="shared" si="0"/>
        <v>276.94990169243863</v>
      </c>
      <c r="V3" s="57">
        <f t="shared" si="0"/>
        <v>247.70829535123679</v>
      </c>
      <c r="W3" s="57">
        <f t="shared" si="0"/>
        <v>778.67019714000025</v>
      </c>
      <c r="X3" s="57">
        <f>SUM(X6,X16:X17,X4)</f>
        <v>2856.8277160100001</v>
      </c>
      <c r="Y3" s="57">
        <f>SUM(Y6,Y16:Y17,Y4)</f>
        <v>320.89652102000002</v>
      </c>
      <c r="Z3" s="57">
        <f>SUM(Z6,Z16:Z17,Z4)</f>
        <v>515.13750610718887</v>
      </c>
      <c r="AA3" s="57">
        <f t="shared" ref="AA3:AF3" si="1">SUM(AA6,AA16:AA17,AA4)</f>
        <v>7703.3184823000001</v>
      </c>
      <c r="AB3" s="57"/>
      <c r="AC3" s="57">
        <f t="shared" si="1"/>
        <v>887.43066767999994</v>
      </c>
      <c r="AD3" s="57">
        <f t="shared" si="1"/>
        <v>711.89560463857492</v>
      </c>
      <c r="AE3" s="57">
        <f t="shared" si="1"/>
        <v>175.53506304142519</v>
      </c>
      <c r="AF3" s="57">
        <f t="shared" si="1"/>
        <v>61584.34965923</v>
      </c>
      <c r="AG3" s="57"/>
      <c r="AH3" s="57"/>
      <c r="AI3" s="57"/>
      <c r="AJ3" s="57"/>
      <c r="AK3" s="57"/>
      <c r="AL3" s="57">
        <f t="shared" ref="AL3:AN3" si="2">SUM(AL6,AL16:AL17,AL4)</f>
        <v>1949.4219162508432</v>
      </c>
      <c r="AM3" s="57"/>
      <c r="AN3" s="58">
        <f t="shared" si="2"/>
        <v>2700.6877948242013</v>
      </c>
    </row>
    <row r="4" spans="1:40" s="49" customFormat="1" x14ac:dyDescent="0.4">
      <c r="A4" s="59"/>
      <c r="B4" s="60" t="s">
        <v>71</v>
      </c>
      <c r="C4" s="61">
        <f t="shared" ref="C4:C18" si="3">SUM(D4:I4,M4:Q4,W4:AC4,AF4,AL4:AN4)</f>
        <v>2631.2332062070564</v>
      </c>
      <c r="D4" s="62">
        <f>AA!$O$4</f>
        <v>1.8219627379282959</v>
      </c>
      <c r="E4" s="62">
        <f>BBWB!$O$4</f>
        <v>22.860791391673466</v>
      </c>
      <c r="F4" s="62">
        <f>CA!$O$4</f>
        <v>0.29225492932427194</v>
      </c>
      <c r="G4" s="62"/>
      <c r="H4" s="62">
        <f>CTB!O4</f>
        <v>0</v>
      </c>
      <c r="I4" s="62">
        <f>DLA!$O$4</f>
        <v>9.4730082421201871</v>
      </c>
      <c r="J4" s="62">
        <f>'DLA (children)'!$O$4</f>
        <v>0.72536128152830315</v>
      </c>
      <c r="K4" s="62">
        <f>'DLA (working age)'!$O$4</f>
        <v>4.5063264532508303</v>
      </c>
      <c r="L4" s="62">
        <f>'DLA (pensioners)'!$O$4</f>
        <v>4.2401910850672637</v>
      </c>
      <c r="M4" s="62">
        <f>DHP!$O$4</f>
        <v>0</v>
      </c>
      <c r="N4" s="62">
        <f>ESA!$O$4</f>
        <v>2.1726163906099806E-2</v>
      </c>
      <c r="O4" s="62">
        <f>HB!$O$4</f>
        <v>0</v>
      </c>
      <c r="P4" s="62">
        <f>IB!$O$4</f>
        <v>44.795872511546435</v>
      </c>
      <c r="Q4" s="62">
        <f>IS!$O$4</f>
        <v>0.4588004853935454</v>
      </c>
      <c r="R4" s="62"/>
      <c r="S4" s="62">
        <f>'IS (incapacity)'!$O$4</f>
        <v>0.20358332338974863</v>
      </c>
      <c r="T4" s="62">
        <f>'IS (lone parent)'!$O$4</f>
        <v>0.21747368257712155</v>
      </c>
      <c r="U4" s="62">
        <f>'IS (carer)'!$O$4</f>
        <v>0</v>
      </c>
      <c r="V4" s="62">
        <f>'IS (others)'!$O$4</f>
        <v>3.450725034061581E-2</v>
      </c>
      <c r="W4" s="62">
        <f>IIDB!$O$4</f>
        <v>15.887440978603943</v>
      </c>
      <c r="X4" s="62">
        <f>JSA!$O$4</f>
        <v>0.3760514424728868</v>
      </c>
      <c r="Y4" s="62">
        <f>MA!$O$4</f>
        <v>0.52250275119254741</v>
      </c>
      <c r="Z4" s="62">
        <f>O75TVL!$O$4</f>
        <v>0</v>
      </c>
      <c r="AA4" s="62">
        <f>PC!$O$4</f>
        <v>1.0380135494604708</v>
      </c>
      <c r="AB4" s="62"/>
      <c r="AC4" s="62">
        <f>SDA!$O$4</f>
        <v>1.9514030119653489</v>
      </c>
      <c r="AD4" s="62">
        <f>'SDA (working age)'!$O$4</f>
        <v>1.6550769875212916</v>
      </c>
      <c r="AE4" s="62">
        <f>'SDA (pensioners)'!$O$4</f>
        <v>0.29632602444405726</v>
      </c>
      <c r="AF4" s="62">
        <f>SP!$O$4</f>
        <v>2511.1234542366046</v>
      </c>
      <c r="AG4" s="62"/>
      <c r="AH4" s="62"/>
      <c r="AI4" s="62"/>
      <c r="AJ4" s="62"/>
      <c r="AK4" s="62"/>
      <c r="AL4" s="62">
        <f>SMP!$O$4</f>
        <v>7.1099237748638462</v>
      </c>
      <c r="AM4" s="62"/>
      <c r="AN4" s="63">
        <f>WFP!$O$4</f>
        <v>13.5</v>
      </c>
    </row>
    <row r="5" spans="1:40" s="49" customFormat="1" ht="25.5" customHeight="1" x14ac:dyDescent="0.4">
      <c r="A5" s="54">
        <v>941</v>
      </c>
      <c r="B5" s="55" t="s">
        <v>72</v>
      </c>
      <c r="C5" s="56">
        <f t="shared" si="3"/>
        <v>118471.4665939938</v>
      </c>
      <c r="D5" s="57">
        <f t="shared" ref="D5:W5" si="4">SUM(D6,D16)</f>
        <v>4289.2130746215798</v>
      </c>
      <c r="E5" s="57">
        <f t="shared" si="4"/>
        <v>584.53099231094939</v>
      </c>
      <c r="F5" s="57">
        <f t="shared" si="4"/>
        <v>1237.3885741887041</v>
      </c>
      <c r="G5" s="57"/>
      <c r="H5" s="57">
        <f t="shared" si="4"/>
        <v>3871.2933480000006</v>
      </c>
      <c r="I5" s="57">
        <f t="shared" si="4"/>
        <v>9337.2035118357053</v>
      </c>
      <c r="J5" s="57">
        <f t="shared" si="4"/>
        <v>1008.0962898575477</v>
      </c>
      <c r="K5" s="57">
        <f t="shared" si="4"/>
        <v>5128.4763471779897</v>
      </c>
      <c r="L5" s="57">
        <f t="shared" si="4"/>
        <v>3200.5082742208488</v>
      </c>
      <c r="M5" s="57">
        <f t="shared" si="4"/>
        <v>18.728859929999999</v>
      </c>
      <c r="N5" s="57">
        <f t="shared" si="4"/>
        <v>113.47286376833377</v>
      </c>
      <c r="O5" s="57">
        <f t="shared" si="4"/>
        <v>15711.736267999999</v>
      </c>
      <c r="P5" s="57">
        <f t="shared" si="4"/>
        <v>5712.5211165743049</v>
      </c>
      <c r="Q5" s="57">
        <f t="shared" si="4"/>
        <v>7832.295265918252</v>
      </c>
      <c r="R5" s="57"/>
      <c r="S5" s="57">
        <f t="shared" si="4"/>
        <v>4538.1553906345043</v>
      </c>
      <c r="T5" s="57">
        <f t="shared" si="4"/>
        <v>2816.9957096688763</v>
      </c>
      <c r="U5" s="57">
        <f t="shared" si="4"/>
        <v>249.56803821716068</v>
      </c>
      <c r="V5" s="57">
        <f t="shared" si="4"/>
        <v>223.75249790083649</v>
      </c>
      <c r="W5" s="57">
        <f t="shared" si="4"/>
        <v>683.47375624228209</v>
      </c>
      <c r="X5" s="57">
        <f>SUM(X6,X16)</f>
        <v>2605.2267441236504</v>
      </c>
      <c r="Y5" s="57">
        <f>SUM(Y6,Y16)</f>
        <v>296.86211137864842</v>
      </c>
      <c r="Z5" s="57">
        <f t="shared" ref="Z5:AF5" si="5">SUM(Z6,Z16)</f>
        <v>471.54981668843971</v>
      </c>
      <c r="AA5" s="57">
        <f t="shared" si="5"/>
        <v>6943.4633690705887</v>
      </c>
      <c r="AB5" s="57"/>
      <c r="AC5" s="57">
        <f t="shared" si="5"/>
        <v>787.46499713874437</v>
      </c>
      <c r="AD5" s="57">
        <f t="shared" si="5"/>
        <v>631.15585269288624</v>
      </c>
      <c r="AE5" s="57">
        <f t="shared" si="5"/>
        <v>156.30914444585827</v>
      </c>
      <c r="AF5" s="57">
        <f t="shared" si="5"/>
        <v>53770.869505456503</v>
      </c>
      <c r="AG5" s="57"/>
      <c r="AH5" s="57"/>
      <c r="AI5" s="57"/>
      <c r="AJ5" s="57"/>
      <c r="AK5" s="57"/>
      <c r="AL5" s="57">
        <f t="shared" ref="AL5:AN5" si="6">SUM(AL6,AL16)</f>
        <v>1753.275519820073</v>
      </c>
      <c r="AM5" s="57"/>
      <c r="AN5" s="58">
        <f t="shared" si="6"/>
        <v>2450.896898927037</v>
      </c>
    </row>
    <row r="6" spans="1:40" s="49" customFormat="1" ht="25.5" customHeight="1" x14ac:dyDescent="0.4">
      <c r="A6" s="54">
        <v>921</v>
      </c>
      <c r="B6" s="64" t="s">
        <v>73</v>
      </c>
      <c r="C6" s="56">
        <f t="shared" si="3"/>
        <v>110944.41829908904</v>
      </c>
      <c r="D6" s="57">
        <f t="shared" ref="D6:L6" si="7">SUM(D7:D15)</f>
        <v>3923.9496491698428</v>
      </c>
      <c r="E6" s="57">
        <f t="shared" si="7"/>
        <v>548.74038697987555</v>
      </c>
      <c r="F6" s="57">
        <f t="shared" si="7"/>
        <v>1147.2837465962457</v>
      </c>
      <c r="G6" s="57"/>
      <c r="H6" s="57">
        <f t="shared" si="7"/>
        <v>3671.6925610000008</v>
      </c>
      <c r="I6" s="57">
        <f t="shared" si="7"/>
        <v>8495.184997645063</v>
      </c>
      <c r="J6" s="57">
        <f t="shared" si="7"/>
        <v>940.98383316115292</v>
      </c>
      <c r="K6" s="57">
        <f t="shared" si="7"/>
        <v>4704.3529878263198</v>
      </c>
      <c r="L6" s="57">
        <f t="shared" si="7"/>
        <v>2850.2110856646655</v>
      </c>
      <c r="M6" s="57">
        <f t="shared" ref="M6:W6" si="8">SUM(M7:M15)</f>
        <v>17.68155093</v>
      </c>
      <c r="N6" s="57">
        <f t="shared" si="8"/>
        <v>104.61211008281391</v>
      </c>
      <c r="O6" s="57">
        <f t="shared" si="8"/>
        <v>14999.543107</v>
      </c>
      <c r="P6" s="57">
        <f t="shared" si="8"/>
        <v>5160.645224677226</v>
      </c>
      <c r="Q6" s="57">
        <f t="shared" si="8"/>
        <v>7328.6747684733418</v>
      </c>
      <c r="R6" s="57"/>
      <c r="S6" s="57">
        <f t="shared" si="8"/>
        <v>4220.1786013874525</v>
      </c>
      <c r="T6" s="57">
        <f t="shared" si="8"/>
        <v>2661.1968602312832</v>
      </c>
      <c r="U6" s="57">
        <f t="shared" si="8"/>
        <v>230.85210101956906</v>
      </c>
      <c r="V6" s="57">
        <f t="shared" si="8"/>
        <v>211.35078509890928</v>
      </c>
      <c r="W6" s="57">
        <f t="shared" si="8"/>
        <v>629.01506493345289</v>
      </c>
      <c r="X6" s="57">
        <f>SUM(X7:X15)</f>
        <v>2456.5848224810002</v>
      </c>
      <c r="Y6" s="57">
        <f>SUM(Y7:Y15)</f>
        <v>284.24659213075813</v>
      </c>
      <c r="Z6" s="57">
        <f t="shared" ref="Z6:AF6" si="9">SUM(Z7:Z15)</f>
        <v>443.2436482032918</v>
      </c>
      <c r="AA6" s="57">
        <f t="shared" si="9"/>
        <v>6479.7504063155457</v>
      </c>
      <c r="AB6" s="57"/>
      <c r="AC6" s="57">
        <f t="shared" si="9"/>
        <v>728.1866773314598</v>
      </c>
      <c r="AD6" s="57">
        <f t="shared" si="9"/>
        <v>586.33801070010816</v>
      </c>
      <c r="AE6" s="57">
        <f t="shared" si="9"/>
        <v>141.84866663135185</v>
      </c>
      <c r="AF6" s="57">
        <f t="shared" si="9"/>
        <v>50561.536628248497</v>
      </c>
      <c r="AG6" s="57"/>
      <c r="AH6" s="57"/>
      <c r="AI6" s="57"/>
      <c r="AJ6" s="57"/>
      <c r="AK6" s="57"/>
      <c r="AL6" s="57">
        <f t="shared" ref="AL6:AN6" si="10">SUM(AL7:AL15)</f>
        <v>1661.6288128965571</v>
      </c>
      <c r="AM6" s="57"/>
      <c r="AN6" s="58">
        <f t="shared" si="10"/>
        <v>2302.2175439940734</v>
      </c>
    </row>
    <row r="7" spans="1:40" s="49" customFormat="1" x14ac:dyDescent="0.4">
      <c r="A7" s="59" t="s">
        <v>74</v>
      </c>
      <c r="B7" s="65" t="s">
        <v>75</v>
      </c>
      <c r="C7" s="61">
        <f t="shared" si="3"/>
        <v>6360.4663391240128</v>
      </c>
      <c r="D7" s="62">
        <f>AA!$O7</f>
        <v>217.80607171099794</v>
      </c>
      <c r="E7" s="62">
        <f>BBWB!$O7</f>
        <v>30.546245735390549</v>
      </c>
      <c r="F7" s="62">
        <f>CA!$O7</f>
        <v>78.538897309821067</v>
      </c>
      <c r="G7" s="62"/>
      <c r="H7" s="62">
        <f>CTB!O7</f>
        <v>231.49587300000002</v>
      </c>
      <c r="I7" s="62">
        <f>DLA!$O7</f>
        <v>591.06168483425427</v>
      </c>
      <c r="J7" s="62">
        <f>'DLA (children)'!$O7</f>
        <v>54.066968871813629</v>
      </c>
      <c r="K7" s="62">
        <f>'DLA (working age)'!$O7</f>
        <v>310.26876774134428</v>
      </c>
      <c r="L7" s="62">
        <f>'DLA (pensioners)'!$O7</f>
        <v>226.55959176597358</v>
      </c>
      <c r="M7" s="62">
        <f>DHP!$O7</f>
        <v>0.56566399999999994</v>
      </c>
      <c r="N7" s="62">
        <f>ESA!$O7</f>
        <v>7.7660637224793359</v>
      </c>
      <c r="O7" s="62">
        <f>HB!$O7</f>
        <v>748.17012399999999</v>
      </c>
      <c r="P7" s="62">
        <f>IB!$O7</f>
        <v>430.92760623399693</v>
      </c>
      <c r="Q7" s="62">
        <f>IS!$O7</f>
        <v>453.53642062225623</v>
      </c>
      <c r="R7" s="62"/>
      <c r="S7" s="62">
        <f>'IS (incapacity)'!$O7</f>
        <v>269.99679836864357</v>
      </c>
      <c r="T7" s="62">
        <f>'IS (lone parent)'!$O7</f>
        <v>151.04003496927066</v>
      </c>
      <c r="U7" s="62">
        <f>'IS (carer)'!$O7</f>
        <v>18.076191887599233</v>
      </c>
      <c r="V7" s="62">
        <f>'IS (others)'!$O7</f>
        <v>14.221572241104322</v>
      </c>
      <c r="W7" s="62">
        <f>IIDB!$O7</f>
        <v>89.157106752953325</v>
      </c>
      <c r="X7" s="62">
        <f>JSA!$O7</f>
        <v>170.24719346708341</v>
      </c>
      <c r="Y7" s="62">
        <f>MA!$O7</f>
        <v>12.645737537585328</v>
      </c>
      <c r="Z7" s="62">
        <f>O75TVL!$O7</f>
        <v>22.845853981217836</v>
      </c>
      <c r="AA7" s="62">
        <f>PC!$O7</f>
        <v>397.21234341773049</v>
      </c>
      <c r="AB7" s="62"/>
      <c r="AC7" s="62">
        <f>SDA!$O7</f>
        <v>49.165293851622074</v>
      </c>
      <c r="AD7" s="62">
        <f>'SDA (working age)'!$O7</f>
        <v>38.774055567763945</v>
      </c>
      <c r="AE7" s="62">
        <f>'SDA (pensioners)'!$O7</f>
        <v>10.391238283858133</v>
      </c>
      <c r="AF7" s="62">
        <f>SP!$O7</f>
        <v>2636.3537299000859</v>
      </c>
      <c r="AG7" s="62"/>
      <c r="AH7" s="62"/>
      <c r="AI7" s="62"/>
      <c r="AJ7" s="62"/>
      <c r="AK7" s="62"/>
      <c r="AL7" s="62">
        <f>SMP!$O7</f>
        <v>72.553624231490303</v>
      </c>
      <c r="AM7" s="62"/>
      <c r="AN7" s="63">
        <f>WFP!$O7</f>
        <v>119.87080481504768</v>
      </c>
    </row>
    <row r="8" spans="1:40" s="49" customFormat="1" x14ac:dyDescent="0.4">
      <c r="A8" s="59" t="s">
        <v>76</v>
      </c>
      <c r="B8" s="65" t="s">
        <v>77</v>
      </c>
      <c r="C8" s="61">
        <f t="shared" si="3"/>
        <v>16538.245524283731</v>
      </c>
      <c r="D8" s="62">
        <f>AA!$O8</f>
        <v>650.69727757246017</v>
      </c>
      <c r="E8" s="62">
        <f>BBWB!$O8</f>
        <v>82.678411979271971</v>
      </c>
      <c r="F8" s="62">
        <f>CA!$O8</f>
        <v>191.26440797926011</v>
      </c>
      <c r="G8" s="62"/>
      <c r="H8" s="62">
        <f>CTB!O8</f>
        <v>544.49549200000001</v>
      </c>
      <c r="I8" s="62">
        <f>DLA!$O8</f>
        <v>1639.2065420587132</v>
      </c>
      <c r="J8" s="62">
        <f>'DLA (children)'!$O8</f>
        <v>139.54900664193349</v>
      </c>
      <c r="K8" s="62">
        <f>'DLA (working age)'!$O8</f>
        <v>885.14817317966629</v>
      </c>
      <c r="L8" s="62">
        <f>'DLA (pensioners)'!$O8</f>
        <v>614.21386298080938</v>
      </c>
      <c r="M8" s="62">
        <f>DHP!$O8</f>
        <v>2.2987167400000001</v>
      </c>
      <c r="N8" s="62">
        <f>ESA!$O8</f>
        <v>18.427344540472966</v>
      </c>
      <c r="O8" s="62">
        <f>HB!$O8</f>
        <v>1893.7136010000002</v>
      </c>
      <c r="P8" s="62">
        <f>IB!$O8</f>
        <v>1012.4692290084174</v>
      </c>
      <c r="Q8" s="62">
        <f>IS!$O8</f>
        <v>1270.4315379483733</v>
      </c>
      <c r="R8" s="62"/>
      <c r="S8" s="62">
        <f>'IS (incapacity)'!$O8</f>
        <v>793.68289066051466</v>
      </c>
      <c r="T8" s="62">
        <f>'IS (lone parent)'!$O8</f>
        <v>408.44084561357533</v>
      </c>
      <c r="U8" s="62">
        <f>'IS (carer)'!$O8</f>
        <v>40.09245247793077</v>
      </c>
      <c r="V8" s="62">
        <f>'IS (others)'!$O8</f>
        <v>31.549348022161489</v>
      </c>
      <c r="W8" s="62">
        <f>IIDB!$O8</f>
        <v>114.97999599082614</v>
      </c>
      <c r="X8" s="62">
        <f>JSA!$O8</f>
        <v>380.5722922175936</v>
      </c>
      <c r="Y8" s="62">
        <f>MA!$O8</f>
        <v>32.563506490282485</v>
      </c>
      <c r="Z8" s="62">
        <f>O75TVL!$O8</f>
        <v>58.822787771809018</v>
      </c>
      <c r="AA8" s="62">
        <f>PC!$O8</f>
        <v>1012.3419425952418</v>
      </c>
      <c r="AB8" s="62"/>
      <c r="AC8" s="62">
        <f>SDA!$O8</f>
        <v>122.0049120667346</v>
      </c>
      <c r="AD8" s="62">
        <f>'SDA (working age)'!$O8</f>
        <v>96.747586742064797</v>
      </c>
      <c r="AE8" s="62">
        <f>'SDA (pensioners)'!$O8</f>
        <v>25.257325324669821</v>
      </c>
      <c r="AF8" s="62">
        <f>SP!$O8</f>
        <v>6960.467663625358</v>
      </c>
      <c r="AG8" s="62"/>
      <c r="AH8" s="62"/>
      <c r="AI8" s="62"/>
      <c r="AJ8" s="62"/>
      <c r="AK8" s="62"/>
      <c r="AL8" s="62">
        <f>SMP!$O8</f>
        <v>235.97022515036306</v>
      </c>
      <c r="AM8" s="62"/>
      <c r="AN8" s="63">
        <f>WFP!$O8</f>
        <v>314.83963754855512</v>
      </c>
    </row>
    <row r="9" spans="1:40" s="49" customFormat="1" x14ac:dyDescent="0.4">
      <c r="A9" s="59" t="s">
        <v>78</v>
      </c>
      <c r="B9" s="65" t="s">
        <v>79</v>
      </c>
      <c r="C9" s="61">
        <f t="shared" si="3"/>
        <v>11088.501221072836</v>
      </c>
      <c r="D9" s="62">
        <f>AA!$O9</f>
        <v>363.25929246074361</v>
      </c>
      <c r="E9" s="62">
        <f>BBWB!$O9</f>
        <v>55.039045136737997</v>
      </c>
      <c r="F9" s="62">
        <f>CA!$O9</f>
        <v>133.48532616962271</v>
      </c>
      <c r="G9" s="62"/>
      <c r="H9" s="62">
        <f>CTB!O9</f>
        <v>350.23985499999998</v>
      </c>
      <c r="I9" s="62">
        <f>DLA!$O9</f>
        <v>990.38375026700896</v>
      </c>
      <c r="J9" s="62">
        <f>'DLA (children)'!$O9</f>
        <v>95.180171473022156</v>
      </c>
      <c r="K9" s="62">
        <f>'DLA (working age)'!$O9</f>
        <v>535.02339106429167</v>
      </c>
      <c r="L9" s="62">
        <f>'DLA (pensioners)'!$O9</f>
        <v>360.10529159774649</v>
      </c>
      <c r="M9" s="62">
        <f>DHP!$O9</f>
        <v>1.4034369999999998</v>
      </c>
      <c r="N9" s="62">
        <f>ESA!$O9</f>
        <v>11.891372252972477</v>
      </c>
      <c r="O9" s="62">
        <f>HB!$O9</f>
        <v>1174.6424809999999</v>
      </c>
      <c r="P9" s="62">
        <f>IB!$O9</f>
        <v>605.04455445110329</v>
      </c>
      <c r="Q9" s="62">
        <f>IS!$O9</f>
        <v>736.28206845432862</v>
      </c>
      <c r="R9" s="62"/>
      <c r="S9" s="62">
        <f>'IS (incapacity)'!$O9</f>
        <v>427.67839711332454</v>
      </c>
      <c r="T9" s="62">
        <f>'IS (lone parent)'!$O9</f>
        <v>257.13719459077174</v>
      </c>
      <c r="U9" s="62">
        <f>'IS (carer)'!$O9</f>
        <v>29.501456856402967</v>
      </c>
      <c r="V9" s="62">
        <f>'IS (others)'!$O9</f>
        <v>21.077561697470397</v>
      </c>
      <c r="W9" s="62">
        <f>IIDB!$O9</f>
        <v>80.333995071542105</v>
      </c>
      <c r="X9" s="62">
        <f>JSA!$O9</f>
        <v>292.45824736510122</v>
      </c>
      <c r="Y9" s="62">
        <f>MA!$O9</f>
        <v>27.214811398654785</v>
      </c>
      <c r="Z9" s="62">
        <f>O75TVL!$O9</f>
        <v>44.535389416631915</v>
      </c>
      <c r="AA9" s="62">
        <f>PC!$O9</f>
        <v>669.25747485621787</v>
      </c>
      <c r="AB9" s="62"/>
      <c r="AC9" s="62">
        <f>SDA!$O9</f>
        <v>81.544314669735002</v>
      </c>
      <c r="AD9" s="62">
        <f>'SDA (working age)'!$O9</f>
        <v>64.828156949639833</v>
      </c>
      <c r="AE9" s="62">
        <f>'SDA (pensioners)'!$O9</f>
        <v>16.716157720095161</v>
      </c>
      <c r="AF9" s="62">
        <f>SP!$O9</f>
        <v>5086.1095141533851</v>
      </c>
      <c r="AG9" s="62"/>
      <c r="AH9" s="62"/>
      <c r="AI9" s="62"/>
      <c r="AJ9" s="62"/>
      <c r="AK9" s="62"/>
      <c r="AL9" s="62">
        <f>SMP!$O9</f>
        <v>153.10889085837297</v>
      </c>
      <c r="AM9" s="62"/>
      <c r="AN9" s="63">
        <f>WFP!$O9</f>
        <v>232.26740109067748</v>
      </c>
    </row>
    <row r="10" spans="1:40" s="49" customFormat="1" x14ac:dyDescent="0.4">
      <c r="A10" s="59" t="s">
        <v>80</v>
      </c>
      <c r="B10" s="65" t="s">
        <v>81</v>
      </c>
      <c r="C10" s="61">
        <f t="shared" si="3"/>
        <v>9220.7483709759072</v>
      </c>
      <c r="D10" s="62">
        <f>AA!$O10</f>
        <v>348.61657493485063</v>
      </c>
      <c r="E10" s="62">
        <f>BBWB!$O10</f>
        <v>47.616504760183439</v>
      </c>
      <c r="F10" s="62">
        <f>CA!$O10</f>
        <v>102.55022845504064</v>
      </c>
      <c r="G10" s="62"/>
      <c r="H10" s="62">
        <f>CTB!O10</f>
        <v>279.88802299999998</v>
      </c>
      <c r="I10" s="62">
        <f>DLA!$O10</f>
        <v>755.79471998639508</v>
      </c>
      <c r="J10" s="62">
        <f>'DLA (children)'!$O10</f>
        <v>83.26683944153487</v>
      </c>
      <c r="K10" s="62">
        <f>'DLA (working age)'!$O10</f>
        <v>413.05281732020603</v>
      </c>
      <c r="L10" s="62">
        <f>'DLA (pensioners)'!$O10</f>
        <v>259.49437431614189</v>
      </c>
      <c r="M10" s="62">
        <f>DHP!$O10</f>
        <v>0.92573399999999983</v>
      </c>
      <c r="N10" s="62">
        <f>ESA!$O10</f>
        <v>8.4814914767064149</v>
      </c>
      <c r="O10" s="62">
        <f>HB!$O10</f>
        <v>870.64200799999992</v>
      </c>
      <c r="P10" s="62">
        <f>IB!$O10</f>
        <v>481.60514645128444</v>
      </c>
      <c r="Q10" s="62">
        <f>IS!$O10</f>
        <v>525.10448643522591</v>
      </c>
      <c r="R10" s="62"/>
      <c r="S10" s="62">
        <f>'IS (incapacity)'!$O10</f>
        <v>303.71930011733571</v>
      </c>
      <c r="T10" s="62">
        <f>'IS (lone parent)'!$O10</f>
        <v>188.19015723191791</v>
      </c>
      <c r="U10" s="62">
        <f>'IS (carer)'!$O10</f>
        <v>20.111912640018193</v>
      </c>
      <c r="V10" s="62">
        <f>'IS (others)'!$O10</f>
        <v>12.559965016864977</v>
      </c>
      <c r="W10" s="62">
        <f>IIDB!$O10</f>
        <v>76.315548167136996</v>
      </c>
      <c r="X10" s="62">
        <f>JSA!$O10</f>
        <v>206.72124199362457</v>
      </c>
      <c r="Y10" s="62">
        <f>MA!$O10</f>
        <v>25.527085229823534</v>
      </c>
      <c r="Z10" s="62">
        <f>O75TVL!$O10</f>
        <v>38.752664429551182</v>
      </c>
      <c r="AA10" s="62">
        <f>PC!$O10</f>
        <v>518.71226389465664</v>
      </c>
      <c r="AB10" s="62"/>
      <c r="AC10" s="62">
        <f>SDA!$O10</f>
        <v>70.251354392748908</v>
      </c>
      <c r="AD10" s="62">
        <f>'SDA (working age)'!$O10</f>
        <v>57.369967930300632</v>
      </c>
      <c r="AE10" s="62">
        <f>'SDA (pensioners)'!$O10</f>
        <v>12.881386462448273</v>
      </c>
      <c r="AF10" s="62">
        <f>SP!$O10</f>
        <v>4529.8169184925109</v>
      </c>
      <c r="AG10" s="62"/>
      <c r="AH10" s="62"/>
      <c r="AI10" s="62"/>
      <c r="AJ10" s="62"/>
      <c r="AK10" s="62"/>
      <c r="AL10" s="62">
        <f>SMP!$O10</f>
        <v>131.26563484663819</v>
      </c>
      <c r="AM10" s="62"/>
      <c r="AN10" s="63">
        <f>WFP!$O10</f>
        <v>202.16074202952998</v>
      </c>
    </row>
    <row r="11" spans="1:40" s="49" customFormat="1" x14ac:dyDescent="0.4">
      <c r="A11" s="59" t="s">
        <v>82</v>
      </c>
      <c r="B11" s="65" t="s">
        <v>83</v>
      </c>
      <c r="C11" s="61">
        <f t="shared" si="3"/>
        <v>12252.404993348953</v>
      </c>
      <c r="D11" s="62">
        <f>AA!$O11</f>
        <v>494.53303442142629</v>
      </c>
      <c r="E11" s="62">
        <f>BBWB!$O11</f>
        <v>65.309947151990542</v>
      </c>
      <c r="F11" s="62">
        <f>CA!$O11</f>
        <v>142.61569172262489</v>
      </c>
      <c r="G11" s="62"/>
      <c r="H11" s="62">
        <f>CTB!O11</f>
        <v>405.96141800000004</v>
      </c>
      <c r="I11" s="62">
        <f>DLA!$O11</f>
        <v>1003.3336405826145</v>
      </c>
      <c r="J11" s="62">
        <f>'DLA (children)'!$O11</f>
        <v>110.24518409280111</v>
      </c>
      <c r="K11" s="62">
        <f>'DLA (working age)'!$O11</f>
        <v>532.74621976541857</v>
      </c>
      <c r="L11" s="62">
        <f>'DLA (pensioners)'!$O11</f>
        <v>360.16222521250711</v>
      </c>
      <c r="M11" s="62">
        <f>DHP!$O11</f>
        <v>1.6455759999999999</v>
      </c>
      <c r="N11" s="62">
        <f>ESA!$O11</f>
        <v>12.069162474506957</v>
      </c>
      <c r="O11" s="62">
        <f>HB!$O11</f>
        <v>1381.8020359999998</v>
      </c>
      <c r="P11" s="62">
        <f>IB!$O11</f>
        <v>615.43808388395905</v>
      </c>
      <c r="Q11" s="62">
        <f>IS!$O11</f>
        <v>807.00109871960865</v>
      </c>
      <c r="R11" s="62"/>
      <c r="S11" s="62">
        <f>'IS (incapacity)'!$O11</f>
        <v>446.44998757459899</v>
      </c>
      <c r="T11" s="62">
        <f>'IS (lone parent)'!$O11</f>
        <v>304.82105138239433</v>
      </c>
      <c r="U11" s="62">
        <f>'IS (carer)'!$O11</f>
        <v>30.836404862988282</v>
      </c>
      <c r="V11" s="62">
        <f>'IS (others)'!$O11</f>
        <v>22.636460788671737</v>
      </c>
      <c r="W11" s="62">
        <f>IIDB!$O11</f>
        <v>72.873661035972617</v>
      </c>
      <c r="X11" s="62">
        <f>JSA!$O11</f>
        <v>345.76485002594728</v>
      </c>
      <c r="Y11" s="62">
        <f>MA!$O11</f>
        <v>23.150501541529572</v>
      </c>
      <c r="Z11" s="62">
        <f>O75TVL!$O11</f>
        <v>47.706561183740703</v>
      </c>
      <c r="AA11" s="62">
        <f>PC!$O11</f>
        <v>777.31980734070328</v>
      </c>
      <c r="AB11" s="62"/>
      <c r="AC11" s="62">
        <f>SDA!$O11</f>
        <v>80.799275389249644</v>
      </c>
      <c r="AD11" s="62">
        <f>'SDA (working age)'!$O11</f>
        <v>65.766303439269649</v>
      </c>
      <c r="AE11" s="62">
        <f>'SDA (pensioners)'!$O11</f>
        <v>15.032971949979991</v>
      </c>
      <c r="AF11" s="62">
        <f>SP!$O11</f>
        <v>5552.2097296868269</v>
      </c>
      <c r="AG11" s="62"/>
      <c r="AH11" s="62"/>
      <c r="AI11" s="62"/>
      <c r="AJ11" s="62"/>
      <c r="AK11" s="62"/>
      <c r="AL11" s="62">
        <f>SMP!$O11</f>
        <v>173.52470510740224</v>
      </c>
      <c r="AM11" s="62"/>
      <c r="AN11" s="63">
        <f>WFP!$O11</f>
        <v>249.34621308085028</v>
      </c>
    </row>
    <row r="12" spans="1:40" s="49" customFormat="1" x14ac:dyDescent="0.4">
      <c r="A12" s="59" t="s">
        <v>84</v>
      </c>
      <c r="B12" s="65" t="s">
        <v>85</v>
      </c>
      <c r="C12" s="61">
        <f t="shared" si="3"/>
        <v>11537.26512763593</v>
      </c>
      <c r="D12" s="62">
        <f>AA!$O12</f>
        <v>434.76731859422523</v>
      </c>
      <c r="E12" s="62">
        <f>BBWB!$O12</f>
        <v>59.27791789196327</v>
      </c>
      <c r="F12" s="62">
        <f>CA!$O12</f>
        <v>107.09523609111794</v>
      </c>
      <c r="G12" s="62"/>
      <c r="H12" s="62">
        <f>CTB!O12</f>
        <v>357.23846899999995</v>
      </c>
      <c r="I12" s="62">
        <f>DLA!$O12</f>
        <v>743.03280116833128</v>
      </c>
      <c r="J12" s="62">
        <f>'DLA (children)'!$O12</f>
        <v>101.97084946407337</v>
      </c>
      <c r="K12" s="62">
        <f>'DLA (working age)'!$O12</f>
        <v>407.83602144505642</v>
      </c>
      <c r="L12" s="62">
        <f>'DLA (pensioners)'!$O12</f>
        <v>233.27783443520661</v>
      </c>
      <c r="M12" s="62">
        <f>DHP!$O12</f>
        <v>1.7137601899999999</v>
      </c>
      <c r="N12" s="62">
        <f>ESA!$O12</f>
        <v>8.9071062702957402</v>
      </c>
      <c r="O12" s="62">
        <f>HB!$O12</f>
        <v>1277.135117</v>
      </c>
      <c r="P12" s="62">
        <f>IB!$O12</f>
        <v>447.63366302972861</v>
      </c>
      <c r="Q12" s="62">
        <f>IS!$O12</f>
        <v>580.47255369964171</v>
      </c>
      <c r="R12" s="62"/>
      <c r="S12" s="62">
        <f>'IS (incapacity)'!$O12</f>
        <v>324.57724073025958</v>
      </c>
      <c r="T12" s="62">
        <f>'IS (lone parent)'!$O12</f>
        <v>220.80509637121116</v>
      </c>
      <c r="U12" s="62">
        <f>'IS (carer)'!$O12</f>
        <v>18.673802234281023</v>
      </c>
      <c r="V12" s="62">
        <f>'IS (others)'!$O12</f>
        <v>15.411718325072975</v>
      </c>
      <c r="W12" s="62">
        <f>IIDB!$O12</f>
        <v>49.525902137769613</v>
      </c>
      <c r="X12" s="62">
        <f>JSA!$O12</f>
        <v>215.84748673387944</v>
      </c>
      <c r="Y12" s="62">
        <f>MA!$O12</f>
        <v>33.425271213280851</v>
      </c>
      <c r="Z12" s="62">
        <f>O75TVL!$O12</f>
        <v>52.711141817721206</v>
      </c>
      <c r="AA12" s="62">
        <f>PC!$O12</f>
        <v>606.7137383676361</v>
      </c>
      <c r="AB12" s="62"/>
      <c r="AC12" s="62">
        <f>SDA!$O12</f>
        <v>71.068880947229417</v>
      </c>
      <c r="AD12" s="62">
        <f>'SDA (working age)'!$O12</f>
        <v>57.430297763843008</v>
      </c>
      <c r="AE12" s="62">
        <f>'SDA (pensioners)'!$O12</f>
        <v>13.638583183386404</v>
      </c>
      <c r="AF12" s="62">
        <f>SP!$O12</f>
        <v>6051.0556584585029</v>
      </c>
      <c r="AG12" s="62"/>
      <c r="AH12" s="62"/>
      <c r="AI12" s="62"/>
      <c r="AJ12" s="62"/>
      <c r="AK12" s="62"/>
      <c r="AL12" s="62">
        <f>SMP!$O12</f>
        <v>172.4337205651033</v>
      </c>
      <c r="AM12" s="62"/>
      <c r="AN12" s="63">
        <f>WFP!$O12</f>
        <v>267.20938445950435</v>
      </c>
    </row>
    <row r="13" spans="1:40" s="49" customFormat="1" x14ac:dyDescent="0.4">
      <c r="A13" s="59" t="s">
        <v>86</v>
      </c>
      <c r="B13" s="65" t="s">
        <v>87</v>
      </c>
      <c r="C13" s="61">
        <f t="shared" si="3"/>
        <v>16393.184897801209</v>
      </c>
      <c r="D13" s="62">
        <f>AA!$O13</f>
        <v>402.85811466185197</v>
      </c>
      <c r="E13" s="62">
        <f>BBWB!$O13</f>
        <v>67.815627407298692</v>
      </c>
      <c r="F13" s="62">
        <f>CA!$O13</f>
        <v>156.76970153290773</v>
      </c>
      <c r="G13" s="62"/>
      <c r="H13" s="62">
        <f>CTB!O13</f>
        <v>701.01520000000005</v>
      </c>
      <c r="I13" s="62">
        <f>DLA!$O13</f>
        <v>1036.5524261580535</v>
      </c>
      <c r="J13" s="62">
        <f>'DLA (children)'!$O13</f>
        <v>127.6577766694852</v>
      </c>
      <c r="K13" s="62">
        <f>'DLA (working age)'!$O13</f>
        <v>628.38651552540477</v>
      </c>
      <c r="L13" s="62">
        <f>'DLA (pensioners)'!$O13</f>
        <v>281.12455520341996</v>
      </c>
      <c r="M13" s="62">
        <f>DHP!$O13</f>
        <v>4.5812999999999997</v>
      </c>
      <c r="N13" s="62">
        <f>ESA!$O13</f>
        <v>14.179457842155699</v>
      </c>
      <c r="O13" s="62">
        <f>HB!$O13</f>
        <v>4469.7128290000001</v>
      </c>
      <c r="P13" s="62">
        <f>IB!$O13</f>
        <v>521.93164735921573</v>
      </c>
      <c r="Q13" s="62">
        <f>IS!$O13</f>
        <v>1598.0222381742574</v>
      </c>
      <c r="R13" s="62"/>
      <c r="S13" s="62">
        <f>'IS (incapacity)'!$O13</f>
        <v>860.53296701920021</v>
      </c>
      <c r="T13" s="62">
        <f>'IS (lone parent)'!$O13</f>
        <v>642.78751631464706</v>
      </c>
      <c r="U13" s="62">
        <f>'IS (carer)'!$O13</f>
        <v>34.16936971219998</v>
      </c>
      <c r="V13" s="62">
        <f>'IS (others)'!$O13</f>
        <v>56.618176046816998</v>
      </c>
      <c r="W13" s="62">
        <f>IIDB!$O13</f>
        <v>30.447015095985364</v>
      </c>
      <c r="X13" s="62">
        <f>JSA!$O13</f>
        <v>417.42031612742733</v>
      </c>
      <c r="Y13" s="62">
        <f>MA!$O13</f>
        <v>43.762342981286025</v>
      </c>
      <c r="Z13" s="62">
        <f>O75TVL!$O13</f>
        <v>45.502054737052923</v>
      </c>
      <c r="AA13" s="62">
        <f>PC!$O13</f>
        <v>1133.2764984937596</v>
      </c>
      <c r="AB13" s="62"/>
      <c r="AC13" s="62">
        <f>SDA!$O13</f>
        <v>76.795172668245229</v>
      </c>
      <c r="AD13" s="62">
        <f>'SDA (working age)'!$O13</f>
        <v>62.824634818179547</v>
      </c>
      <c r="AE13" s="62">
        <f>'SDA (pensioners)'!$O13</f>
        <v>13.970537850065671</v>
      </c>
      <c r="AF13" s="62">
        <f>SP!$O13</f>
        <v>5109.1610391090999</v>
      </c>
      <c r="AG13" s="62"/>
      <c r="AH13" s="62"/>
      <c r="AI13" s="62"/>
      <c r="AJ13" s="62"/>
      <c r="AK13" s="62"/>
      <c r="AL13" s="62">
        <f>SMP!$O13</f>
        <v>306.14593631877341</v>
      </c>
      <c r="AM13" s="62"/>
      <c r="AN13" s="63">
        <f>WFP!$O13</f>
        <v>257.23598013383759</v>
      </c>
    </row>
    <row r="14" spans="1:40" s="49" customFormat="1" x14ac:dyDescent="0.4">
      <c r="A14" s="59" t="s">
        <v>88</v>
      </c>
      <c r="B14" s="65" t="s">
        <v>89</v>
      </c>
      <c r="C14" s="61">
        <f t="shared" si="3"/>
        <v>16289.339123918191</v>
      </c>
      <c r="D14" s="62">
        <f>AA!$O14</f>
        <v>552.07900884678418</v>
      </c>
      <c r="E14" s="62">
        <f>BBWB!$O14</f>
        <v>87.963922766929429</v>
      </c>
      <c r="F14" s="62">
        <f>CA!$O14</f>
        <v>137.13005816787432</v>
      </c>
      <c r="G14" s="62"/>
      <c r="H14" s="62">
        <f>CTB!O14</f>
        <v>470.82888700000001</v>
      </c>
      <c r="I14" s="62">
        <f>DLA!$O14</f>
        <v>985.46466940095297</v>
      </c>
      <c r="J14" s="62">
        <f>'DLA (children)'!$O14</f>
        <v>145.31687626606893</v>
      </c>
      <c r="K14" s="62">
        <f>'DLA (working age)'!$O14</f>
        <v>563.95653209061788</v>
      </c>
      <c r="L14" s="62">
        <f>'DLA (pensioners)'!$O14</f>
        <v>276.46499924415633</v>
      </c>
      <c r="M14" s="62">
        <f>DHP!$O14</f>
        <v>2.697044</v>
      </c>
      <c r="N14" s="62">
        <f>ESA!$O14</f>
        <v>12.997329475767666</v>
      </c>
      <c r="O14" s="62">
        <f>HB!$O14</f>
        <v>1988.0050720000002</v>
      </c>
      <c r="P14" s="62">
        <f>IB!$O14</f>
        <v>567.67585906108218</v>
      </c>
      <c r="Q14" s="62">
        <f>IS!$O14</f>
        <v>792.80842466005527</v>
      </c>
      <c r="R14" s="62"/>
      <c r="S14" s="62">
        <f>'IS (incapacity)'!$O14</f>
        <v>441.46038882496947</v>
      </c>
      <c r="T14" s="62">
        <f>'IS (lone parent)'!$O14</f>
        <v>305.53939063167115</v>
      </c>
      <c r="U14" s="62">
        <f>'IS (carer)'!$O14</f>
        <v>23.069233998711432</v>
      </c>
      <c r="V14" s="62">
        <f>'IS (others)'!$O14</f>
        <v>21.527534647502144</v>
      </c>
      <c r="W14" s="62">
        <f>IIDB!$O14</f>
        <v>63.083792563066844</v>
      </c>
      <c r="X14" s="62">
        <f>JSA!$O14</f>
        <v>264.06068679210654</v>
      </c>
      <c r="Y14" s="62">
        <f>MA!$O14</f>
        <v>52.392154614621383</v>
      </c>
      <c r="Z14" s="62">
        <f>O75TVL!$O14</f>
        <v>77.269253053178176</v>
      </c>
      <c r="AA14" s="62">
        <f>PC!$O14</f>
        <v>765.20743462531664</v>
      </c>
      <c r="AB14" s="62"/>
      <c r="AC14" s="62">
        <f>SDA!$O14</f>
        <v>100.75631626443197</v>
      </c>
      <c r="AD14" s="62">
        <f>'SDA (working age)'!$O14</f>
        <v>81.33030991163578</v>
      </c>
      <c r="AE14" s="62">
        <f>'SDA (pensioners)'!$O14</f>
        <v>19.426006352796211</v>
      </c>
      <c r="AF14" s="62">
        <f>SP!$O14</f>
        <v>8699.1375347254343</v>
      </c>
      <c r="AG14" s="62"/>
      <c r="AH14" s="62"/>
      <c r="AI14" s="62"/>
      <c r="AJ14" s="62"/>
      <c r="AK14" s="62"/>
      <c r="AL14" s="62">
        <f>SMP!$O14</f>
        <v>281.60677341096419</v>
      </c>
      <c r="AM14" s="62"/>
      <c r="AN14" s="63">
        <f>WFP!$O14</f>
        <v>388.17490248962321</v>
      </c>
    </row>
    <row r="15" spans="1:40" s="49" customFormat="1" x14ac:dyDescent="0.4">
      <c r="A15" s="59" t="s">
        <v>90</v>
      </c>
      <c r="B15" s="65" t="s">
        <v>91</v>
      </c>
      <c r="C15" s="61">
        <f t="shared" si="3"/>
        <v>11264.26270092827</v>
      </c>
      <c r="D15" s="62">
        <f>AA!$O15</f>
        <v>459.33295596650248</v>
      </c>
      <c r="E15" s="62">
        <f>BBWB!$O15</f>
        <v>52.492764150109707</v>
      </c>
      <c r="F15" s="62">
        <f>CA!$O15</f>
        <v>97.834199167976209</v>
      </c>
      <c r="G15" s="62"/>
      <c r="H15" s="62">
        <f>CTB!O15</f>
        <v>330.52934399999998</v>
      </c>
      <c r="I15" s="62">
        <f>DLA!$O15</f>
        <v>750.35476318873827</v>
      </c>
      <c r="J15" s="62">
        <f>'DLA (children)'!$O15</f>
        <v>83.730160240420247</v>
      </c>
      <c r="K15" s="62">
        <f>'DLA (working age)'!$O15</f>
        <v>427.93454969431434</v>
      </c>
      <c r="L15" s="62">
        <f>'DLA (pensioners)'!$O15</f>
        <v>238.80835090870403</v>
      </c>
      <c r="M15" s="62">
        <f>DHP!$O15</f>
        <v>1.8503190000000003</v>
      </c>
      <c r="N15" s="62">
        <f>ESA!$O15</f>
        <v>9.8927820274566507</v>
      </c>
      <c r="O15" s="62">
        <f>HB!$O15</f>
        <v>1195.7198389999999</v>
      </c>
      <c r="P15" s="62">
        <f>IB!$O15</f>
        <v>477.91943519843772</v>
      </c>
      <c r="Q15" s="62">
        <f>IS!$O15</f>
        <v>565.01593975959406</v>
      </c>
      <c r="R15" s="62"/>
      <c r="S15" s="62">
        <f>'IS (incapacity)'!$O15</f>
        <v>352.080630978606</v>
      </c>
      <c r="T15" s="62">
        <f>'IS (lone parent)'!$O15</f>
        <v>182.43557312582317</v>
      </c>
      <c r="U15" s="62">
        <f>'IS (carer)'!$O15</f>
        <v>16.321276349437209</v>
      </c>
      <c r="V15" s="62">
        <f>'IS (others)'!$O15</f>
        <v>15.748448313244241</v>
      </c>
      <c r="W15" s="62">
        <f>IIDB!$O15</f>
        <v>52.298048118199809</v>
      </c>
      <c r="X15" s="62">
        <f>JSA!$O15</f>
        <v>163.49250775823697</v>
      </c>
      <c r="Y15" s="62">
        <f>MA!$O15</f>
        <v>33.565181123694153</v>
      </c>
      <c r="Z15" s="62">
        <f>O75TVL!$O15</f>
        <v>55.097941812388811</v>
      </c>
      <c r="AA15" s="62">
        <f>PC!$O15</f>
        <v>599.70890272428346</v>
      </c>
      <c r="AB15" s="62"/>
      <c r="AC15" s="62">
        <f>SDA!$O15</f>
        <v>75.801157081463117</v>
      </c>
      <c r="AD15" s="62">
        <f>'SDA (working age)'!$O15</f>
        <v>61.266697577410937</v>
      </c>
      <c r="AE15" s="62">
        <f>'SDA (pensioners)'!$O15</f>
        <v>14.534459504052183</v>
      </c>
      <c r="AF15" s="62">
        <f>SP!$O15</f>
        <v>5937.2248400972921</v>
      </c>
      <c r="AG15" s="62"/>
      <c r="AH15" s="62"/>
      <c r="AI15" s="62"/>
      <c r="AJ15" s="62"/>
      <c r="AK15" s="62"/>
      <c r="AL15" s="62">
        <f>SMP!$O15</f>
        <v>135.01930240744935</v>
      </c>
      <c r="AM15" s="62"/>
      <c r="AN15" s="63">
        <f>WFP!$O15</f>
        <v>271.11247834644774</v>
      </c>
    </row>
    <row r="16" spans="1:40" s="49" customFormat="1" x14ac:dyDescent="0.4">
      <c r="A16" s="47">
        <v>924</v>
      </c>
      <c r="B16" s="66" t="s">
        <v>92</v>
      </c>
      <c r="C16" s="56">
        <f t="shared" si="3"/>
        <v>7527.0482949047519</v>
      </c>
      <c r="D16" s="57">
        <f>AA!$O$16</f>
        <v>365.26342545173719</v>
      </c>
      <c r="E16" s="57">
        <f>BBWB!$O$16</f>
        <v>35.790605331073834</v>
      </c>
      <c r="F16" s="57">
        <f>CA!$O$16</f>
        <v>90.104827592458435</v>
      </c>
      <c r="G16" s="57"/>
      <c r="H16" s="57">
        <f>CTB!O16</f>
        <v>199.600787</v>
      </c>
      <c r="I16" s="57">
        <f>DLA!$O$16</f>
        <v>842.01851419064133</v>
      </c>
      <c r="J16" s="57">
        <f>'DLA (children)'!$O$16</f>
        <v>67.11245669639483</v>
      </c>
      <c r="K16" s="57">
        <f>'DLA (working age)'!$O$16</f>
        <v>424.12335935166988</v>
      </c>
      <c r="L16" s="57">
        <f>'DLA (pensioners)'!$O$16</f>
        <v>350.29718855618353</v>
      </c>
      <c r="M16" s="57">
        <f>DHP!$O$16</f>
        <v>1.0473090000000003</v>
      </c>
      <c r="N16" s="57">
        <f>ESA!$O$16</f>
        <v>8.8607536855198479</v>
      </c>
      <c r="O16" s="57">
        <f>HB!$O$16</f>
        <v>712.19316100000003</v>
      </c>
      <c r="P16" s="57">
        <f>IB!$O$16</f>
        <v>551.8758918970791</v>
      </c>
      <c r="Q16" s="57">
        <f>IS!$O$16</f>
        <v>503.62049744491014</v>
      </c>
      <c r="R16" s="57"/>
      <c r="S16" s="57">
        <f>'IS (incapacity)'!$O$16</f>
        <v>317.97678924705178</v>
      </c>
      <c r="T16" s="57">
        <f>'IS (lone parent)'!$O$16</f>
        <v>155.79884943759333</v>
      </c>
      <c r="U16" s="57">
        <f>'IS (carer)'!$O$16</f>
        <v>18.7159371975916</v>
      </c>
      <c r="V16" s="57">
        <f>'IS (others)'!$O$16</f>
        <v>12.401712801927204</v>
      </c>
      <c r="W16" s="57">
        <f>IIDB!$O$16</f>
        <v>54.458691308829209</v>
      </c>
      <c r="X16" s="57">
        <f>JSA!$O$16</f>
        <v>148.64192164265006</v>
      </c>
      <c r="Y16" s="57">
        <f>MA!$O$16</f>
        <v>12.615519247890285</v>
      </c>
      <c r="Z16" s="57">
        <f>O75TVL!$O$16</f>
        <v>28.306168485147904</v>
      </c>
      <c r="AA16" s="57">
        <f>PC!$O$16</f>
        <v>463.71296275504318</v>
      </c>
      <c r="AB16" s="57"/>
      <c r="AC16" s="57">
        <f>SDA!$O$16</f>
        <v>59.278319807284525</v>
      </c>
      <c r="AD16" s="57">
        <f>'SDA (working age)'!$O$16</f>
        <v>44.817841992778092</v>
      </c>
      <c r="AE16" s="57">
        <f>'SDA (pensioners)'!$O$16</f>
        <v>14.460477814506431</v>
      </c>
      <c r="AF16" s="57">
        <f>SP!$O$16</f>
        <v>3209.3328772080072</v>
      </c>
      <c r="AG16" s="57"/>
      <c r="AH16" s="57"/>
      <c r="AI16" s="57"/>
      <c r="AJ16" s="57"/>
      <c r="AK16" s="57"/>
      <c r="AL16" s="57">
        <f>SMP!$O$16</f>
        <v>91.646706923515964</v>
      </c>
      <c r="AM16" s="57"/>
      <c r="AN16" s="58">
        <f>WFP!$O$16</f>
        <v>148.67935493296343</v>
      </c>
    </row>
    <row r="17" spans="1:40" s="49" customFormat="1" x14ac:dyDescent="0.4">
      <c r="A17" s="47">
        <v>923</v>
      </c>
      <c r="B17" s="66" t="s">
        <v>93</v>
      </c>
      <c r="C17" s="56">
        <f t="shared" si="3"/>
        <v>12178.624860601389</v>
      </c>
      <c r="D17" s="57">
        <f>AA!$O$17</f>
        <v>443.76888460049446</v>
      </c>
      <c r="E17" s="57">
        <f>BBWB!$O$17</f>
        <v>67.358405747376239</v>
      </c>
      <c r="F17" s="57">
        <f>CA!$O$17</f>
        <v>125.31564813197276</v>
      </c>
      <c r="G17" s="57"/>
      <c r="H17" s="57">
        <f>CTB!O17</f>
        <v>363.15031399999998</v>
      </c>
      <c r="I17" s="57">
        <f>DLA!$O$17</f>
        <v>1178.5268469721732</v>
      </c>
      <c r="J17" s="57">
        <f>'DLA (children)'!$O$17</f>
        <v>97.11765739464586</v>
      </c>
      <c r="K17" s="57">
        <f>'DLA (working age)'!$O$17</f>
        <v>666.68791780170011</v>
      </c>
      <c r="L17" s="57">
        <f>'DLA (pensioners)'!$O$17</f>
        <v>414.84500177742569</v>
      </c>
      <c r="M17" s="57">
        <f>DHP!$O$17</f>
        <v>2.4516200000000001</v>
      </c>
      <c r="N17" s="57">
        <f>ESA!$O$17</f>
        <v>13.693339017760046</v>
      </c>
      <c r="O17" s="57">
        <f>HB!$O$17</f>
        <v>1391.7048940000004</v>
      </c>
      <c r="P17" s="57">
        <f>IB!$O$17</f>
        <v>758.526613174148</v>
      </c>
      <c r="Q17" s="57">
        <f>IS!$O$17</f>
        <v>851.9793429863596</v>
      </c>
      <c r="R17" s="57"/>
      <c r="S17" s="57">
        <f>'IS (incapacity)'!$O$17</f>
        <v>560.39270552427456</v>
      </c>
      <c r="T17" s="57">
        <f>'IS (lone parent)'!$O$17</f>
        <v>244.11034951270261</v>
      </c>
      <c r="U17" s="57">
        <f>'IS (carer)'!$O$17</f>
        <v>27.381863475277974</v>
      </c>
      <c r="V17" s="57">
        <f>'IS (others)'!$O$17</f>
        <v>23.92129020005968</v>
      </c>
      <c r="W17" s="57">
        <f>IIDB!$O$17</f>
        <v>79.308999919114129</v>
      </c>
      <c r="X17" s="57">
        <f>JSA!$O$17</f>
        <v>251.22492044387664</v>
      </c>
      <c r="Y17" s="57">
        <f>MA!$O$17</f>
        <v>23.511906890159111</v>
      </c>
      <c r="Z17" s="57">
        <f>O75TVL!$O$17</f>
        <v>43.587689418749193</v>
      </c>
      <c r="AA17" s="57">
        <f>PC!$O$17</f>
        <v>758.8170996799513</v>
      </c>
      <c r="AB17" s="57"/>
      <c r="AC17" s="57">
        <f>SDA!$O$17</f>
        <v>98.014267529290208</v>
      </c>
      <c r="AD17" s="57">
        <f>'SDA (working age)'!$O$17</f>
        <v>79.084674958167369</v>
      </c>
      <c r="AE17" s="57">
        <f>'SDA (pensioners)'!$O$17</f>
        <v>18.929592571122857</v>
      </c>
      <c r="AF17" s="57">
        <f>SP!$O$17</f>
        <v>5302.356699536891</v>
      </c>
      <c r="AG17" s="57"/>
      <c r="AH17" s="57"/>
      <c r="AI17" s="57"/>
      <c r="AJ17" s="57"/>
      <c r="AK17" s="57"/>
      <c r="AL17" s="57">
        <f>SMP!$O$17</f>
        <v>189.03647265590655</v>
      </c>
      <c r="AM17" s="57"/>
      <c r="AN17" s="58">
        <f>WFP!$O$17</f>
        <v>236.29089589716423</v>
      </c>
    </row>
    <row r="18" spans="1:40" s="72" customFormat="1" ht="30" customHeight="1" x14ac:dyDescent="0.4">
      <c r="A18" s="67">
        <v>922</v>
      </c>
      <c r="B18" s="68" t="s">
        <v>94</v>
      </c>
      <c r="C18" s="69">
        <f t="shared" si="3"/>
        <v>12.521009777040559</v>
      </c>
      <c r="D18" s="70"/>
      <c r="E18" s="70"/>
      <c r="F18" s="70"/>
      <c r="G18" s="70"/>
      <c r="H18" s="70"/>
      <c r="I18" s="70"/>
      <c r="J18" s="70"/>
      <c r="K18" s="70"/>
      <c r="L18" s="70"/>
      <c r="M18" s="70"/>
      <c r="N18" s="70"/>
      <c r="O18" s="70"/>
      <c r="P18" s="70"/>
      <c r="Q18" s="70"/>
      <c r="R18" s="70"/>
      <c r="S18" s="70"/>
      <c r="T18" s="70"/>
      <c r="U18" s="70"/>
      <c r="V18" s="70"/>
      <c r="W18" s="70"/>
      <c r="X18" s="70"/>
      <c r="Y18" s="70"/>
      <c r="Z18" s="81">
        <f>O75TVL!$O$18</f>
        <v>12.521009777040559</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44140625" style="75" customWidth="1"/>
    <col min="8" max="17" width="12.77734375" style="75" customWidth="1"/>
    <col min="18" max="18" width="12.77734375" style="75" hidden="1" customWidth="1"/>
    <col min="19" max="20" width="12.77734375" style="75" customWidth="1"/>
    <col min="21" max="21" width="11.109375" style="75" customWidth="1"/>
    <col min="22" max="22" width="11.5546875" style="75" customWidth="1"/>
    <col min="23" max="26" width="12.77734375" style="75" customWidth="1"/>
    <col min="27" max="27" width="11.5546875" style="75" customWidth="1"/>
    <col min="28" max="28" width="13.44140625" style="75" hidden="1" customWidth="1"/>
    <col min="29" max="31" width="12.77734375" style="75" customWidth="1"/>
    <col min="32" max="32" width="11.44140625" style="75" customWidth="1"/>
    <col min="33" max="37" width="12.77734375" style="75" hidden="1" customWidth="1"/>
    <col min="38" max="38" width="11.109375" style="75" customWidth="1"/>
    <col min="39" max="39" width="12.77734375" style="75" hidden="1" customWidth="1"/>
    <col min="40" max="40" width="11.5546875" style="75" customWidth="1"/>
    <col min="41" max="16384" width="8.88671875" style="75"/>
  </cols>
  <sheetData>
    <row r="1" spans="1:40" s="48" customFormat="1" ht="60" customHeight="1" x14ac:dyDescent="0.4">
      <c r="A1" s="250" t="s">
        <v>107</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t="s">
        <v>51</v>
      </c>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146530.01590182068</v>
      </c>
      <c r="D3" s="57">
        <f t="shared" ref="D3:W3" si="0">SUM(D6,D16:D17,D4)</f>
        <v>5106.253762899998</v>
      </c>
      <c r="E3" s="57">
        <f t="shared" si="0"/>
        <v>649.64050968999913</v>
      </c>
      <c r="F3" s="57">
        <f t="shared" si="0"/>
        <v>1494.8980367000011</v>
      </c>
      <c r="G3" s="57">
        <f t="shared" si="0"/>
        <v>298.26100000000002</v>
      </c>
      <c r="H3" s="57">
        <f t="shared" si="0"/>
        <v>4697.6782249999997</v>
      </c>
      <c r="I3" s="57">
        <f t="shared" si="0"/>
        <v>11458.592503260006</v>
      </c>
      <c r="J3" s="57">
        <f t="shared" si="0"/>
        <v>1192.1009182195171</v>
      </c>
      <c r="K3" s="57">
        <f t="shared" si="0"/>
        <v>6277.2924692415199</v>
      </c>
      <c r="L3" s="57">
        <f t="shared" si="0"/>
        <v>3989.1991157989628</v>
      </c>
      <c r="M3" s="57">
        <f t="shared" si="0"/>
        <v>21.798681950000002</v>
      </c>
      <c r="N3" s="57">
        <f t="shared" si="0"/>
        <v>1267.3993002300003</v>
      </c>
      <c r="O3" s="57">
        <f t="shared" si="0"/>
        <v>19989.231177999998</v>
      </c>
      <c r="P3" s="57">
        <f t="shared" si="0"/>
        <v>6108.3423565899975</v>
      </c>
      <c r="Q3" s="57">
        <f t="shared" si="0"/>
        <v>8373.7599778200001</v>
      </c>
      <c r="R3" s="57"/>
      <c r="S3" s="57">
        <f t="shared" si="0"/>
        <v>4984.9200626353195</v>
      </c>
      <c r="T3" s="57">
        <f t="shared" si="0"/>
        <v>2842.3252079987501</v>
      </c>
      <c r="U3" s="57">
        <f t="shared" si="0"/>
        <v>304.28514955817315</v>
      </c>
      <c r="V3" s="57">
        <f t="shared" si="0"/>
        <v>242.22955762775749</v>
      </c>
      <c r="W3" s="57">
        <f t="shared" si="0"/>
        <v>807.08740407000005</v>
      </c>
      <c r="X3" s="57">
        <f>SUM(X6,X16:X17,X4)</f>
        <v>4684.0175697100012</v>
      </c>
      <c r="Y3" s="57">
        <f>SUM(Y6,Y16:Y17,Y4)</f>
        <v>344.51753750999995</v>
      </c>
      <c r="Z3" s="57">
        <f>SUM(Z6,Z16:Z17,Z4)</f>
        <v>536.24584358410516</v>
      </c>
      <c r="AA3" s="57">
        <f t="shared" ref="AA3:AF3" si="1">SUM(AA6,AA16:AA17,AA4)</f>
        <v>8128.8851483600038</v>
      </c>
      <c r="AB3" s="57"/>
      <c r="AC3" s="57">
        <f t="shared" si="1"/>
        <v>906.54925573999901</v>
      </c>
      <c r="AD3" s="57">
        <f t="shared" si="1"/>
        <v>723.31083959144405</v>
      </c>
      <c r="AE3" s="57">
        <f t="shared" si="1"/>
        <v>183.23841614855505</v>
      </c>
      <c r="AF3" s="57">
        <f t="shared" si="1"/>
        <v>66895.841990320027</v>
      </c>
      <c r="AG3" s="57"/>
      <c r="AH3" s="57"/>
      <c r="AI3" s="57"/>
      <c r="AJ3" s="57"/>
      <c r="AK3" s="57"/>
      <c r="AL3" s="57">
        <f t="shared" ref="AL3:AN3" si="2">SUM(AL6,AL16:AL17,AL4)</f>
        <v>2026.2023687265357</v>
      </c>
      <c r="AM3" s="57"/>
      <c r="AN3" s="58">
        <f t="shared" si="2"/>
        <v>2734.8132516599994</v>
      </c>
    </row>
    <row r="4" spans="1:40" s="49" customFormat="1" x14ac:dyDescent="0.4">
      <c r="A4" s="59"/>
      <c r="B4" s="60" t="s">
        <v>71</v>
      </c>
      <c r="C4" s="61">
        <f t="shared" ref="C4:C18" si="3">SUM(D4:I4,M4:Q4,W4:AC4,AF4,AL4:AN4)</f>
        <v>2874.1858041216642</v>
      </c>
      <c r="D4" s="62">
        <f>AA!$P$4</f>
        <v>2.6296102095393024</v>
      </c>
      <c r="E4" s="62">
        <f>BBWB!$P$4</f>
        <v>22.195142250613998</v>
      </c>
      <c r="F4" s="62">
        <f>CA!$P$4</f>
        <v>0.3878669864514015</v>
      </c>
      <c r="G4" s="62">
        <f>CWP!$P$4</f>
        <v>0</v>
      </c>
      <c r="H4" s="62">
        <f>CTB!P4</f>
        <v>0</v>
      </c>
      <c r="I4" s="62">
        <f>DLA!$P$4</f>
        <v>10.284675019245293</v>
      </c>
      <c r="J4" s="62">
        <f>'DLA (children)'!$P$4</f>
        <v>0.79232282298485046</v>
      </c>
      <c r="K4" s="62">
        <f>'DLA (working age)'!$P$4</f>
        <v>4.5525241941475034</v>
      </c>
      <c r="L4" s="62">
        <f>'DLA (pensioners)'!$P$4</f>
        <v>4.9259013637372124</v>
      </c>
      <c r="M4" s="62">
        <f>DHP!$P$4</f>
        <v>0</v>
      </c>
      <c r="N4" s="62">
        <f>ESA!$P$4</f>
        <v>0.48136745424518029</v>
      </c>
      <c r="O4" s="62">
        <f>HB!$P$4</f>
        <v>0</v>
      </c>
      <c r="P4" s="62">
        <f>IB!$P$4</f>
        <v>43.191144973125887</v>
      </c>
      <c r="Q4" s="62">
        <f>IS!$P$4</f>
        <v>0.42131947785580887</v>
      </c>
      <c r="R4" s="62"/>
      <c r="S4" s="62">
        <f>'IS (incapacity)'!$P$4</f>
        <v>0.19479154115233049</v>
      </c>
      <c r="T4" s="62">
        <f>'IS (lone parent)'!$P$4</f>
        <v>0.18511446195698592</v>
      </c>
      <c r="U4" s="62">
        <f>'IS (carer)'!$P$4</f>
        <v>0</v>
      </c>
      <c r="V4" s="62">
        <f>'IS (others)'!$P$4</f>
        <v>3.2935475097173608E-2</v>
      </c>
      <c r="W4" s="62">
        <f>IIDB!$P$4</f>
        <v>16.554241335234778</v>
      </c>
      <c r="X4" s="62">
        <f>JSA!$P$4</f>
        <v>0.65590480413381513</v>
      </c>
      <c r="Y4" s="62">
        <f>MA!$P$4</f>
        <v>0.66284090081898506</v>
      </c>
      <c r="Z4" s="62">
        <f>O75TVL!$P$4</f>
        <v>0</v>
      </c>
      <c r="AA4" s="62">
        <f>PC!$P$4</f>
        <v>0.83167317841445898</v>
      </c>
      <c r="AB4" s="62"/>
      <c r="AC4" s="62">
        <f>SDA!$P$4</f>
        <v>1.9456993378943301</v>
      </c>
      <c r="AD4" s="62">
        <f>'SDA (working age)'!$P$4</f>
        <v>1.676048674130042</v>
      </c>
      <c r="AE4" s="62">
        <f>'SDA (pensioners)'!$P$4</f>
        <v>0.2696506637642882</v>
      </c>
      <c r="AF4" s="62">
        <f>SP!$P$4</f>
        <v>2753.6384223247896</v>
      </c>
      <c r="AG4" s="62"/>
      <c r="AH4" s="62"/>
      <c r="AI4" s="62"/>
      <c r="AJ4" s="62"/>
      <c r="AK4" s="62"/>
      <c r="AL4" s="62">
        <f>SMP!$P$4</f>
        <v>5.1058958693013521</v>
      </c>
      <c r="AM4" s="62"/>
      <c r="AN4" s="63">
        <f>WFP!$P$4</f>
        <v>15.2</v>
      </c>
    </row>
    <row r="5" spans="1:40" s="49" customFormat="1" ht="25.5" customHeight="1" x14ac:dyDescent="0.4">
      <c r="A5" s="54">
        <v>941</v>
      </c>
      <c r="B5" s="55" t="s">
        <v>72</v>
      </c>
      <c r="C5" s="56">
        <f t="shared" si="3"/>
        <v>130446.68129774179</v>
      </c>
      <c r="D5" s="57">
        <f t="shared" ref="D5:W5" si="4">SUM(D6,D16)</f>
        <v>4628.5735905158899</v>
      </c>
      <c r="E5" s="57">
        <f t="shared" si="4"/>
        <v>562.93554988734797</v>
      </c>
      <c r="F5" s="57">
        <f t="shared" si="4"/>
        <v>1359.043005756859</v>
      </c>
      <c r="G5" s="57">
        <f t="shared" si="4"/>
        <v>245.33668892947435</v>
      </c>
      <c r="H5" s="57">
        <f t="shared" si="4"/>
        <v>4317.9977839999992</v>
      </c>
      <c r="I5" s="57">
        <f t="shared" si="4"/>
        <v>10172.551647269545</v>
      </c>
      <c r="J5" s="57">
        <f t="shared" si="4"/>
        <v>1088.5993846126046</v>
      </c>
      <c r="K5" s="57">
        <f t="shared" si="4"/>
        <v>5552.881998822726</v>
      </c>
      <c r="L5" s="57">
        <f t="shared" si="4"/>
        <v>3530.977880256537</v>
      </c>
      <c r="M5" s="57">
        <f t="shared" si="4"/>
        <v>19.200556950000003</v>
      </c>
      <c r="N5" s="57">
        <f t="shared" si="4"/>
        <v>1137.2210082193017</v>
      </c>
      <c r="O5" s="57">
        <f t="shared" si="4"/>
        <v>18433.357349999998</v>
      </c>
      <c r="P5" s="57">
        <f t="shared" si="4"/>
        <v>5359.468936577925</v>
      </c>
      <c r="Q5" s="57">
        <f t="shared" si="4"/>
        <v>7558.2368079695971</v>
      </c>
      <c r="R5" s="57"/>
      <c r="S5" s="57">
        <f t="shared" si="4"/>
        <v>4444.9717281178246</v>
      </c>
      <c r="T5" s="57">
        <f t="shared" si="4"/>
        <v>2616.5653596025854</v>
      </c>
      <c r="U5" s="57">
        <f t="shared" si="4"/>
        <v>274.6510251875311</v>
      </c>
      <c r="V5" s="57">
        <f t="shared" si="4"/>
        <v>219.82741542275627</v>
      </c>
      <c r="W5" s="57">
        <f t="shared" si="4"/>
        <v>707.90291373259606</v>
      </c>
      <c r="X5" s="57">
        <f>SUM(X6,X16)</f>
        <v>4276.2337982784702</v>
      </c>
      <c r="Y5" s="57">
        <f>SUM(Y6,Y16)</f>
        <v>316.32190047178705</v>
      </c>
      <c r="Z5" s="57">
        <f t="shared" ref="Z5:AF5" si="5">SUM(Z6,Z16)</f>
        <v>490.73709429357643</v>
      </c>
      <c r="AA5" s="57">
        <f t="shared" si="5"/>
        <v>7341.0492811350832</v>
      </c>
      <c r="AB5" s="57"/>
      <c r="AC5" s="57">
        <f t="shared" si="5"/>
        <v>804.55333229373321</v>
      </c>
      <c r="AD5" s="57">
        <f t="shared" si="5"/>
        <v>641.30905936786542</v>
      </c>
      <c r="AE5" s="57">
        <f t="shared" si="5"/>
        <v>163.24427292586793</v>
      </c>
      <c r="AF5" s="57">
        <f t="shared" si="5"/>
        <v>58397.12972947627</v>
      </c>
      <c r="AG5" s="57"/>
      <c r="AH5" s="57"/>
      <c r="AI5" s="57"/>
      <c r="AJ5" s="57"/>
      <c r="AK5" s="57"/>
      <c r="AL5" s="57">
        <f t="shared" ref="AL5:AN5" si="6">SUM(AL6,AL16)</f>
        <v>1839.2711035263999</v>
      </c>
      <c r="AM5" s="57"/>
      <c r="AN5" s="58">
        <f t="shared" si="6"/>
        <v>2479.5592184579632</v>
      </c>
    </row>
    <row r="6" spans="1:40" s="49" customFormat="1" ht="25.5" customHeight="1" x14ac:dyDescent="0.4">
      <c r="A6" s="54">
        <v>921</v>
      </c>
      <c r="B6" s="64" t="s">
        <v>73</v>
      </c>
      <c r="C6" s="56">
        <f t="shared" si="3"/>
        <v>122251.16654118478</v>
      </c>
      <c r="D6" s="57">
        <f t="shared" ref="D6:L6" si="7">SUM(D7:D15)</f>
        <v>4241.6523265969427</v>
      </c>
      <c r="E6" s="57">
        <f t="shared" si="7"/>
        <v>528.82119603634544</v>
      </c>
      <c r="F6" s="57">
        <f t="shared" si="7"/>
        <v>1261.7711280955123</v>
      </c>
      <c r="G6" s="57">
        <f t="shared" si="7"/>
        <v>228.36439246970889</v>
      </c>
      <c r="H6" s="57">
        <f t="shared" si="7"/>
        <v>4095.3288869999997</v>
      </c>
      <c r="I6" s="57">
        <f t="shared" si="7"/>
        <v>9269.1636860556337</v>
      </c>
      <c r="J6" s="57">
        <f t="shared" si="7"/>
        <v>1017.0696614059867</v>
      </c>
      <c r="K6" s="57">
        <f t="shared" si="7"/>
        <v>5104.5927933230078</v>
      </c>
      <c r="L6" s="57">
        <f t="shared" si="7"/>
        <v>3147.5335679469335</v>
      </c>
      <c r="M6" s="57">
        <f t="shared" ref="M6:W6" si="8">SUM(M7:M15)</f>
        <v>18.021562950000003</v>
      </c>
      <c r="N6" s="57">
        <f t="shared" si="8"/>
        <v>1052.5193450060888</v>
      </c>
      <c r="O6" s="57">
        <f t="shared" si="8"/>
        <v>17599.503386</v>
      </c>
      <c r="P6" s="57">
        <f t="shared" si="8"/>
        <v>4846.5870480186586</v>
      </c>
      <c r="Q6" s="57">
        <f t="shared" si="8"/>
        <v>7071.7781875500787</v>
      </c>
      <c r="R6" s="57"/>
      <c r="S6" s="57">
        <f t="shared" si="8"/>
        <v>4136.922845563291</v>
      </c>
      <c r="T6" s="57">
        <f t="shared" si="8"/>
        <v>2470.1766548503815</v>
      </c>
      <c r="U6" s="57">
        <f t="shared" si="8"/>
        <v>254.15088922767151</v>
      </c>
      <c r="V6" s="57">
        <f t="shared" si="8"/>
        <v>207.8151164860742</v>
      </c>
      <c r="W6" s="57">
        <f t="shared" si="8"/>
        <v>651.66615712210717</v>
      </c>
      <c r="X6" s="57">
        <f>SUM(X7:X15)</f>
        <v>4036.8830452297743</v>
      </c>
      <c r="Y6" s="57">
        <f>SUM(Y7:Y15)</f>
        <v>301.66483430009072</v>
      </c>
      <c r="Z6" s="57">
        <f t="shared" ref="Z6:AF6" si="9">SUM(Z7:Z15)</f>
        <v>461.30363708038686</v>
      </c>
      <c r="AA6" s="57">
        <f t="shared" si="9"/>
        <v>6851.2629202444141</v>
      </c>
      <c r="AB6" s="57"/>
      <c r="AC6" s="57">
        <f t="shared" si="9"/>
        <v>744.20449465681634</v>
      </c>
      <c r="AD6" s="57">
        <f t="shared" si="9"/>
        <v>595.82311280923068</v>
      </c>
      <c r="AE6" s="57">
        <f t="shared" si="9"/>
        <v>148.3813818475858</v>
      </c>
      <c r="AF6" s="57">
        <f t="shared" si="9"/>
        <v>54913.345212695131</v>
      </c>
      <c r="AG6" s="57"/>
      <c r="AH6" s="57"/>
      <c r="AI6" s="57"/>
      <c r="AJ6" s="57"/>
      <c r="AK6" s="57"/>
      <c r="AL6" s="57">
        <f t="shared" ref="AL6:AN6" si="10">SUM(AL7:AL15)</f>
        <v>1747.9246304767612</v>
      </c>
      <c r="AM6" s="57"/>
      <c r="AN6" s="58">
        <f t="shared" si="10"/>
        <v>2329.4004636003292</v>
      </c>
    </row>
    <row r="7" spans="1:40" s="49" customFormat="1" x14ac:dyDescent="0.4">
      <c r="A7" s="59" t="s">
        <v>74</v>
      </c>
      <c r="B7" s="65" t="s">
        <v>75</v>
      </c>
      <c r="C7" s="61">
        <f t="shared" si="3"/>
        <v>6946.6115078161747</v>
      </c>
      <c r="D7" s="62">
        <f>AA!$P7</f>
        <v>235.80387198206608</v>
      </c>
      <c r="E7" s="62">
        <f>BBWB!$P7</f>
        <v>28.813762926900431</v>
      </c>
      <c r="F7" s="62">
        <f>CA!$P7</f>
        <v>85.590729776278323</v>
      </c>
      <c r="G7" s="62">
        <f>CWP!$P7</f>
        <v>23.241706415036909</v>
      </c>
      <c r="H7" s="62">
        <f>CTB!P7</f>
        <v>255.32509100000004</v>
      </c>
      <c r="I7" s="62">
        <f>DLA!$P7</f>
        <v>640.78576726005838</v>
      </c>
      <c r="J7" s="62">
        <f>'DLA (children)'!$P7</f>
        <v>57.787627933717317</v>
      </c>
      <c r="K7" s="62">
        <f>'DLA (working age)'!$P7</f>
        <v>334.31986458559589</v>
      </c>
      <c r="L7" s="62">
        <f>'DLA (pensioners)'!$P7</f>
        <v>248.64073158436634</v>
      </c>
      <c r="M7" s="62">
        <f>DHP!$P7</f>
        <v>0.56585700000000005</v>
      </c>
      <c r="N7" s="62">
        <f>ESA!$P7</f>
        <v>72.147762771048207</v>
      </c>
      <c r="O7" s="62">
        <f>HB!$P7</f>
        <v>862.83927000000006</v>
      </c>
      <c r="P7" s="62">
        <f>IB!$P7</f>
        <v>395.47174723321376</v>
      </c>
      <c r="Q7" s="62">
        <f>IS!$P7</f>
        <v>433.05465739078647</v>
      </c>
      <c r="R7" s="62"/>
      <c r="S7" s="62">
        <f>'IS (incapacity)'!$P7</f>
        <v>256.17440352241022</v>
      </c>
      <c r="T7" s="62">
        <f>'IS (lone parent)'!$P7</f>
        <v>141.63318122870189</v>
      </c>
      <c r="U7" s="62">
        <f>'IS (carer)'!$P7</f>
        <v>19.730555937457567</v>
      </c>
      <c r="V7" s="62">
        <f>'IS (others)'!$P7</f>
        <v>14.736231918350155</v>
      </c>
      <c r="W7" s="62">
        <f>IIDB!$P7</f>
        <v>91.300310472465284</v>
      </c>
      <c r="X7" s="62">
        <f>JSA!$P7</f>
        <v>259.79544137389814</v>
      </c>
      <c r="Y7" s="62">
        <f>MA!$P7</f>
        <v>11.41499588217922</v>
      </c>
      <c r="Z7" s="62">
        <f>O75TVL!$P7</f>
        <v>23.784241676239635</v>
      </c>
      <c r="AA7" s="62">
        <f>PC!$P7</f>
        <v>418.35203326844464</v>
      </c>
      <c r="AB7" s="62"/>
      <c r="AC7" s="62">
        <f>SDA!$P7</f>
        <v>50.230783401117392</v>
      </c>
      <c r="AD7" s="62">
        <f>'SDA (working age)'!$P7</f>
        <v>39.523511854983752</v>
      </c>
      <c r="AE7" s="62">
        <f>'SDA (pensioners)'!$P7</f>
        <v>10.707271546133642</v>
      </c>
      <c r="AF7" s="62">
        <f>SP!$P7</f>
        <v>2857.1499661849798</v>
      </c>
      <c r="AG7" s="62"/>
      <c r="AH7" s="62"/>
      <c r="AI7" s="62"/>
      <c r="AJ7" s="62"/>
      <c r="AK7" s="62"/>
      <c r="AL7" s="62">
        <f>SMP!$P7</f>
        <v>79.670083483728249</v>
      </c>
      <c r="AM7" s="62"/>
      <c r="AN7" s="63">
        <f>WFP!$P7</f>
        <v>121.27342831773399</v>
      </c>
    </row>
    <row r="8" spans="1:40" s="49" customFormat="1" x14ac:dyDescent="0.4">
      <c r="A8" s="59" t="s">
        <v>76</v>
      </c>
      <c r="B8" s="65" t="s">
        <v>77</v>
      </c>
      <c r="C8" s="61">
        <f t="shared" si="3"/>
        <v>18043.944079083725</v>
      </c>
      <c r="D8" s="62">
        <f>AA!$P8</f>
        <v>697.67111988401064</v>
      </c>
      <c r="E8" s="62">
        <f>BBWB!$P8</f>
        <v>79.415395515706479</v>
      </c>
      <c r="F8" s="62">
        <f>CA!$P8</f>
        <v>208.82646104483763</v>
      </c>
      <c r="G8" s="62">
        <f>CWP!$P8</f>
        <v>34.963435084426187</v>
      </c>
      <c r="H8" s="62">
        <f>CTB!P8</f>
        <v>605.540209</v>
      </c>
      <c r="I8" s="62">
        <f>DLA!$P8</f>
        <v>1770.8798231523765</v>
      </c>
      <c r="J8" s="62">
        <f>'DLA (children)'!$P8</f>
        <v>149.19100914132602</v>
      </c>
      <c r="K8" s="62">
        <f>'DLA (working age)'!$P8</f>
        <v>948.98783734624703</v>
      </c>
      <c r="L8" s="62">
        <f>'DLA (pensioners)'!$P8</f>
        <v>672.96931830358653</v>
      </c>
      <c r="M8" s="62">
        <f>DHP!$P8</f>
        <v>2.0641989999999999</v>
      </c>
      <c r="N8" s="62">
        <f>ESA!$P8</f>
        <v>186.1070649432815</v>
      </c>
      <c r="O8" s="62">
        <f>HB!$P8</f>
        <v>2205.6070829999999</v>
      </c>
      <c r="P8" s="62">
        <f>IB!$P8</f>
        <v>947.7180805018545</v>
      </c>
      <c r="Q8" s="62">
        <f>IS!$P8</f>
        <v>1225.3139774280783</v>
      </c>
      <c r="R8" s="62"/>
      <c r="S8" s="62">
        <f>'IS (incapacity)'!$P8</f>
        <v>773.93298248567419</v>
      </c>
      <c r="T8" s="62">
        <f>'IS (lone parent)'!$P8</f>
        <v>377.74132644464197</v>
      </c>
      <c r="U8" s="62">
        <f>'IS (carer)'!$P8</f>
        <v>44.673816242919926</v>
      </c>
      <c r="V8" s="62">
        <f>'IS (others)'!$P8</f>
        <v>30.989783059616872</v>
      </c>
      <c r="W8" s="62">
        <f>IIDB!$P8</f>
        <v>118.72812598691775</v>
      </c>
      <c r="X8" s="62">
        <f>JSA!$P8</f>
        <v>602.50843602692999</v>
      </c>
      <c r="Y8" s="62">
        <f>MA!$P8</f>
        <v>36.182507598177054</v>
      </c>
      <c r="Z8" s="62">
        <f>O75TVL!$P8</f>
        <v>61.150918360065972</v>
      </c>
      <c r="AA8" s="62">
        <f>PC!$P8</f>
        <v>1067.9386964715595</v>
      </c>
      <c r="AB8" s="62"/>
      <c r="AC8" s="62">
        <f>SDA!$P8</f>
        <v>124.65934659513957</v>
      </c>
      <c r="AD8" s="62">
        <f>'SDA (working age)'!$P8</f>
        <v>98.319588845709106</v>
      </c>
      <c r="AE8" s="62">
        <f>'SDA (pensioners)'!$P8</f>
        <v>26.339757749430479</v>
      </c>
      <c r="AF8" s="62">
        <f>SP!$P8</f>
        <v>7536.9825607723833</v>
      </c>
      <c r="AG8" s="62"/>
      <c r="AH8" s="62"/>
      <c r="AI8" s="62"/>
      <c r="AJ8" s="62"/>
      <c r="AK8" s="62"/>
      <c r="AL8" s="62">
        <f>SMP!$P8</f>
        <v>213.09283001538026</v>
      </c>
      <c r="AM8" s="62"/>
      <c r="AN8" s="63">
        <f>WFP!$P8</f>
        <v>318.59380870260378</v>
      </c>
    </row>
    <row r="9" spans="1:40" s="49" customFormat="1" x14ac:dyDescent="0.4">
      <c r="A9" s="59" t="s">
        <v>78</v>
      </c>
      <c r="B9" s="65" t="s">
        <v>79</v>
      </c>
      <c r="C9" s="61">
        <f t="shared" si="3"/>
        <v>12229.306086087914</v>
      </c>
      <c r="D9" s="62">
        <f>AA!$P9</f>
        <v>393.58322089775663</v>
      </c>
      <c r="E9" s="62">
        <f>BBWB!$P9</f>
        <v>53.205833643541077</v>
      </c>
      <c r="F9" s="62">
        <f>CA!$P9</f>
        <v>146.44022714776006</v>
      </c>
      <c r="G9" s="62">
        <f>CWP!$P9</f>
        <v>40.602373403005018</v>
      </c>
      <c r="H9" s="62">
        <f>CTB!P9</f>
        <v>393.61618199999998</v>
      </c>
      <c r="I9" s="62">
        <f>DLA!$P9</f>
        <v>1074.8480744291496</v>
      </c>
      <c r="J9" s="62">
        <f>'DLA (children)'!$P9</f>
        <v>101.86114503628576</v>
      </c>
      <c r="K9" s="62">
        <f>'DLA (working age)'!$P9</f>
        <v>577.23822485195137</v>
      </c>
      <c r="L9" s="62">
        <f>'DLA (pensioners)'!$P9</f>
        <v>395.77516777605751</v>
      </c>
      <c r="M9" s="62">
        <f>DHP!$P9</f>
        <v>1.5841340000000002</v>
      </c>
      <c r="N9" s="62">
        <f>ESA!$P9</f>
        <v>116.56259168956112</v>
      </c>
      <c r="O9" s="62">
        <f>HB!$P9</f>
        <v>1384.1209899999999</v>
      </c>
      <c r="P9" s="62">
        <f>IB!$P9</f>
        <v>567.62942248928005</v>
      </c>
      <c r="Q9" s="62">
        <f>IS!$P9</f>
        <v>709.47408406631246</v>
      </c>
      <c r="R9" s="62"/>
      <c r="S9" s="62">
        <f>'IS (incapacity)'!$P9</f>
        <v>417.06030849808093</v>
      </c>
      <c r="T9" s="62">
        <f>'IS (lone parent)'!$P9</f>
        <v>237.80755524478144</v>
      </c>
      <c r="U9" s="62">
        <f>'IS (carer)'!$P9</f>
        <v>32.221118244480145</v>
      </c>
      <c r="V9" s="62">
        <f>'IS (others)'!$P9</f>
        <v>21.237776009931267</v>
      </c>
      <c r="W9" s="62">
        <f>IIDB!$P9</f>
        <v>83.409033471080022</v>
      </c>
      <c r="X9" s="62">
        <f>JSA!$P9</f>
        <v>477.63964415401921</v>
      </c>
      <c r="Y9" s="62">
        <f>MA!$P9</f>
        <v>25.934624543589113</v>
      </c>
      <c r="Z9" s="62">
        <f>O75TVL!$P9</f>
        <v>46.355797106995297</v>
      </c>
      <c r="AA9" s="62">
        <f>PC!$P9</f>
        <v>702.95754403216893</v>
      </c>
      <c r="AB9" s="62"/>
      <c r="AC9" s="62">
        <f>SDA!$P9</f>
        <v>83.266718732706579</v>
      </c>
      <c r="AD9" s="62">
        <f>'SDA (working age)'!$P9</f>
        <v>65.816661787223453</v>
      </c>
      <c r="AE9" s="62">
        <f>'SDA (pensioners)'!$P9</f>
        <v>17.450056945483126</v>
      </c>
      <c r="AF9" s="62">
        <f>SP!$P9</f>
        <v>5521.6311633488349</v>
      </c>
      <c r="AG9" s="62"/>
      <c r="AH9" s="62"/>
      <c r="AI9" s="62"/>
      <c r="AJ9" s="62"/>
      <c r="AK9" s="62"/>
      <c r="AL9" s="62">
        <f>SMP!$P9</f>
        <v>171.83021082932493</v>
      </c>
      <c r="AM9" s="62"/>
      <c r="AN9" s="63">
        <f>WFP!$P9</f>
        <v>234.61421610282952</v>
      </c>
    </row>
    <row r="10" spans="1:40" s="49" customFormat="1" x14ac:dyDescent="0.4">
      <c r="A10" s="59" t="s">
        <v>80</v>
      </c>
      <c r="B10" s="65" t="s">
        <v>81</v>
      </c>
      <c r="C10" s="61">
        <f t="shared" si="3"/>
        <v>10180.200197997308</v>
      </c>
      <c r="D10" s="62">
        <f>AA!$P10</f>
        <v>374.18153315140034</v>
      </c>
      <c r="E10" s="62">
        <f>BBWB!$P10</f>
        <v>46.047149129724538</v>
      </c>
      <c r="F10" s="62">
        <f>CA!$P10</f>
        <v>112.02365983602098</v>
      </c>
      <c r="G10" s="62">
        <f>CWP!$P10</f>
        <v>23.309797351799716</v>
      </c>
      <c r="H10" s="62">
        <f>CTB!P10</f>
        <v>314.00270600000005</v>
      </c>
      <c r="I10" s="62">
        <f>DLA!$P10</f>
        <v>824.41695406487815</v>
      </c>
      <c r="J10" s="62">
        <f>'DLA (children)'!$P10</f>
        <v>90.423247869764396</v>
      </c>
      <c r="K10" s="62">
        <f>'DLA (working age)'!$P10</f>
        <v>446.45144829494427</v>
      </c>
      <c r="L10" s="62">
        <f>'DLA (pensioners)'!$P10</f>
        <v>287.46254610537591</v>
      </c>
      <c r="M10" s="62">
        <f>DHP!$P10</f>
        <v>0.86311399999999994</v>
      </c>
      <c r="N10" s="62">
        <f>ESA!$P10</f>
        <v>83.977730746338793</v>
      </c>
      <c r="O10" s="62">
        <f>HB!$P10</f>
        <v>1035.3076410000001</v>
      </c>
      <c r="P10" s="62">
        <f>IB!$P10</f>
        <v>455.38184983830791</v>
      </c>
      <c r="Q10" s="62">
        <f>IS!$P10</f>
        <v>512.7118642559069</v>
      </c>
      <c r="R10" s="62"/>
      <c r="S10" s="62">
        <f>'IS (incapacity)'!$P10</f>
        <v>299.06432313522271</v>
      </c>
      <c r="T10" s="62">
        <f>'IS (lone parent)'!$P10</f>
        <v>177.74776389347579</v>
      </c>
      <c r="U10" s="62">
        <f>'IS (carer)'!$P10</f>
        <v>21.969738080319129</v>
      </c>
      <c r="V10" s="62">
        <f>'IS (others)'!$P10</f>
        <v>13.263415343741515</v>
      </c>
      <c r="W10" s="62">
        <f>IIDB!$P10</f>
        <v>79.916671868308114</v>
      </c>
      <c r="X10" s="62">
        <f>JSA!$P10</f>
        <v>342.89599787541101</v>
      </c>
      <c r="Y10" s="62">
        <f>MA!$P10</f>
        <v>25.052735957551633</v>
      </c>
      <c r="Z10" s="62">
        <f>O75TVL!$P10</f>
        <v>40.377885130276347</v>
      </c>
      <c r="AA10" s="62">
        <f>PC!$P10</f>
        <v>550.82516544056011</v>
      </c>
      <c r="AB10" s="62"/>
      <c r="AC10" s="62">
        <f>SDA!$P10</f>
        <v>71.669682042108832</v>
      </c>
      <c r="AD10" s="62">
        <f>'SDA (working age)'!$P10</f>
        <v>58.197125093110834</v>
      </c>
      <c r="AE10" s="62">
        <f>'SDA (pensioners)'!$P10</f>
        <v>13.472556948998013</v>
      </c>
      <c r="AF10" s="62">
        <f>SP!$P10</f>
        <v>4947.9921771778645</v>
      </c>
      <c r="AG10" s="62"/>
      <c r="AH10" s="62"/>
      <c r="AI10" s="62"/>
      <c r="AJ10" s="62"/>
      <c r="AK10" s="62"/>
      <c r="AL10" s="62">
        <f>SMP!$P10</f>
        <v>133.86017766440941</v>
      </c>
      <c r="AM10" s="62"/>
      <c r="AN10" s="63">
        <f>WFP!$P10</f>
        <v>205.38570546644127</v>
      </c>
    </row>
    <row r="11" spans="1:40" s="49" customFormat="1" x14ac:dyDescent="0.4">
      <c r="A11" s="59" t="s">
        <v>82</v>
      </c>
      <c r="B11" s="65" t="s">
        <v>83</v>
      </c>
      <c r="C11" s="61">
        <f t="shared" si="3"/>
        <v>13482.025647372875</v>
      </c>
      <c r="D11" s="62">
        <f>AA!$P11</f>
        <v>527.98838872624538</v>
      </c>
      <c r="E11" s="62">
        <f>BBWB!$P11</f>
        <v>61.963354951314905</v>
      </c>
      <c r="F11" s="62">
        <f>CA!$P11</f>
        <v>157.42727210607899</v>
      </c>
      <c r="G11" s="62">
        <f>CWP!$P11</f>
        <v>34.622980400612164</v>
      </c>
      <c r="H11" s="62">
        <f>CTB!P11</f>
        <v>456.017518</v>
      </c>
      <c r="I11" s="62">
        <f>DLA!$P11</f>
        <v>1089.5060208829095</v>
      </c>
      <c r="J11" s="62">
        <f>'DLA (children)'!$P11</f>
        <v>119.56745159586278</v>
      </c>
      <c r="K11" s="62">
        <f>'DLA (working age)'!$P11</f>
        <v>573.40825021359433</v>
      </c>
      <c r="L11" s="62">
        <f>'DLA (pensioners)'!$P11</f>
        <v>396.28665518681362</v>
      </c>
      <c r="M11" s="62">
        <f>DHP!$P11</f>
        <v>2.0151289500000003</v>
      </c>
      <c r="N11" s="62">
        <f>ESA!$P11</f>
        <v>118.79125655813372</v>
      </c>
      <c r="O11" s="62">
        <f>HB!$P11</f>
        <v>1613.8159450000001</v>
      </c>
      <c r="P11" s="62">
        <f>IB!$P11</f>
        <v>577.09845719871043</v>
      </c>
      <c r="Q11" s="62">
        <f>IS!$P11</f>
        <v>781.8484239798214</v>
      </c>
      <c r="R11" s="62"/>
      <c r="S11" s="62">
        <f>'IS (incapacity)'!$P11</f>
        <v>436.41087154647329</v>
      </c>
      <c r="T11" s="62">
        <f>'IS (lone parent)'!$P11</f>
        <v>286.53433916524563</v>
      </c>
      <c r="U11" s="62">
        <f>'IS (carer)'!$P11</f>
        <v>33.994603218931999</v>
      </c>
      <c r="V11" s="62">
        <f>'IS (others)'!$P11</f>
        <v>22.943407951816933</v>
      </c>
      <c r="W11" s="62">
        <f>IIDB!$P11</f>
        <v>76.08359206038773</v>
      </c>
      <c r="X11" s="62">
        <f>JSA!$P11</f>
        <v>554.74853297171819</v>
      </c>
      <c r="Y11" s="62">
        <f>MA!$P11</f>
        <v>30.10503222404844</v>
      </c>
      <c r="Z11" s="62">
        <f>O75TVL!$P11</f>
        <v>49.681448784764143</v>
      </c>
      <c r="AA11" s="62">
        <f>PC!$P11</f>
        <v>819.449590021071</v>
      </c>
      <c r="AB11" s="62"/>
      <c r="AC11" s="62">
        <f>SDA!$P11</f>
        <v>82.781893414570973</v>
      </c>
      <c r="AD11" s="62">
        <f>'SDA (working age)'!$P11</f>
        <v>66.90732121178192</v>
      </c>
      <c r="AE11" s="62">
        <f>'SDA (pensioners)'!$P11</f>
        <v>15.874572202789052</v>
      </c>
      <c r="AF11" s="62">
        <f>SP!$P11</f>
        <v>6037.2486195200718</v>
      </c>
      <c r="AG11" s="62"/>
      <c r="AH11" s="62"/>
      <c r="AI11" s="62"/>
      <c r="AJ11" s="62"/>
      <c r="AK11" s="62"/>
      <c r="AL11" s="62">
        <f>SMP!$P11</f>
        <v>158.71284312116381</v>
      </c>
      <c r="AM11" s="62"/>
      <c r="AN11" s="63">
        <f>WFP!$P11</f>
        <v>252.11934850125419</v>
      </c>
    </row>
    <row r="12" spans="1:40" s="49" customFormat="1" x14ac:dyDescent="0.4">
      <c r="A12" s="59" t="s">
        <v>84</v>
      </c>
      <c r="B12" s="65" t="s">
        <v>85</v>
      </c>
      <c r="C12" s="61">
        <f t="shared" si="3"/>
        <v>12749.567263437812</v>
      </c>
      <c r="D12" s="62">
        <f>AA!$P12</f>
        <v>470.592899044521</v>
      </c>
      <c r="E12" s="62">
        <f>BBWB!$P12</f>
        <v>57.55571881354534</v>
      </c>
      <c r="F12" s="62">
        <f>CA!$P12</f>
        <v>117.24916869824985</v>
      </c>
      <c r="G12" s="62">
        <f>CWP!$P12</f>
        <v>23.862090505542451</v>
      </c>
      <c r="H12" s="62">
        <f>CTB!P12</f>
        <v>401.82092599999999</v>
      </c>
      <c r="I12" s="62">
        <f>DLA!$P12</f>
        <v>812.53989371114153</v>
      </c>
      <c r="J12" s="62">
        <f>'DLA (children)'!$P12</f>
        <v>109.50228822985974</v>
      </c>
      <c r="K12" s="62">
        <f>'DLA (working age)'!$P12</f>
        <v>443.86680184657564</v>
      </c>
      <c r="L12" s="62">
        <f>'DLA (pensioners)'!$P12</f>
        <v>258.9440721381302</v>
      </c>
      <c r="M12" s="62">
        <f>DHP!$P12</f>
        <v>1.786022</v>
      </c>
      <c r="N12" s="62">
        <f>ESA!$P12</f>
        <v>93.507042453683397</v>
      </c>
      <c r="O12" s="62">
        <f>HB!$P12</f>
        <v>1515.850764</v>
      </c>
      <c r="P12" s="62">
        <f>IB!$P12</f>
        <v>423.16773965492575</v>
      </c>
      <c r="Q12" s="62">
        <f>IS!$P12</f>
        <v>564.73864729217814</v>
      </c>
      <c r="R12" s="62"/>
      <c r="S12" s="62">
        <f>'IS (incapacity)'!$P12</f>
        <v>320.54207105497539</v>
      </c>
      <c r="T12" s="62">
        <f>'IS (lone parent)'!$P12</f>
        <v>207.30680973040035</v>
      </c>
      <c r="U12" s="62">
        <f>'IS (carer)'!$P12</f>
        <v>20.161539365994653</v>
      </c>
      <c r="V12" s="62">
        <f>'IS (others)'!$P12</f>
        <v>16.188079553885309</v>
      </c>
      <c r="W12" s="62">
        <f>IIDB!$P12</f>
        <v>51.351100918806274</v>
      </c>
      <c r="X12" s="62">
        <f>JSA!$P12</f>
        <v>367.91042272665374</v>
      </c>
      <c r="Y12" s="62">
        <f>MA!$P12</f>
        <v>34.031814623716997</v>
      </c>
      <c r="Z12" s="62">
        <f>O75TVL!$P12</f>
        <v>55.087196250840961</v>
      </c>
      <c r="AA12" s="62">
        <f>PC!$P12</f>
        <v>640.89711025988299</v>
      </c>
      <c r="AB12" s="62"/>
      <c r="AC12" s="62">
        <f>SDA!$P12</f>
        <v>72.854718466126826</v>
      </c>
      <c r="AD12" s="62">
        <f>'SDA (working age)'!$P12</f>
        <v>58.515452003872539</v>
      </c>
      <c r="AE12" s="62">
        <f>'SDA (pensioners)'!$P12</f>
        <v>14.339266462254276</v>
      </c>
      <c r="AF12" s="62">
        <f>SP!$P12</f>
        <v>6595.5057191140968</v>
      </c>
      <c r="AG12" s="62"/>
      <c r="AH12" s="62"/>
      <c r="AI12" s="62"/>
      <c r="AJ12" s="62"/>
      <c r="AK12" s="62"/>
      <c r="AL12" s="62">
        <f>SMP!$P12</f>
        <v>178.49250135775904</v>
      </c>
      <c r="AM12" s="62"/>
      <c r="AN12" s="63">
        <f>WFP!$P12</f>
        <v>270.76576754614035</v>
      </c>
    </row>
    <row r="13" spans="1:40" s="49" customFormat="1" x14ac:dyDescent="0.4">
      <c r="A13" s="59" t="s">
        <v>86</v>
      </c>
      <c r="B13" s="65" t="s">
        <v>87</v>
      </c>
      <c r="C13" s="61">
        <f t="shared" si="3"/>
        <v>18093.62406190667</v>
      </c>
      <c r="D13" s="62">
        <f>AA!$P13</f>
        <v>435.82079532433318</v>
      </c>
      <c r="E13" s="62">
        <f>BBWB!$P13</f>
        <v>65.503073193056693</v>
      </c>
      <c r="F13" s="62">
        <f>CA!$P13</f>
        <v>174.75661411243533</v>
      </c>
      <c r="G13" s="62">
        <f>CWP!$P13</f>
        <v>13.893072986158675</v>
      </c>
      <c r="H13" s="62">
        <f>CTB!P13</f>
        <v>759.83487700000001</v>
      </c>
      <c r="I13" s="62">
        <f>DLA!$P13</f>
        <v>1133.6798888941792</v>
      </c>
      <c r="J13" s="62">
        <f>'DLA (children)'!$P13</f>
        <v>138.56808230064809</v>
      </c>
      <c r="K13" s="62">
        <f>'DLA (working age)'!$P13</f>
        <v>684.9756720931116</v>
      </c>
      <c r="L13" s="62">
        <f>'DLA (pensioners)'!$P13</f>
        <v>310.56479671804846</v>
      </c>
      <c r="M13" s="62">
        <f>DHP!$P13</f>
        <v>4.6400660000000009</v>
      </c>
      <c r="N13" s="62">
        <f>ESA!$P13</f>
        <v>150.67232482754883</v>
      </c>
      <c r="O13" s="62">
        <f>HB!$P13</f>
        <v>5184.5518279999997</v>
      </c>
      <c r="P13" s="62">
        <f>IB!$P13</f>
        <v>491.36490790035134</v>
      </c>
      <c r="Q13" s="62">
        <f>IS!$P13</f>
        <v>1508.0492587661806</v>
      </c>
      <c r="R13" s="62"/>
      <c r="S13" s="62">
        <f>'IS (incapacity)'!$P13</f>
        <v>847.80740768397618</v>
      </c>
      <c r="T13" s="62">
        <f>'IS (lone parent)'!$P13</f>
        <v>572.06653126308061</v>
      </c>
      <c r="U13" s="62">
        <f>'IS (carer)'!$P13</f>
        <v>37.679167899842142</v>
      </c>
      <c r="V13" s="62">
        <f>'IS (others)'!$P13</f>
        <v>50.536615070159968</v>
      </c>
      <c r="W13" s="62">
        <f>IIDB!$P13</f>
        <v>31.212221293065902</v>
      </c>
      <c r="X13" s="62">
        <f>JSA!$P13</f>
        <v>677.10209099149574</v>
      </c>
      <c r="Y13" s="62">
        <f>MA!$P13</f>
        <v>54.390233435481115</v>
      </c>
      <c r="Z13" s="62">
        <f>O75TVL!$P13</f>
        <v>47.13506946287238</v>
      </c>
      <c r="AA13" s="62">
        <f>PC!$P13</f>
        <v>1196.1267803251017</v>
      </c>
      <c r="AB13" s="62"/>
      <c r="AC13" s="62">
        <f>SDA!$P13</f>
        <v>78.089296837190261</v>
      </c>
      <c r="AD13" s="62">
        <f>'SDA (working age)'!$P13</f>
        <v>63.51370923186338</v>
      </c>
      <c r="AE13" s="62">
        <f>'SDA (pensioners)'!$P13</f>
        <v>14.575587605326886</v>
      </c>
      <c r="AF13" s="62">
        <f>SP!$P13</f>
        <v>5484.098549461477</v>
      </c>
      <c r="AG13" s="62"/>
      <c r="AH13" s="62"/>
      <c r="AI13" s="62"/>
      <c r="AJ13" s="62"/>
      <c r="AK13" s="62"/>
      <c r="AL13" s="62">
        <f>SMP!$P13</f>
        <v>343.07386900629052</v>
      </c>
      <c r="AM13" s="62"/>
      <c r="AN13" s="63">
        <f>WFP!$P13</f>
        <v>259.62924408945378</v>
      </c>
    </row>
    <row r="14" spans="1:40" s="49" customFormat="1" x14ac:dyDescent="0.4">
      <c r="A14" s="59" t="s">
        <v>88</v>
      </c>
      <c r="B14" s="65" t="s">
        <v>89</v>
      </c>
      <c r="C14" s="61">
        <f t="shared" si="3"/>
        <v>18082.199641242856</v>
      </c>
      <c r="D14" s="62">
        <f>AA!$P14</f>
        <v>605.72454560138385</v>
      </c>
      <c r="E14" s="62">
        <f>BBWB!$P14</f>
        <v>85.616920307575839</v>
      </c>
      <c r="F14" s="62">
        <f>CA!$P14</f>
        <v>152.6455722939514</v>
      </c>
      <c r="G14" s="62">
        <f>CWP!$P14</f>
        <v>20.06412936610608</v>
      </c>
      <c r="H14" s="62">
        <f>CTB!P14</f>
        <v>536.20021200000008</v>
      </c>
      <c r="I14" s="62">
        <f>DLA!$P14</f>
        <v>1096.4558582141287</v>
      </c>
      <c r="J14" s="62">
        <f>'DLA (children)'!$P14</f>
        <v>158.4566941058057</v>
      </c>
      <c r="K14" s="62">
        <f>'DLA (working age)'!$P14</f>
        <v>627.21736216789714</v>
      </c>
      <c r="L14" s="62">
        <f>'DLA (pensioners)'!$P14</f>
        <v>310.59803486626117</v>
      </c>
      <c r="M14" s="62">
        <f>DHP!$P14</f>
        <v>2.8545599999999998</v>
      </c>
      <c r="N14" s="62">
        <f>ESA!$P14</f>
        <v>133.44044879033225</v>
      </c>
      <c r="O14" s="62">
        <f>HB!$P14</f>
        <v>2373.6043109999996</v>
      </c>
      <c r="P14" s="62">
        <f>IB!$P14</f>
        <v>537.54020376993026</v>
      </c>
      <c r="Q14" s="62">
        <f>IS!$P14</f>
        <v>779.06523514406717</v>
      </c>
      <c r="R14" s="62"/>
      <c r="S14" s="62">
        <f>'IS (incapacity)'!$P14</f>
        <v>436.85713499835259</v>
      </c>
      <c r="T14" s="62">
        <f>'IS (lone parent)'!$P14</f>
        <v>294.02530237651735</v>
      </c>
      <c r="U14" s="62">
        <f>'IS (carer)'!$P14</f>
        <v>25.53624044976323</v>
      </c>
      <c r="V14" s="62">
        <f>'IS (others)'!$P14</f>
        <v>21.966369221351208</v>
      </c>
      <c r="W14" s="62">
        <f>IIDB!$P14</f>
        <v>65.1745252419731</v>
      </c>
      <c r="X14" s="62">
        <f>JSA!$P14</f>
        <v>471.26637460224123</v>
      </c>
      <c r="Y14" s="62">
        <f>MA!$P14</f>
        <v>49.387132053793685</v>
      </c>
      <c r="Z14" s="62">
        <f>O75TVL!$P14</f>
        <v>80.520155998417422</v>
      </c>
      <c r="AA14" s="62">
        <f>PC!$P14</f>
        <v>817.9087523832618</v>
      </c>
      <c r="AB14" s="62"/>
      <c r="AC14" s="62">
        <f>SDA!$P14</f>
        <v>103.16993493216867</v>
      </c>
      <c r="AD14" s="62">
        <f>'SDA (working age)'!$P14</f>
        <v>82.668046862611817</v>
      </c>
      <c r="AE14" s="62">
        <f>'SDA (pensioners)'!$P14</f>
        <v>20.501888069556859</v>
      </c>
      <c r="AF14" s="62">
        <f>SP!$P14</f>
        <v>9472.3440947977633</v>
      </c>
      <c r="AG14" s="62"/>
      <c r="AH14" s="62"/>
      <c r="AI14" s="62"/>
      <c r="AJ14" s="62"/>
      <c r="AK14" s="62"/>
      <c r="AL14" s="62">
        <f>SMP!$P14</f>
        <v>305.99429185155702</v>
      </c>
      <c r="AM14" s="62"/>
      <c r="AN14" s="63">
        <f>WFP!$P14</f>
        <v>393.22238289420943</v>
      </c>
    </row>
    <row r="15" spans="1:40" s="49" customFormat="1" x14ac:dyDescent="0.4">
      <c r="A15" s="59" t="s">
        <v>90</v>
      </c>
      <c r="B15" s="65" t="s">
        <v>91</v>
      </c>
      <c r="C15" s="61">
        <f t="shared" si="3"/>
        <v>12443.688056239418</v>
      </c>
      <c r="D15" s="62">
        <f>AA!$P15</f>
        <v>500.28595198522555</v>
      </c>
      <c r="E15" s="62">
        <f>BBWB!$P15</f>
        <v>50.699987554980112</v>
      </c>
      <c r="F15" s="62">
        <f>CA!$P15</f>
        <v>106.8114230798998</v>
      </c>
      <c r="G15" s="62">
        <f>CWP!$P15</f>
        <v>13.804806957021707</v>
      </c>
      <c r="H15" s="62">
        <f>CTB!P15</f>
        <v>372.97116599999998</v>
      </c>
      <c r="I15" s="62">
        <f>DLA!$P15</f>
        <v>826.0514054468124</v>
      </c>
      <c r="J15" s="62">
        <f>'DLA (children)'!$P15</f>
        <v>91.712115192716936</v>
      </c>
      <c r="K15" s="62">
        <f>'DLA (working age)'!$P15</f>
        <v>468.12733192309071</v>
      </c>
      <c r="L15" s="62">
        <f>'DLA (pensioners)'!$P15</f>
        <v>266.29224526829427</v>
      </c>
      <c r="M15" s="62">
        <f>DHP!$P15</f>
        <v>1.6484820000000002</v>
      </c>
      <c r="N15" s="62">
        <f>ESA!$P15</f>
        <v>97.313122226160971</v>
      </c>
      <c r="O15" s="62">
        <f>HB!$P15</f>
        <v>1423.8055540000003</v>
      </c>
      <c r="P15" s="62">
        <f>IB!$P15</f>
        <v>451.2146394320842</v>
      </c>
      <c r="Q15" s="62">
        <f>IS!$P15</f>
        <v>557.52203922674528</v>
      </c>
      <c r="R15" s="62"/>
      <c r="S15" s="62">
        <f>'IS (incapacity)'!$P15</f>
        <v>349.07334263812555</v>
      </c>
      <c r="T15" s="62">
        <f>'IS (lone parent)'!$P15</f>
        <v>175.31384550353661</v>
      </c>
      <c r="U15" s="62">
        <f>'IS (carer)'!$P15</f>
        <v>18.184109787962736</v>
      </c>
      <c r="V15" s="62">
        <f>'IS (others)'!$P15</f>
        <v>15.953438357220975</v>
      </c>
      <c r="W15" s="62">
        <f>IIDB!$P15</f>
        <v>54.490575809102964</v>
      </c>
      <c r="X15" s="62">
        <f>JSA!$P15</f>
        <v>283.01610450740674</v>
      </c>
      <c r="Y15" s="62">
        <f>MA!$P15</f>
        <v>35.165757981553426</v>
      </c>
      <c r="Z15" s="62">
        <f>O75TVL!$P15</f>
        <v>57.210924309914731</v>
      </c>
      <c r="AA15" s="62">
        <f>PC!$P15</f>
        <v>636.80724804236274</v>
      </c>
      <c r="AB15" s="62"/>
      <c r="AC15" s="62">
        <f>SDA!$P15</f>
        <v>77.48212023568729</v>
      </c>
      <c r="AD15" s="62">
        <f>'SDA (working age)'!$P15</f>
        <v>62.361695918073835</v>
      </c>
      <c r="AE15" s="62">
        <f>'SDA (pensioners)'!$P15</f>
        <v>15.120424317613463</v>
      </c>
      <c r="AF15" s="62">
        <f>SP!$P15</f>
        <v>6460.3923623176488</v>
      </c>
      <c r="AG15" s="62"/>
      <c r="AH15" s="62"/>
      <c r="AI15" s="62"/>
      <c r="AJ15" s="62"/>
      <c r="AK15" s="62"/>
      <c r="AL15" s="62">
        <f>SMP!$P15</f>
        <v>163.19782314714797</v>
      </c>
      <c r="AM15" s="62"/>
      <c r="AN15" s="63">
        <f>WFP!$P15</f>
        <v>273.79656197966301</v>
      </c>
    </row>
    <row r="16" spans="1:40" s="49" customFormat="1" x14ac:dyDescent="0.4">
      <c r="A16" s="47">
        <v>924</v>
      </c>
      <c r="B16" s="66" t="s">
        <v>92</v>
      </c>
      <c r="C16" s="56">
        <f t="shared" si="3"/>
        <v>8195.5147565570387</v>
      </c>
      <c r="D16" s="57">
        <f>AA!$P$16</f>
        <v>386.92126391894743</v>
      </c>
      <c r="E16" s="57">
        <f>BBWB!$P$16</f>
        <v>34.114353851002512</v>
      </c>
      <c r="F16" s="57">
        <f>CA!$P$16</f>
        <v>97.271877661346778</v>
      </c>
      <c r="G16" s="57">
        <f>CWP!$P$16</f>
        <v>16.972296459765452</v>
      </c>
      <c r="H16" s="57">
        <f>CTB!P16</f>
        <v>222.66889699999999</v>
      </c>
      <c r="I16" s="57">
        <f>DLA!$P$16</f>
        <v>903.38796121391158</v>
      </c>
      <c r="J16" s="57">
        <f>'DLA (children)'!$P$16</f>
        <v>71.529723206617774</v>
      </c>
      <c r="K16" s="57">
        <f>'DLA (working age)'!$P$16</f>
        <v>448.28920549971821</v>
      </c>
      <c r="L16" s="57">
        <f>'DLA (pensioners)'!$P$16</f>
        <v>383.44431230960339</v>
      </c>
      <c r="M16" s="57">
        <f>DHP!$P$16</f>
        <v>1.1789940000000001</v>
      </c>
      <c r="N16" s="57">
        <f>ESA!$P$16</f>
        <v>84.701663213212839</v>
      </c>
      <c r="O16" s="57">
        <f>HB!$P$16</f>
        <v>833.85396399999991</v>
      </c>
      <c r="P16" s="57">
        <f>IB!$P$16</f>
        <v>512.88188855926626</v>
      </c>
      <c r="Q16" s="57">
        <f>IS!$P$16</f>
        <v>486.4586204195183</v>
      </c>
      <c r="R16" s="57"/>
      <c r="S16" s="57">
        <f>'IS (incapacity)'!$P$16</f>
        <v>308.04888255453318</v>
      </c>
      <c r="T16" s="57">
        <f>'IS (lone parent)'!$P$16</f>
        <v>146.38870475220401</v>
      </c>
      <c r="U16" s="57">
        <f>'IS (carer)'!$P$16</f>
        <v>20.50013595985958</v>
      </c>
      <c r="V16" s="57">
        <f>'IS (others)'!$P$16</f>
        <v>12.012298936682066</v>
      </c>
      <c r="W16" s="57">
        <f>IIDB!$P$16</f>
        <v>56.236756610488918</v>
      </c>
      <c r="X16" s="57">
        <f>JSA!$P$16</f>
        <v>239.35075304869594</v>
      </c>
      <c r="Y16" s="57">
        <f>MA!$P$16</f>
        <v>14.65706617169632</v>
      </c>
      <c r="Z16" s="57">
        <f>O75TVL!$P$16</f>
        <v>29.433457213189588</v>
      </c>
      <c r="AA16" s="57">
        <f>PC!$P$16</f>
        <v>489.78636089066924</v>
      </c>
      <c r="AB16" s="57"/>
      <c r="AC16" s="57">
        <f>SDA!$P$16</f>
        <v>60.348837636916876</v>
      </c>
      <c r="AD16" s="57">
        <f>'SDA (working age)'!$P$16</f>
        <v>45.485946558634737</v>
      </c>
      <c r="AE16" s="57">
        <f>'SDA (pensioners)'!$P$16</f>
        <v>14.862891078282122</v>
      </c>
      <c r="AF16" s="57">
        <f>SP!$P$16</f>
        <v>3483.784516781137</v>
      </c>
      <c r="AG16" s="57"/>
      <c r="AH16" s="57"/>
      <c r="AI16" s="57"/>
      <c r="AJ16" s="57"/>
      <c r="AK16" s="57"/>
      <c r="AL16" s="57">
        <f>SMP!$P$16</f>
        <v>91.346473049638647</v>
      </c>
      <c r="AM16" s="57"/>
      <c r="AN16" s="58">
        <f>WFP!$P$16</f>
        <v>150.15875485763382</v>
      </c>
    </row>
    <row r="17" spans="1:40" s="49" customFormat="1" x14ac:dyDescent="0.4">
      <c r="A17" s="47">
        <v>923</v>
      </c>
      <c r="B17" s="66" t="s">
        <v>93</v>
      </c>
      <c r="C17" s="56">
        <f t="shared" si="3"/>
        <v>13209.148799957187</v>
      </c>
      <c r="D17" s="57">
        <f>AA!$P$17</f>
        <v>475.05056217456848</v>
      </c>
      <c r="E17" s="57">
        <f>BBWB!$P$17</f>
        <v>64.50981755203712</v>
      </c>
      <c r="F17" s="57">
        <f>CA!$P$17</f>
        <v>135.46716395669057</v>
      </c>
      <c r="G17" s="57">
        <f>CWP!$P$17</f>
        <v>52.924311070525668</v>
      </c>
      <c r="H17" s="57">
        <f>CTB!P17</f>
        <v>379.68044099999997</v>
      </c>
      <c r="I17" s="57">
        <f>DLA!$P$17</f>
        <v>1275.7561809712158</v>
      </c>
      <c r="J17" s="57">
        <f>'DLA (children)'!$P$17</f>
        <v>102.70921078392762</v>
      </c>
      <c r="K17" s="57">
        <f>'DLA (working age)'!$P$17</f>
        <v>719.85794622464607</v>
      </c>
      <c r="L17" s="57">
        <f>'DLA (pensioners)'!$P$17</f>
        <v>453.29533417868856</v>
      </c>
      <c r="M17" s="57">
        <f>DHP!$P$17</f>
        <v>2.5981249999999996</v>
      </c>
      <c r="N17" s="57">
        <f>ESA!$P$17</f>
        <v>129.69692455645347</v>
      </c>
      <c r="O17" s="57">
        <f>HB!$P$17</f>
        <v>1555.873828</v>
      </c>
      <c r="P17" s="57">
        <f>IB!$P$17</f>
        <v>705.68227503894684</v>
      </c>
      <c r="Q17" s="57">
        <f>IS!$P$17</f>
        <v>815.10185037254837</v>
      </c>
      <c r="R17" s="57"/>
      <c r="S17" s="57">
        <f>'IS (incapacity)'!$P$17</f>
        <v>539.75354297634294</v>
      </c>
      <c r="T17" s="57">
        <f>'IS (lone parent)'!$P$17</f>
        <v>225.57473393420807</v>
      </c>
      <c r="U17" s="57">
        <f>'IS (carer)'!$P$17</f>
        <v>29.634124370642063</v>
      </c>
      <c r="V17" s="57">
        <f>'IS (others)'!$P$17</f>
        <v>22.369206729904064</v>
      </c>
      <c r="W17" s="57">
        <f>IIDB!$P$17</f>
        <v>82.630249002169208</v>
      </c>
      <c r="X17" s="57">
        <f>JSA!$P$17</f>
        <v>407.12786662739722</v>
      </c>
      <c r="Y17" s="57">
        <f>MA!$P$17</f>
        <v>27.532796137393937</v>
      </c>
      <c r="Z17" s="57">
        <f>O75TVL!$P$17</f>
        <v>45.508749290528669</v>
      </c>
      <c r="AA17" s="57">
        <f>PC!$P$17</f>
        <v>787.00419404650609</v>
      </c>
      <c r="AB17" s="57"/>
      <c r="AC17" s="57">
        <f>SDA!$P$17</f>
        <v>100.05022410837149</v>
      </c>
      <c r="AD17" s="57">
        <f>'SDA (working age)'!$P$17</f>
        <v>80.325731549448662</v>
      </c>
      <c r="AE17" s="57">
        <f>'SDA (pensioners)'!$P$17</f>
        <v>19.724492558922837</v>
      </c>
      <c r="AF17" s="57">
        <f>SP!$P$17</f>
        <v>5745.0738385189634</v>
      </c>
      <c r="AG17" s="57"/>
      <c r="AH17" s="57"/>
      <c r="AI17" s="57"/>
      <c r="AJ17" s="57"/>
      <c r="AK17" s="57"/>
      <c r="AL17" s="57">
        <f>SMP!$P$17</f>
        <v>181.82536933083452</v>
      </c>
      <c r="AM17" s="57"/>
      <c r="AN17" s="58">
        <f>WFP!$P$17</f>
        <v>240.05403320203655</v>
      </c>
    </row>
    <row r="18" spans="1:40" s="72" customFormat="1" ht="30" customHeight="1" x14ac:dyDescent="0.4">
      <c r="A18" s="67">
        <v>922</v>
      </c>
      <c r="B18" s="68" t="s">
        <v>94</v>
      </c>
      <c r="C18" s="69">
        <f t="shared" si="3"/>
        <v>12.603421135678099</v>
      </c>
      <c r="D18" s="70"/>
      <c r="E18" s="70"/>
      <c r="F18" s="70"/>
      <c r="G18" s="70"/>
      <c r="H18" s="70"/>
      <c r="I18" s="70"/>
      <c r="J18" s="70"/>
      <c r="K18" s="70"/>
      <c r="L18" s="70"/>
      <c r="M18" s="70"/>
      <c r="N18" s="70"/>
      <c r="O18" s="70"/>
      <c r="P18" s="70"/>
      <c r="Q18" s="70"/>
      <c r="R18" s="70"/>
      <c r="S18" s="70"/>
      <c r="T18" s="70"/>
      <c r="U18" s="70"/>
      <c r="V18" s="70"/>
      <c r="W18" s="70"/>
      <c r="X18" s="70"/>
      <c r="Y18" s="70"/>
      <c r="Z18" s="80">
        <f>O75TVL!$P$18</f>
        <v>12.603421135678099</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0.88671875" style="75" customWidth="1"/>
    <col min="8" max="17" width="12.77734375" style="75" customWidth="1"/>
    <col min="18" max="18" width="12.77734375" style="75" hidden="1" customWidth="1"/>
    <col min="19" max="20" width="12.77734375" style="75" customWidth="1"/>
    <col min="21" max="21" width="10.88671875" style="75" customWidth="1"/>
    <col min="22" max="22" width="11.77734375" style="75" customWidth="1"/>
    <col min="23" max="26" width="12.77734375" style="75" customWidth="1"/>
    <col min="27" max="27" width="11.5546875" style="75" customWidth="1"/>
    <col min="28" max="28" width="13.44140625" style="75" hidden="1" customWidth="1"/>
    <col min="29" max="31" width="12.77734375" style="75" customWidth="1"/>
    <col min="32" max="32" width="11.5546875" style="75" customWidth="1"/>
    <col min="33" max="37" width="12.77734375" style="75" hidden="1" customWidth="1"/>
    <col min="38" max="38" width="11" style="75" customWidth="1"/>
    <col min="39" max="39" width="12.77734375" style="75" hidden="1" customWidth="1"/>
    <col min="40" max="40" width="11" style="75" customWidth="1"/>
    <col min="41" max="16384" width="8.88671875" style="75"/>
  </cols>
  <sheetData>
    <row r="1" spans="1:40" s="48" customFormat="1" ht="60" customHeight="1" x14ac:dyDescent="0.4">
      <c r="A1" s="250" t="s">
        <v>109</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t="s">
        <v>51</v>
      </c>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151837.62063232274</v>
      </c>
      <c r="D3" s="57">
        <f t="shared" ref="D3:W3" si="0">SUM(D6,D16:D17,D4)</f>
        <v>5227.7472379531828</v>
      </c>
      <c r="E3" s="57">
        <f t="shared" si="0"/>
        <v>613.52423453000017</v>
      </c>
      <c r="F3" s="57">
        <f t="shared" si="0"/>
        <v>1572.0826307400002</v>
      </c>
      <c r="G3" s="57">
        <f t="shared" si="0"/>
        <v>435.41003043999996</v>
      </c>
      <c r="H3" s="57">
        <f t="shared" si="0"/>
        <v>4924.7733250000001</v>
      </c>
      <c r="I3" s="57">
        <f t="shared" si="0"/>
        <v>11876.615118279997</v>
      </c>
      <c r="J3" s="57">
        <f t="shared" si="0"/>
        <v>1220.2044423261623</v>
      </c>
      <c r="K3" s="57">
        <f t="shared" si="0"/>
        <v>6456.1189997175679</v>
      </c>
      <c r="L3" s="57">
        <f t="shared" si="0"/>
        <v>4200.2916762362756</v>
      </c>
      <c r="M3" s="57">
        <f t="shared" si="0"/>
        <v>21.36265912</v>
      </c>
      <c r="N3" s="57">
        <f t="shared" si="0"/>
        <v>2231.7483619000013</v>
      </c>
      <c r="O3" s="57">
        <f t="shared" si="0"/>
        <v>21426.990301000002</v>
      </c>
      <c r="P3" s="57">
        <f t="shared" si="0"/>
        <v>5556.0370140352561</v>
      </c>
      <c r="Q3" s="57">
        <f t="shared" si="0"/>
        <v>7856.3960060182044</v>
      </c>
      <c r="R3" s="57"/>
      <c r="S3" s="57">
        <f t="shared" si="0"/>
        <v>4635.0118573493255</v>
      </c>
      <c r="T3" s="57">
        <f t="shared" si="0"/>
        <v>2586.2728269605468</v>
      </c>
      <c r="U3" s="57">
        <f t="shared" si="0"/>
        <v>388.24454173128265</v>
      </c>
      <c r="V3" s="57">
        <f t="shared" si="0"/>
        <v>246.86677997705539</v>
      </c>
      <c r="W3" s="57">
        <f t="shared" si="0"/>
        <v>853.62603838000007</v>
      </c>
      <c r="X3" s="57">
        <f>SUM(X6,X16:X17,X4)</f>
        <v>4473.4852258236251</v>
      </c>
      <c r="Y3" s="57">
        <f>SUM(Y6,Y16:Y17,Y4)</f>
        <v>343.25488572749998</v>
      </c>
      <c r="Z3" s="57">
        <f>SUM(Z6,Z16:Z17,Z4)</f>
        <v>565.04847507227998</v>
      </c>
      <c r="AA3" s="57">
        <f t="shared" ref="AA3:AF3" si="1">SUM(AA6,AA16:AA17,AA4)</f>
        <v>8242.1568431600008</v>
      </c>
      <c r="AB3" s="57"/>
      <c r="AC3" s="57">
        <f t="shared" si="1"/>
        <v>888.26432449502136</v>
      </c>
      <c r="AD3" s="57">
        <f t="shared" si="1"/>
        <v>718.27939070806281</v>
      </c>
      <c r="AE3" s="57">
        <f t="shared" si="1"/>
        <v>169.98493378695878</v>
      </c>
      <c r="AF3" s="57">
        <f t="shared" si="1"/>
        <v>69835.141333069987</v>
      </c>
      <c r="AG3" s="57"/>
      <c r="AH3" s="57"/>
      <c r="AI3" s="57"/>
      <c r="AJ3" s="57"/>
      <c r="AK3" s="57"/>
      <c r="AL3" s="57">
        <f t="shared" ref="AL3:AN3" si="2">SUM(AL6,AL16:AL17,AL4)</f>
        <v>2134.4746846376856</v>
      </c>
      <c r="AM3" s="57"/>
      <c r="AN3" s="58">
        <f t="shared" si="2"/>
        <v>2759.4819029400005</v>
      </c>
    </row>
    <row r="4" spans="1:40" s="49" customFormat="1" x14ac:dyDescent="0.4">
      <c r="A4" s="59"/>
      <c r="B4" s="60" t="s">
        <v>71</v>
      </c>
      <c r="C4" s="61">
        <f t="shared" ref="C4:C18" si="3">SUM(D4:I4,M4:Q4,W4:AC4,AF4,AL4:AN4)</f>
        <v>3132.6264013904938</v>
      </c>
      <c r="D4" s="62">
        <f>AA!$Q$4</f>
        <v>3.0060272366106311</v>
      </c>
      <c r="E4" s="62">
        <f>BBWB!$Q$4</f>
        <v>21.371100590681557</v>
      </c>
      <c r="F4" s="62">
        <f>CA!$Q$4</f>
        <v>0.4632289597547522</v>
      </c>
      <c r="G4" s="62">
        <f>CWP!$Q$4</f>
        <v>0</v>
      </c>
      <c r="H4" s="62">
        <f>CTB!Q4</f>
        <v>0</v>
      </c>
      <c r="I4" s="62">
        <f>DLA!$Q$4</f>
        <v>10.733244145217311</v>
      </c>
      <c r="J4" s="62">
        <f>'DLA (children)'!$Q$4</f>
        <v>0.83421597601080433</v>
      </c>
      <c r="K4" s="62">
        <f>'DLA (working age)'!$Q$4</f>
        <v>4.513307571980433</v>
      </c>
      <c r="L4" s="62">
        <f>'DLA (pensioners)'!$Q$4</f>
        <v>5.4212822996074994</v>
      </c>
      <c r="M4" s="62">
        <f>DHP!$Q$4</f>
        <v>0</v>
      </c>
      <c r="N4" s="62">
        <f>ESA!$Q$4</f>
        <v>1.0978577672791481</v>
      </c>
      <c r="O4" s="62">
        <f>HB!$Q$4</f>
        <v>0</v>
      </c>
      <c r="P4" s="62">
        <f>IB!$Q$4</f>
        <v>39.015316969930211</v>
      </c>
      <c r="Q4" s="62">
        <f>IS!$Q$4</f>
        <v>0.33996331942733454</v>
      </c>
      <c r="R4" s="62"/>
      <c r="S4" s="62">
        <f>'IS (incapacity)'!$Q$4</f>
        <v>0.15441314154887514</v>
      </c>
      <c r="T4" s="62">
        <f>'IS (lone parent)'!$Q$4</f>
        <v>0.13663088740726495</v>
      </c>
      <c r="U4" s="62">
        <f>'IS (carer)'!$Q$4</f>
        <v>0</v>
      </c>
      <c r="V4" s="62">
        <f>'IS (others)'!$Q$4</f>
        <v>2.929733061469814E-2</v>
      </c>
      <c r="W4" s="62">
        <f>IIDB!$Q$4</f>
        <v>17.326090727748223</v>
      </c>
      <c r="X4" s="62">
        <f>JSA!$Q$4</f>
        <v>0.68699688010140469</v>
      </c>
      <c r="Y4" s="62">
        <f>MA!$Q$4</f>
        <v>0.6652748678981012</v>
      </c>
      <c r="Z4" s="62">
        <f>O75TVL!$Q$4</f>
        <v>0</v>
      </c>
      <c r="AA4" s="62">
        <f>PC!$Q$4</f>
        <v>0.8754284291654032</v>
      </c>
      <c r="AB4" s="62"/>
      <c r="AC4" s="62">
        <f>SDA!$Q$4</f>
        <v>1.8323308035255852</v>
      </c>
      <c r="AD4" s="62">
        <f>'SDA (working age)'!$Q$4</f>
        <v>1.5834473327265297</v>
      </c>
      <c r="AE4" s="62">
        <f>'SDA (pensioners)'!$Q$4</f>
        <v>0.24888347079905546</v>
      </c>
      <c r="AF4" s="62">
        <f>SP!$Q$4</f>
        <v>3015.8112222628183</v>
      </c>
      <c r="AG4" s="62"/>
      <c r="AH4" s="62"/>
      <c r="AI4" s="62"/>
      <c r="AJ4" s="62"/>
      <c r="AK4" s="62"/>
      <c r="AL4" s="62">
        <f>SMP!$Q$4</f>
        <v>3.8093184303361292</v>
      </c>
      <c r="AM4" s="62"/>
      <c r="AN4" s="63">
        <f>WFP!$Q$4</f>
        <v>15.593</v>
      </c>
    </row>
    <row r="5" spans="1:40" s="49" customFormat="1" ht="25.5" customHeight="1" x14ac:dyDescent="0.4">
      <c r="A5" s="54">
        <v>941</v>
      </c>
      <c r="B5" s="55" t="s">
        <v>72</v>
      </c>
      <c r="C5" s="56">
        <f t="shared" si="3"/>
        <v>135124.44494347696</v>
      </c>
      <c r="D5" s="57">
        <f t="shared" ref="D5:W5" si="4">SUM(D6,D16)</f>
        <v>4743.9826763801457</v>
      </c>
      <c r="E5" s="57">
        <f t="shared" si="4"/>
        <v>531.14472951494258</v>
      </c>
      <c r="F5" s="57">
        <f t="shared" si="4"/>
        <v>1431.0252631448548</v>
      </c>
      <c r="G5" s="57">
        <f t="shared" si="4"/>
        <v>384.28316855762387</v>
      </c>
      <c r="H5" s="57">
        <f t="shared" si="4"/>
        <v>4537.3348729999998</v>
      </c>
      <c r="I5" s="57">
        <f t="shared" si="4"/>
        <v>10554.604930458179</v>
      </c>
      <c r="J5" s="57">
        <f t="shared" si="4"/>
        <v>1116.087669049183</v>
      </c>
      <c r="K5" s="57">
        <f t="shared" si="4"/>
        <v>5717.0614055996348</v>
      </c>
      <c r="L5" s="57">
        <f t="shared" si="4"/>
        <v>3720.400766400046</v>
      </c>
      <c r="M5" s="57">
        <f t="shared" si="4"/>
        <v>18.67166512</v>
      </c>
      <c r="N5" s="57">
        <f t="shared" si="4"/>
        <v>2006.5471223977477</v>
      </c>
      <c r="O5" s="57">
        <f t="shared" si="4"/>
        <v>19766.398520000002</v>
      </c>
      <c r="P5" s="57">
        <f t="shared" si="4"/>
        <v>4881.8487264042105</v>
      </c>
      <c r="Q5" s="57">
        <f t="shared" si="4"/>
        <v>7095.3046552803035</v>
      </c>
      <c r="R5" s="57"/>
      <c r="S5" s="57">
        <f t="shared" si="4"/>
        <v>4141.5335017750103</v>
      </c>
      <c r="T5" s="57">
        <f t="shared" si="4"/>
        <v>2380.2337337338854</v>
      </c>
      <c r="U5" s="57">
        <f t="shared" si="4"/>
        <v>350.31947105412496</v>
      </c>
      <c r="V5" s="57">
        <f t="shared" si="4"/>
        <v>222.59532375549713</v>
      </c>
      <c r="W5" s="57">
        <f t="shared" si="4"/>
        <v>748.28723004269739</v>
      </c>
      <c r="X5" s="57">
        <f>SUM(X6,X16)</f>
        <v>4045.0668011374837</v>
      </c>
      <c r="Y5" s="57">
        <f>SUM(Y6,Y16)</f>
        <v>317.05712361326675</v>
      </c>
      <c r="Z5" s="57">
        <f t="shared" ref="Z5:AF5" si="5">SUM(Z6,Z16)</f>
        <v>517.01568235785351</v>
      </c>
      <c r="AA5" s="57">
        <f t="shared" si="5"/>
        <v>7456.3094367920676</v>
      </c>
      <c r="AB5" s="57"/>
      <c r="AC5" s="57">
        <f t="shared" si="5"/>
        <v>788.64694920618649</v>
      </c>
      <c r="AD5" s="57">
        <f t="shared" si="5"/>
        <v>636.97943284745168</v>
      </c>
      <c r="AE5" s="57">
        <f t="shared" si="5"/>
        <v>151.6675163587349</v>
      </c>
      <c r="AF5" s="57">
        <f t="shared" si="5"/>
        <v>60853.780248055649</v>
      </c>
      <c r="AG5" s="57"/>
      <c r="AH5" s="57"/>
      <c r="AI5" s="57"/>
      <c r="AJ5" s="57"/>
      <c r="AK5" s="57"/>
      <c r="AL5" s="57">
        <f t="shared" ref="AL5:AN5" si="6">SUM(AL6,AL16)</f>
        <v>1943.0072806131227</v>
      </c>
      <c r="AM5" s="57"/>
      <c r="AN5" s="58">
        <f t="shared" si="6"/>
        <v>2504.1278614006164</v>
      </c>
    </row>
    <row r="6" spans="1:40" s="49" customFormat="1" ht="25.5" customHeight="1" x14ac:dyDescent="0.4">
      <c r="A6" s="54">
        <v>921</v>
      </c>
      <c r="B6" s="64" t="s">
        <v>73</v>
      </c>
      <c r="C6" s="56">
        <f t="shared" si="3"/>
        <v>126697.90622094509</v>
      </c>
      <c r="D6" s="57">
        <f t="shared" ref="D6:L6" si="7">SUM(D7:D15)</f>
        <v>4356.0757064889949</v>
      </c>
      <c r="E6" s="57">
        <f t="shared" si="7"/>
        <v>499.22158364598317</v>
      </c>
      <c r="F6" s="57">
        <f t="shared" si="7"/>
        <v>1330.6833001385849</v>
      </c>
      <c r="G6" s="57">
        <f t="shared" si="7"/>
        <v>356.640476516928</v>
      </c>
      <c r="H6" s="57">
        <f t="shared" si="7"/>
        <v>4299.4764100000002</v>
      </c>
      <c r="I6" s="57">
        <f t="shared" si="7"/>
        <v>9631.3199286752497</v>
      </c>
      <c r="J6" s="57">
        <f t="shared" si="7"/>
        <v>1044.2964864615365</v>
      </c>
      <c r="K6" s="57">
        <f t="shared" si="7"/>
        <v>5265.4431513867912</v>
      </c>
      <c r="L6" s="57">
        <f t="shared" si="7"/>
        <v>3319.0331258173464</v>
      </c>
      <c r="M6" s="57">
        <f t="shared" ref="M6:W6" si="8">SUM(M7:M15)</f>
        <v>17.60589912</v>
      </c>
      <c r="N6" s="57">
        <f t="shared" si="8"/>
        <v>1860.3733402766068</v>
      </c>
      <c r="O6" s="57">
        <f t="shared" si="8"/>
        <v>18873.550847000002</v>
      </c>
      <c r="P6" s="57">
        <f t="shared" si="8"/>
        <v>4418.0595556341932</v>
      </c>
      <c r="Q6" s="57">
        <f t="shared" si="8"/>
        <v>6638.0944558072997</v>
      </c>
      <c r="R6" s="57"/>
      <c r="S6" s="57">
        <f t="shared" si="8"/>
        <v>3856.5690661392241</v>
      </c>
      <c r="T6" s="57">
        <f t="shared" si="8"/>
        <v>2246.6630558250249</v>
      </c>
      <c r="U6" s="57">
        <f t="shared" si="8"/>
        <v>324.24644245665206</v>
      </c>
      <c r="V6" s="57">
        <f t="shared" si="8"/>
        <v>209.70713250593246</v>
      </c>
      <c r="W6" s="57">
        <f t="shared" si="8"/>
        <v>688.43209925511803</v>
      </c>
      <c r="X6" s="57">
        <f>SUM(X7:X15)</f>
        <v>3821.0001763987771</v>
      </c>
      <c r="Y6" s="57">
        <f>SUM(Y7:Y15)</f>
        <v>302.42019968416741</v>
      </c>
      <c r="Z6" s="57">
        <f t="shared" ref="Z6:AF6" si="9">SUM(Z7:Z15)</f>
        <v>486.04627468441788</v>
      </c>
      <c r="AA6" s="57">
        <f t="shared" si="9"/>
        <v>6963.3275611732606</v>
      </c>
      <c r="AB6" s="57"/>
      <c r="AC6" s="57">
        <f t="shared" si="9"/>
        <v>729.65153099976692</v>
      </c>
      <c r="AD6" s="57">
        <f t="shared" si="9"/>
        <v>591.78208429896767</v>
      </c>
      <c r="AE6" s="57">
        <f t="shared" si="9"/>
        <v>137.86944670079941</v>
      </c>
      <c r="AF6" s="57">
        <f t="shared" si="9"/>
        <v>57222.700066909689</v>
      </c>
      <c r="AG6" s="57"/>
      <c r="AH6" s="57"/>
      <c r="AI6" s="57"/>
      <c r="AJ6" s="57"/>
      <c r="AK6" s="57"/>
      <c r="AL6" s="57">
        <f t="shared" ref="AL6:AN6" si="10">SUM(AL7:AL15)</f>
        <v>1850.1888296891684</v>
      </c>
      <c r="AM6" s="57"/>
      <c r="AN6" s="58">
        <f t="shared" si="10"/>
        <v>2353.0379788468763</v>
      </c>
    </row>
    <row r="7" spans="1:40" s="49" customFormat="1" x14ac:dyDescent="0.4">
      <c r="A7" s="59" t="s">
        <v>74</v>
      </c>
      <c r="B7" s="65" t="s">
        <v>75</v>
      </c>
      <c r="C7" s="61">
        <f t="shared" si="3"/>
        <v>7165.0289206654388</v>
      </c>
      <c r="D7" s="62">
        <f>AA!$Q7</f>
        <v>241.54244981960824</v>
      </c>
      <c r="E7" s="62">
        <f>BBWB!$Q7</f>
        <v>26.828072460843202</v>
      </c>
      <c r="F7" s="62">
        <f>CA!$Q7</f>
        <v>89.446067580510274</v>
      </c>
      <c r="G7" s="62">
        <f>CWP!$Q7</f>
        <v>26.685976810860979</v>
      </c>
      <c r="H7" s="62">
        <f>CTB!Q7</f>
        <v>268.31342000000006</v>
      </c>
      <c r="I7" s="62">
        <f>DLA!$Q7</f>
        <v>661.70961483955625</v>
      </c>
      <c r="J7" s="62">
        <f>'DLA (children)'!$Q7</f>
        <v>58.38532693357736</v>
      </c>
      <c r="K7" s="62">
        <f>'DLA (working age)'!$Q7</f>
        <v>342.58980115383895</v>
      </c>
      <c r="L7" s="62">
        <f>'DLA (pensioners)'!$Q7</f>
        <v>261.32737951328988</v>
      </c>
      <c r="M7" s="62">
        <f>DHP!$Q7</f>
        <v>0.58711000000000002</v>
      </c>
      <c r="N7" s="62">
        <f>ESA!$Q7</f>
        <v>122.74016607421265</v>
      </c>
      <c r="O7" s="62">
        <f>HB!$Q7</f>
        <v>923.887337</v>
      </c>
      <c r="P7" s="62">
        <f>IB!$Q7</f>
        <v>352.23718540966109</v>
      </c>
      <c r="Q7" s="62">
        <f>IS!$Q7</f>
        <v>402.69349293193716</v>
      </c>
      <c r="R7" s="62"/>
      <c r="S7" s="62">
        <f>'IS (incapacity)'!$Q7</f>
        <v>231.03003245856786</v>
      </c>
      <c r="T7" s="62">
        <f>'IS (lone parent)'!$Q7</f>
        <v>129.81969807968142</v>
      </c>
      <c r="U7" s="62">
        <f>'IS (carer)'!$Q7</f>
        <v>25.338921749687302</v>
      </c>
      <c r="V7" s="62">
        <f>'IS (others)'!$Q7</f>
        <v>16.319145409350039</v>
      </c>
      <c r="W7" s="62">
        <f>IIDB!$Q7</f>
        <v>95.72385317061638</v>
      </c>
      <c r="X7" s="62">
        <f>JSA!$Q7</f>
        <v>252.57725330384528</v>
      </c>
      <c r="Y7" s="62">
        <f>MA!$Q7</f>
        <v>12.60729695458631</v>
      </c>
      <c r="Z7" s="62">
        <f>O75TVL!$Q7</f>
        <v>25.091563884798724</v>
      </c>
      <c r="AA7" s="62">
        <f>PC!$Q7</f>
        <v>424.70668707336017</v>
      </c>
      <c r="AB7" s="62"/>
      <c r="AC7" s="62">
        <f>SDA!$Q7</f>
        <v>49.126499058420684</v>
      </c>
      <c r="AD7" s="62">
        <f>'SDA (working age)'!$Q7</f>
        <v>39.303610749624575</v>
      </c>
      <c r="AE7" s="62">
        <f>'SDA (pensioners)'!$Q7</f>
        <v>9.8228883087961059</v>
      </c>
      <c r="AF7" s="62">
        <f>SP!$Q7</f>
        <v>2975.5944477452349</v>
      </c>
      <c r="AG7" s="62"/>
      <c r="AH7" s="62"/>
      <c r="AI7" s="62"/>
      <c r="AJ7" s="62"/>
      <c r="AK7" s="62"/>
      <c r="AL7" s="62">
        <f>SMP!$Q7</f>
        <v>91.563465303377939</v>
      </c>
      <c r="AM7" s="62"/>
      <c r="AN7" s="63">
        <f>WFP!$Q7</f>
        <v>121.3669612440091</v>
      </c>
    </row>
    <row r="8" spans="1:40" s="49" customFormat="1" x14ac:dyDescent="0.4">
      <c r="A8" s="59" t="s">
        <v>76</v>
      </c>
      <c r="B8" s="65" t="s">
        <v>77</v>
      </c>
      <c r="C8" s="61">
        <f t="shared" si="3"/>
        <v>18601.666473170488</v>
      </c>
      <c r="D8" s="62">
        <f>AA!$Q8</f>
        <v>708.63625283146587</v>
      </c>
      <c r="E8" s="62">
        <f>BBWB!$Q8</f>
        <v>74.756037466018412</v>
      </c>
      <c r="F8" s="62">
        <f>CA!$Q8</f>
        <v>217.9096749837762</v>
      </c>
      <c r="G8" s="62">
        <f>CWP!$Q8</f>
        <v>59.303588046698223</v>
      </c>
      <c r="H8" s="62">
        <f>CTB!Q8</f>
        <v>636.33769900000004</v>
      </c>
      <c r="I8" s="62">
        <f>DLA!$Q8</f>
        <v>1817.7418542997552</v>
      </c>
      <c r="J8" s="62">
        <f>'DLA (children)'!$Q8</f>
        <v>150.52108935231482</v>
      </c>
      <c r="K8" s="62">
        <f>'DLA (working age)'!$Q8</f>
        <v>965.07388325820318</v>
      </c>
      <c r="L8" s="62">
        <f>'DLA (pensioners)'!$Q8</f>
        <v>703.88514058353212</v>
      </c>
      <c r="M8" s="62">
        <f>DHP!$Q8</f>
        <v>2.0375289999999997</v>
      </c>
      <c r="N8" s="62">
        <f>ESA!$Q8</f>
        <v>334.45149995060581</v>
      </c>
      <c r="O8" s="62">
        <f>HB!$Q8</f>
        <v>2371.8620019999998</v>
      </c>
      <c r="P8" s="62">
        <f>IB!$Q8</f>
        <v>857.67663786498827</v>
      </c>
      <c r="Q8" s="62">
        <f>IS!$Q8</f>
        <v>1145.7905901606903</v>
      </c>
      <c r="R8" s="62"/>
      <c r="S8" s="62">
        <f>'IS (incapacity)'!$Q8</f>
        <v>715.94995451425802</v>
      </c>
      <c r="T8" s="62">
        <f>'IS (lone parent)'!$Q8</f>
        <v>341.14401265870185</v>
      </c>
      <c r="U8" s="62">
        <f>'IS (carer)'!$Q8</f>
        <v>57.11368611333242</v>
      </c>
      <c r="V8" s="62">
        <f>'IS (others)'!$Q8</f>
        <v>32.26211402151295</v>
      </c>
      <c r="W8" s="62">
        <f>IIDB!$Q8</f>
        <v>125.15241255741253</v>
      </c>
      <c r="X8" s="62">
        <f>JSA!$Q8</f>
        <v>566.3475305033553</v>
      </c>
      <c r="Y8" s="62">
        <f>MA!$Q8</f>
        <v>33.643332045607679</v>
      </c>
      <c r="Z8" s="62">
        <f>O75TVL!$Q8</f>
        <v>64.384625493751088</v>
      </c>
      <c r="AA8" s="62">
        <f>PC!$Q8</f>
        <v>1081.1540024081517</v>
      </c>
      <c r="AB8" s="62"/>
      <c r="AC8" s="62">
        <f>SDA!$Q8</f>
        <v>121.99444562818987</v>
      </c>
      <c r="AD8" s="62">
        <f>'SDA (working age)'!$Q8</f>
        <v>97.594428333887137</v>
      </c>
      <c r="AE8" s="62">
        <f>'SDA (pensioners)'!$Q8</f>
        <v>24.400017294302728</v>
      </c>
      <c r="AF8" s="62">
        <f>SP!$Q8</f>
        <v>7832.5568568573271</v>
      </c>
      <c r="AG8" s="62"/>
      <c r="AH8" s="62"/>
      <c r="AI8" s="62"/>
      <c r="AJ8" s="62"/>
      <c r="AK8" s="62"/>
      <c r="AL8" s="62">
        <f>SMP!$Q8</f>
        <v>230.75618401793989</v>
      </c>
      <c r="AM8" s="62"/>
      <c r="AN8" s="63">
        <f>WFP!$Q8</f>
        <v>319.17371805475733</v>
      </c>
    </row>
    <row r="9" spans="1:40" s="49" customFormat="1" x14ac:dyDescent="0.4">
      <c r="A9" s="59" t="s">
        <v>78</v>
      </c>
      <c r="B9" s="65" t="s">
        <v>79</v>
      </c>
      <c r="C9" s="61">
        <f t="shared" si="3"/>
        <v>12644.621661219337</v>
      </c>
      <c r="D9" s="62">
        <f>AA!$Q9</f>
        <v>401.97369966834452</v>
      </c>
      <c r="E9" s="62">
        <f>BBWB!$Q9</f>
        <v>49.766986232744728</v>
      </c>
      <c r="F9" s="62">
        <f>CA!$Q9</f>
        <v>152.17781374934702</v>
      </c>
      <c r="G9" s="62">
        <f>CWP!$Q9</f>
        <v>47.835761491744115</v>
      </c>
      <c r="H9" s="62">
        <f>CTB!Q9</f>
        <v>414.636054</v>
      </c>
      <c r="I9" s="62">
        <f>DLA!$Q9</f>
        <v>1104.4708667317875</v>
      </c>
      <c r="J9" s="62">
        <f>'DLA (children)'!$Q9</f>
        <v>102.42585380914485</v>
      </c>
      <c r="K9" s="62">
        <f>'DLA (working age)'!$Q9</f>
        <v>588.5921704212567</v>
      </c>
      <c r="L9" s="62">
        <f>'DLA (pensioners)'!$Q9</f>
        <v>414.01994843255136</v>
      </c>
      <c r="M9" s="62">
        <f>DHP!$Q9</f>
        <v>1.5305351200000001</v>
      </c>
      <c r="N9" s="62">
        <f>ESA!$Q9</f>
        <v>200.77814037122229</v>
      </c>
      <c r="O9" s="62">
        <f>HB!$Q9</f>
        <v>1496.9823389999999</v>
      </c>
      <c r="P9" s="62">
        <f>IB!$Q9</f>
        <v>519.72497116193949</v>
      </c>
      <c r="Q9" s="62">
        <f>IS!$Q9</f>
        <v>670.63415227137239</v>
      </c>
      <c r="R9" s="62"/>
      <c r="S9" s="62">
        <f>'IS (incapacity)'!$Q9</f>
        <v>391.40463551039466</v>
      </c>
      <c r="T9" s="62">
        <f>'IS (lone parent)'!$Q9</f>
        <v>216.99479106130156</v>
      </c>
      <c r="U9" s="62">
        <f>'IS (carer)'!$Q9</f>
        <v>40.149301873784403</v>
      </c>
      <c r="V9" s="62">
        <f>'IS (others)'!$Q9</f>
        <v>22.026628327284108</v>
      </c>
      <c r="W9" s="62">
        <f>IIDB!$Q9</f>
        <v>90.452302532633766</v>
      </c>
      <c r="X9" s="62">
        <f>JSA!$Q9</f>
        <v>462.27236786329649</v>
      </c>
      <c r="Y9" s="62">
        <f>MA!$Q9</f>
        <v>23.802616380478774</v>
      </c>
      <c r="Z9" s="62">
        <f>O75TVL!$Q9</f>
        <v>48.823640842541089</v>
      </c>
      <c r="AA9" s="62">
        <f>PC!$Q9</f>
        <v>712.03065160264828</v>
      </c>
      <c r="AB9" s="62"/>
      <c r="AC9" s="62">
        <f>SDA!$Q9</f>
        <v>81.474445948240657</v>
      </c>
      <c r="AD9" s="62">
        <f>'SDA (working age)'!$Q9</f>
        <v>65.428276685389875</v>
      </c>
      <c r="AE9" s="62">
        <f>'SDA (pensioners)'!$Q9</f>
        <v>16.046169262850778</v>
      </c>
      <c r="AF9" s="62">
        <f>SP!$Q9</f>
        <v>5747.8298803079069</v>
      </c>
      <c r="AG9" s="62"/>
      <c r="AH9" s="62"/>
      <c r="AI9" s="62"/>
      <c r="AJ9" s="62"/>
      <c r="AK9" s="62"/>
      <c r="AL9" s="62">
        <f>SMP!$Q9</f>
        <v>181.50918402983925</v>
      </c>
      <c r="AM9" s="62"/>
      <c r="AN9" s="63">
        <f>WFP!$Q9</f>
        <v>235.91525191324769</v>
      </c>
    </row>
    <row r="10" spans="1:40" s="49" customFormat="1" x14ac:dyDescent="0.4">
      <c r="A10" s="59" t="s">
        <v>80</v>
      </c>
      <c r="B10" s="65" t="s">
        <v>81</v>
      </c>
      <c r="C10" s="61">
        <f t="shared" si="3"/>
        <v>10561.416761699842</v>
      </c>
      <c r="D10" s="62">
        <f>AA!$Q10</f>
        <v>382.85826600582709</v>
      </c>
      <c r="E10" s="62">
        <f>BBWB!$Q10</f>
        <v>43.542465891719402</v>
      </c>
      <c r="F10" s="62">
        <f>CA!$Q10</f>
        <v>117.56762082331655</v>
      </c>
      <c r="G10" s="62">
        <f>CWP!$Q10</f>
        <v>35.329580007342528</v>
      </c>
      <c r="H10" s="62">
        <f>CTB!Q10</f>
        <v>330.97358999999994</v>
      </c>
      <c r="I10" s="62">
        <f>DLA!$Q10</f>
        <v>856.09928734566313</v>
      </c>
      <c r="J10" s="62">
        <f>'DLA (children)'!$Q10</f>
        <v>93.324817769467941</v>
      </c>
      <c r="K10" s="62">
        <f>'DLA (working age)'!$Q10</f>
        <v>458.73397024356359</v>
      </c>
      <c r="L10" s="62">
        <f>'DLA (pensioners)'!$Q10</f>
        <v>303.88596855472417</v>
      </c>
      <c r="M10" s="62">
        <f>DHP!$Q10</f>
        <v>0.8251059999999999</v>
      </c>
      <c r="N10" s="62">
        <f>ESA!$Q10</f>
        <v>147.18848480094272</v>
      </c>
      <c r="O10" s="62">
        <f>HB!$Q10</f>
        <v>1112.3499340000001</v>
      </c>
      <c r="P10" s="62">
        <f>IB!$Q10</f>
        <v>418.90818247569814</v>
      </c>
      <c r="Q10" s="62">
        <f>IS!$Q10</f>
        <v>488.14350919736</v>
      </c>
      <c r="R10" s="62"/>
      <c r="S10" s="62">
        <f>'IS (incapacity)'!$Q10</f>
        <v>282.75787487258759</v>
      </c>
      <c r="T10" s="62">
        <f>'IS (lone parent)'!$Q10</f>
        <v>164.33188781743092</v>
      </c>
      <c r="U10" s="62">
        <f>'IS (carer)'!$Q10</f>
        <v>27.678464095526625</v>
      </c>
      <c r="V10" s="62">
        <f>'IS (others)'!$Q10</f>
        <v>13.351633702314782</v>
      </c>
      <c r="W10" s="62">
        <f>IIDB!$Q10</f>
        <v>85.376942290563136</v>
      </c>
      <c r="X10" s="62">
        <f>JSA!$Q10</f>
        <v>313.15341229873155</v>
      </c>
      <c r="Y10" s="62">
        <f>MA!$Q10</f>
        <v>28.649909513525269</v>
      </c>
      <c r="Z10" s="62">
        <f>O75TVL!$Q10</f>
        <v>42.62047294782883</v>
      </c>
      <c r="AA10" s="62">
        <f>PC!$Q10</f>
        <v>562.55111579795164</v>
      </c>
      <c r="AB10" s="62"/>
      <c r="AC10" s="62">
        <f>SDA!$Q10</f>
        <v>70.405014114613564</v>
      </c>
      <c r="AD10" s="62">
        <f>'SDA (working age)'!$Q10</f>
        <v>57.97247378864941</v>
      </c>
      <c r="AE10" s="62">
        <f>'SDA (pensioners)'!$Q10</f>
        <v>12.432540325964167</v>
      </c>
      <c r="AF10" s="62">
        <f>SP!$Q10</f>
        <v>5175.8185386459572</v>
      </c>
      <c r="AG10" s="62"/>
      <c r="AH10" s="62"/>
      <c r="AI10" s="62"/>
      <c r="AJ10" s="62"/>
      <c r="AK10" s="62"/>
      <c r="AL10" s="62">
        <f>SMP!$Q10</f>
        <v>140.63078578427795</v>
      </c>
      <c r="AM10" s="62"/>
      <c r="AN10" s="63">
        <f>WFP!$Q10</f>
        <v>208.42454375852293</v>
      </c>
    </row>
    <row r="11" spans="1:40" s="49" customFormat="1" x14ac:dyDescent="0.4">
      <c r="A11" s="59" t="s">
        <v>82</v>
      </c>
      <c r="B11" s="65" t="s">
        <v>83</v>
      </c>
      <c r="C11" s="61">
        <f t="shared" si="3"/>
        <v>13922.373177126176</v>
      </c>
      <c r="D11" s="62">
        <f>AA!$Q11</f>
        <v>539.81122194947602</v>
      </c>
      <c r="E11" s="62">
        <f>BBWB!$Q11</f>
        <v>58.525365582676528</v>
      </c>
      <c r="F11" s="62">
        <f>CA!$Q11</f>
        <v>166.39112371663157</v>
      </c>
      <c r="G11" s="62">
        <f>CWP!$Q11</f>
        <v>49.598668755253186</v>
      </c>
      <c r="H11" s="62">
        <f>CTB!Q11</f>
        <v>471.38000799999998</v>
      </c>
      <c r="I11" s="62">
        <f>DLA!$Q11</f>
        <v>1129.7270858002998</v>
      </c>
      <c r="J11" s="62">
        <f>'DLA (children)'!$Q11</f>
        <v>123.70174529026413</v>
      </c>
      <c r="K11" s="62">
        <f>'DLA (working age)'!$Q11</f>
        <v>589.08641676102286</v>
      </c>
      <c r="L11" s="62">
        <f>'DLA (pensioners)'!$Q11</f>
        <v>416.9682687280594</v>
      </c>
      <c r="M11" s="62">
        <f>DHP!$Q11</f>
        <v>1.9566420000000002</v>
      </c>
      <c r="N11" s="62">
        <f>ESA!$Q11</f>
        <v>202.40261971131213</v>
      </c>
      <c r="O11" s="62">
        <f>HB!$Q11</f>
        <v>1734.793508</v>
      </c>
      <c r="P11" s="62">
        <f>IB!$Q11</f>
        <v>523.20445904626308</v>
      </c>
      <c r="Q11" s="62">
        <f>IS!$Q11</f>
        <v>734.41988289817948</v>
      </c>
      <c r="R11" s="62"/>
      <c r="S11" s="62">
        <f>'IS (incapacity)'!$Q11</f>
        <v>403.30064943062291</v>
      </c>
      <c r="T11" s="62">
        <f>'IS (lone parent)'!$Q11</f>
        <v>263.24905383438556</v>
      </c>
      <c r="U11" s="62">
        <f>'IS (carer)'!$Q11</f>
        <v>43.425971901813746</v>
      </c>
      <c r="V11" s="62">
        <f>'IS (others)'!$Q11</f>
        <v>24.031512720546267</v>
      </c>
      <c r="W11" s="62">
        <f>IIDB!$Q11</f>
        <v>80.915743287869091</v>
      </c>
      <c r="X11" s="62">
        <f>JSA!$Q11</f>
        <v>511.94772891453607</v>
      </c>
      <c r="Y11" s="62">
        <f>MA!$Q11</f>
        <v>28.748115071731746</v>
      </c>
      <c r="Z11" s="62">
        <f>O75TVL!$Q11</f>
        <v>52.412457186021214</v>
      </c>
      <c r="AA11" s="62">
        <f>PC!$Q11</f>
        <v>826.54041109092429</v>
      </c>
      <c r="AB11" s="62"/>
      <c r="AC11" s="62">
        <f>SDA!$Q11</f>
        <v>81.468486926957539</v>
      </c>
      <c r="AD11" s="62">
        <f>'SDA (working age)'!$Q11</f>
        <v>66.607784198621843</v>
      </c>
      <c r="AE11" s="62">
        <f>'SDA (pensioners)'!$Q11</f>
        <v>14.860702728335697</v>
      </c>
      <c r="AF11" s="62">
        <f>SP!$Q11</f>
        <v>6293.9122619857826</v>
      </c>
      <c r="AG11" s="62"/>
      <c r="AH11" s="62"/>
      <c r="AI11" s="62"/>
      <c r="AJ11" s="62"/>
      <c r="AK11" s="62"/>
      <c r="AL11" s="62">
        <f>SMP!$Q11</f>
        <v>179.86028511523085</v>
      </c>
      <c r="AM11" s="62"/>
      <c r="AN11" s="63">
        <f>WFP!$Q11</f>
        <v>254.35710208702955</v>
      </c>
    </row>
    <row r="12" spans="1:40" s="49" customFormat="1" x14ac:dyDescent="0.4">
      <c r="A12" s="59" t="s">
        <v>84</v>
      </c>
      <c r="B12" s="65" t="s">
        <v>85</v>
      </c>
      <c r="C12" s="61">
        <f t="shared" si="3"/>
        <v>13258.937857906198</v>
      </c>
      <c r="D12" s="62">
        <f>AA!$Q12</f>
        <v>486.30812076660919</v>
      </c>
      <c r="E12" s="62">
        <f>BBWB!$Q12</f>
        <v>54.876122360802228</v>
      </c>
      <c r="F12" s="62">
        <f>CA!$Q12</f>
        <v>124.30899550852529</v>
      </c>
      <c r="G12" s="62">
        <f>CWP!$Q12</f>
        <v>36.217411740629302</v>
      </c>
      <c r="H12" s="62">
        <f>CTB!Q12</f>
        <v>423.16880700000002</v>
      </c>
      <c r="I12" s="62">
        <f>DLA!$Q12</f>
        <v>851.02858204893028</v>
      </c>
      <c r="J12" s="62">
        <f>'DLA (children)'!$Q12</f>
        <v>113.05951262667769</v>
      </c>
      <c r="K12" s="62">
        <f>'DLA (working age)'!$Q12</f>
        <v>461.93419701634906</v>
      </c>
      <c r="L12" s="62">
        <f>'DLA (pensioners)'!$Q12</f>
        <v>274.99529619914313</v>
      </c>
      <c r="M12" s="62">
        <f>DHP!$Q12</f>
        <v>1.6457329999999999</v>
      </c>
      <c r="N12" s="62">
        <f>ESA!$Q12</f>
        <v>167.43760525464265</v>
      </c>
      <c r="O12" s="62">
        <f>HB!$Q12</f>
        <v>1632.2642809999998</v>
      </c>
      <c r="P12" s="62">
        <f>IB!$Q12</f>
        <v>388.23475917787948</v>
      </c>
      <c r="Q12" s="62">
        <f>IS!$Q12</f>
        <v>537.22345689181418</v>
      </c>
      <c r="R12" s="62"/>
      <c r="S12" s="62">
        <f>'IS (incapacity)'!$Q12</f>
        <v>300.8799375069288</v>
      </c>
      <c r="T12" s="62">
        <f>'IS (lone parent)'!$Q12</f>
        <v>194.17467845368475</v>
      </c>
      <c r="U12" s="62">
        <f>'IS (carer)'!$Q12</f>
        <v>25.588646701608042</v>
      </c>
      <c r="V12" s="62">
        <f>'IS (others)'!$Q12</f>
        <v>16.244705471214484</v>
      </c>
      <c r="W12" s="62">
        <f>IIDB!$Q12</f>
        <v>53.645278256104646</v>
      </c>
      <c r="X12" s="62">
        <f>JSA!$Q12</f>
        <v>344.71978782714916</v>
      </c>
      <c r="Y12" s="62">
        <f>MA!$Q12</f>
        <v>32.667878517876176</v>
      </c>
      <c r="Z12" s="62">
        <f>O75TVL!$Q12</f>
        <v>58.232411977098828</v>
      </c>
      <c r="AA12" s="62">
        <f>PC!$Q12</f>
        <v>652.08987000977299</v>
      </c>
      <c r="AB12" s="62"/>
      <c r="AC12" s="62">
        <f>SDA!$Q12</f>
        <v>71.224474855140357</v>
      </c>
      <c r="AD12" s="62">
        <f>'SDA (working age)'!$Q12</f>
        <v>57.910394046138698</v>
      </c>
      <c r="AE12" s="62">
        <f>'SDA (pensioners)'!$Q12</f>
        <v>13.314080809001661</v>
      </c>
      <c r="AF12" s="62">
        <f>SP!$Q12</f>
        <v>6892.8580344655002</v>
      </c>
      <c r="AG12" s="62"/>
      <c r="AH12" s="62"/>
      <c r="AI12" s="62"/>
      <c r="AJ12" s="62"/>
      <c r="AK12" s="62"/>
      <c r="AL12" s="62">
        <f>SMP!$Q12</f>
        <v>174.75379469830503</v>
      </c>
      <c r="AM12" s="62"/>
      <c r="AN12" s="63">
        <f>WFP!$Q12</f>
        <v>276.03245254941766</v>
      </c>
    </row>
    <row r="13" spans="1:40" s="49" customFormat="1" x14ac:dyDescent="0.4">
      <c r="A13" s="59" t="s">
        <v>86</v>
      </c>
      <c r="B13" s="65" t="s">
        <v>87</v>
      </c>
      <c r="C13" s="61">
        <f t="shared" si="3"/>
        <v>18752.290552787639</v>
      </c>
      <c r="D13" s="62">
        <f>AA!$Q13</f>
        <v>451.2055072349782</v>
      </c>
      <c r="E13" s="62">
        <f>BBWB!$Q13</f>
        <v>61.254831157444137</v>
      </c>
      <c r="F13" s="62">
        <f>CA!$Q13</f>
        <v>187.42785024573624</v>
      </c>
      <c r="G13" s="62">
        <f>CWP!$Q13</f>
        <v>40.909143227739563</v>
      </c>
      <c r="H13" s="62">
        <f>CTB!Q13</f>
        <v>789.96059999999989</v>
      </c>
      <c r="I13" s="62">
        <f>DLA!$Q13</f>
        <v>1183.7902613824886</v>
      </c>
      <c r="J13" s="62">
        <f>'DLA (children)'!$Q13</f>
        <v>144.34899279550621</v>
      </c>
      <c r="K13" s="62">
        <f>'DLA (working age)'!$Q13</f>
        <v>710.01901437545871</v>
      </c>
      <c r="L13" s="62">
        <f>'DLA (pensioners)'!$Q13</f>
        <v>327.70225964898259</v>
      </c>
      <c r="M13" s="62">
        <f>DHP!$Q13</f>
        <v>4.5832709999999999</v>
      </c>
      <c r="N13" s="62">
        <f>ESA!$Q13</f>
        <v>274.23873618837081</v>
      </c>
      <c r="O13" s="62">
        <f>HB!$Q13</f>
        <v>5538.8340650000009</v>
      </c>
      <c r="P13" s="62">
        <f>IB!$Q13</f>
        <v>447.70309585584789</v>
      </c>
      <c r="Q13" s="62">
        <f>IS!$Q13</f>
        <v>1383.1310356097893</v>
      </c>
      <c r="R13" s="62"/>
      <c r="S13" s="62">
        <f>'IS (incapacity)'!$Q13</f>
        <v>788.46827088596842</v>
      </c>
      <c r="T13" s="62">
        <f>'IS (lone parent)'!$Q13</f>
        <v>497.7208754750169</v>
      </c>
      <c r="U13" s="62">
        <f>'IS (carer)'!$Q13</f>
        <v>48.221210013652552</v>
      </c>
      <c r="V13" s="62">
        <f>'IS (others)'!$Q13</f>
        <v>48.310615142013773</v>
      </c>
      <c r="W13" s="62">
        <f>IIDB!$Q13</f>
        <v>32.337295256621523</v>
      </c>
      <c r="X13" s="62">
        <f>JSA!$Q13</f>
        <v>685.34254883579297</v>
      </c>
      <c r="Y13" s="62">
        <f>MA!$Q13</f>
        <v>60.030777959729058</v>
      </c>
      <c r="Z13" s="62">
        <f>O75TVL!$Q13</f>
        <v>49.456500248150164</v>
      </c>
      <c r="AA13" s="62">
        <f>PC!$Q13</f>
        <v>1217.1941659449021</v>
      </c>
      <c r="AB13" s="62"/>
      <c r="AC13" s="62">
        <f>SDA!$Q13</f>
        <v>76.018103790813655</v>
      </c>
      <c r="AD13" s="62">
        <f>'SDA (working age)'!$Q13</f>
        <v>62.561469971521248</v>
      </c>
      <c r="AE13" s="62">
        <f>'SDA (pensioners)'!$Q13</f>
        <v>13.456633819292399</v>
      </c>
      <c r="AF13" s="62">
        <f>SP!$Q13</f>
        <v>5662.5567877171497</v>
      </c>
      <c r="AG13" s="62"/>
      <c r="AH13" s="62"/>
      <c r="AI13" s="62"/>
      <c r="AJ13" s="62"/>
      <c r="AK13" s="62"/>
      <c r="AL13" s="62">
        <f>SMP!$Q13</f>
        <v>349.60534914394214</v>
      </c>
      <c r="AM13" s="62"/>
      <c r="AN13" s="63">
        <f>WFP!$Q13</f>
        <v>256.71062698814154</v>
      </c>
    </row>
    <row r="14" spans="1:40" s="49" customFormat="1" x14ac:dyDescent="0.4">
      <c r="A14" s="59" t="s">
        <v>88</v>
      </c>
      <c r="B14" s="65" t="s">
        <v>89</v>
      </c>
      <c r="C14" s="61">
        <f t="shared" si="3"/>
        <v>18864.657877015481</v>
      </c>
      <c r="D14" s="62">
        <f>AA!$Q14</f>
        <v>631.58809757934625</v>
      </c>
      <c r="E14" s="62">
        <f>BBWB!$Q14</f>
        <v>81.58151319297626</v>
      </c>
      <c r="F14" s="62">
        <f>CA!$Q14</f>
        <v>163.22359378005913</v>
      </c>
      <c r="G14" s="62">
        <f>CWP!$Q14</f>
        <v>38.829882128231752</v>
      </c>
      <c r="H14" s="62">
        <f>CTB!Q14</f>
        <v>569.21123699999998</v>
      </c>
      <c r="I14" s="62">
        <f>DLA!$Q14</f>
        <v>1161.3806945014956</v>
      </c>
      <c r="J14" s="62">
        <f>'DLA (children)'!$Q14</f>
        <v>164.02369999693801</v>
      </c>
      <c r="K14" s="62">
        <f>'DLA (working age)'!$Q14</f>
        <v>662.59986986377089</v>
      </c>
      <c r="L14" s="62">
        <f>'DLA (pensioners)'!$Q14</f>
        <v>332.58018859724507</v>
      </c>
      <c r="M14" s="62">
        <f>DHP!$Q14</f>
        <v>2.7945449999999994</v>
      </c>
      <c r="N14" s="62">
        <f>ESA!$Q14</f>
        <v>243.57921323908494</v>
      </c>
      <c r="O14" s="62">
        <f>HB!$Q14</f>
        <v>2536.8464409999997</v>
      </c>
      <c r="P14" s="62">
        <f>IB!$Q14</f>
        <v>495.98380732134569</v>
      </c>
      <c r="Q14" s="62">
        <f>IS!$Q14</f>
        <v>745.14340470777893</v>
      </c>
      <c r="R14" s="62"/>
      <c r="S14" s="62">
        <f>'IS (incapacity)'!$Q14</f>
        <v>413.43087755530854</v>
      </c>
      <c r="T14" s="62">
        <f>'IS (lone parent)'!$Q14</f>
        <v>276.18420833347852</v>
      </c>
      <c r="U14" s="62">
        <f>'IS (carer)'!$Q14</f>
        <v>33.610615784394291</v>
      </c>
      <c r="V14" s="62">
        <f>'IS (others)'!$Q14</f>
        <v>21.543681814290188</v>
      </c>
      <c r="W14" s="62">
        <f>IIDB!$Q14</f>
        <v>67.856286933902453</v>
      </c>
      <c r="X14" s="62">
        <f>JSA!$Q14</f>
        <v>426.44334657407859</v>
      </c>
      <c r="Y14" s="62">
        <f>MA!$Q14</f>
        <v>51.743280312675793</v>
      </c>
      <c r="Z14" s="62">
        <f>O75TVL!$Q14</f>
        <v>84.916224799973534</v>
      </c>
      <c r="AA14" s="62">
        <f>PC!$Q14</f>
        <v>839.30374505228656</v>
      </c>
      <c r="AB14" s="62"/>
      <c r="AC14" s="62">
        <f>SDA!$Q14</f>
        <v>101.57338718645582</v>
      </c>
      <c r="AD14" s="62">
        <f>'SDA (working age)'!$Q14</f>
        <v>82.109763963901059</v>
      </c>
      <c r="AE14" s="62">
        <f>'SDA (pensioners)'!$Q14</f>
        <v>19.463623222554759</v>
      </c>
      <c r="AF14" s="62">
        <f>SP!$Q14</f>
        <v>9892.7462825561706</v>
      </c>
      <c r="AG14" s="62"/>
      <c r="AH14" s="62"/>
      <c r="AI14" s="62"/>
      <c r="AJ14" s="62"/>
      <c r="AK14" s="62"/>
      <c r="AL14" s="62">
        <f>SMP!$Q14</f>
        <v>328.57380402410547</v>
      </c>
      <c r="AM14" s="62"/>
      <c r="AN14" s="63">
        <f>WFP!$Q14</f>
        <v>401.33909012551646</v>
      </c>
    </row>
    <row r="15" spans="1:40" s="49" customFormat="1" x14ac:dyDescent="0.4">
      <c r="A15" s="59" t="s">
        <v>90</v>
      </c>
      <c r="B15" s="65" t="s">
        <v>91</v>
      </c>
      <c r="C15" s="61">
        <f t="shared" si="3"/>
        <v>12926.91293935449</v>
      </c>
      <c r="D15" s="62">
        <f>AA!$Q15</f>
        <v>512.15209063334032</v>
      </c>
      <c r="E15" s="62">
        <f>BBWB!$Q15</f>
        <v>48.090189300758269</v>
      </c>
      <c r="F15" s="62">
        <f>CA!$Q15</f>
        <v>112.23055975068254</v>
      </c>
      <c r="G15" s="62">
        <f>CWP!$Q15</f>
        <v>21.930464308428395</v>
      </c>
      <c r="H15" s="62">
        <f>CTB!Q15</f>
        <v>395.49499500000002</v>
      </c>
      <c r="I15" s="62">
        <f>DLA!$Q15</f>
        <v>865.37168172527515</v>
      </c>
      <c r="J15" s="62">
        <f>'DLA (children)'!$Q15</f>
        <v>94.505447887645317</v>
      </c>
      <c r="K15" s="62">
        <f>'DLA (working age)'!$Q15</f>
        <v>486.81382829332642</v>
      </c>
      <c r="L15" s="62">
        <f>'DLA (pensioners)'!$Q15</f>
        <v>283.66867555981946</v>
      </c>
      <c r="M15" s="62">
        <f>DHP!$Q15</f>
        <v>1.6454279999999997</v>
      </c>
      <c r="N15" s="62">
        <f>ESA!$Q15</f>
        <v>167.55687468621281</v>
      </c>
      <c r="O15" s="62">
        <f>HB!$Q15</f>
        <v>1525.7309399999997</v>
      </c>
      <c r="P15" s="62">
        <f>IB!$Q15</f>
        <v>414.38645732056995</v>
      </c>
      <c r="Q15" s="62">
        <f>IS!$Q15</f>
        <v>530.91493113837805</v>
      </c>
      <c r="R15" s="62"/>
      <c r="S15" s="62">
        <f>'IS (incapacity)'!$Q15</f>
        <v>329.34683340458724</v>
      </c>
      <c r="T15" s="62">
        <f>'IS (lone parent)'!$Q15</f>
        <v>163.04385011134323</v>
      </c>
      <c r="U15" s="62">
        <f>'IS (carer)'!$Q15</f>
        <v>23.119624222852657</v>
      </c>
      <c r="V15" s="62">
        <f>'IS (others)'!$Q15</f>
        <v>15.617095897405896</v>
      </c>
      <c r="W15" s="62">
        <f>IIDB!$Q15</f>
        <v>56.971984969394647</v>
      </c>
      <c r="X15" s="62">
        <f>JSA!$Q15</f>
        <v>258.19620027799198</v>
      </c>
      <c r="Y15" s="62">
        <f>MA!$Q15</f>
        <v>30.526992927956574</v>
      </c>
      <c r="Z15" s="62">
        <f>O75TVL!$Q15</f>
        <v>60.108377304254432</v>
      </c>
      <c r="AA15" s="62">
        <f>PC!$Q15</f>
        <v>647.75691219326268</v>
      </c>
      <c r="AB15" s="62"/>
      <c r="AC15" s="62">
        <f>SDA!$Q15</f>
        <v>76.366673490934815</v>
      </c>
      <c r="AD15" s="62">
        <f>'SDA (working age)'!$Q15</f>
        <v>62.293882561233715</v>
      </c>
      <c r="AE15" s="62">
        <f>'SDA (pensioners)'!$Q15</f>
        <v>14.072790929701108</v>
      </c>
      <c r="AF15" s="62">
        <f>SP!$Q15</f>
        <v>6748.8269766286667</v>
      </c>
      <c r="AG15" s="62"/>
      <c r="AH15" s="62"/>
      <c r="AI15" s="62"/>
      <c r="AJ15" s="62"/>
      <c r="AK15" s="62"/>
      <c r="AL15" s="62">
        <f>SMP!$Q15</f>
        <v>172.93597757215002</v>
      </c>
      <c r="AM15" s="62"/>
      <c r="AN15" s="63">
        <f>WFP!$Q15</f>
        <v>279.71823212623411</v>
      </c>
    </row>
    <row r="16" spans="1:40" s="49" customFormat="1" x14ac:dyDescent="0.4">
      <c r="A16" s="47">
        <v>924</v>
      </c>
      <c r="B16" s="66" t="s">
        <v>92</v>
      </c>
      <c r="C16" s="56">
        <f t="shared" si="3"/>
        <v>8426.5387225318664</v>
      </c>
      <c r="D16" s="57">
        <f>AA!$Q$16</f>
        <v>387.90696989115065</v>
      </c>
      <c r="E16" s="57">
        <f>BBWB!$Q$16</f>
        <v>31.923145868959359</v>
      </c>
      <c r="F16" s="57">
        <f>CA!$Q$16</f>
        <v>100.34196300626989</v>
      </c>
      <c r="G16" s="57">
        <f>CWP!$Q$16</f>
        <v>27.642692040695863</v>
      </c>
      <c r="H16" s="57">
        <f>CTB!Q16</f>
        <v>237.858463</v>
      </c>
      <c r="I16" s="57">
        <f>DLA!$Q$16</f>
        <v>923.28500178292893</v>
      </c>
      <c r="J16" s="57">
        <f>'DLA (children)'!$Q$16</f>
        <v>71.791182587646617</v>
      </c>
      <c r="K16" s="57">
        <f>'DLA (working age)'!$Q$16</f>
        <v>451.61825421284368</v>
      </c>
      <c r="L16" s="57">
        <f>'DLA (pensioners)'!$Q$16</f>
        <v>401.36764058269949</v>
      </c>
      <c r="M16" s="57">
        <f>DHP!$Q$16</f>
        <v>1.0657660000000002</v>
      </c>
      <c r="N16" s="57">
        <f>ESA!$Q$16</f>
        <v>146.17378212114082</v>
      </c>
      <c r="O16" s="57">
        <f>HB!$Q$16</f>
        <v>892.8476730000001</v>
      </c>
      <c r="P16" s="57">
        <f>IB!$Q$16</f>
        <v>463.78917077001734</v>
      </c>
      <c r="Q16" s="57">
        <f>IS!$Q$16</f>
        <v>457.2101994730034</v>
      </c>
      <c r="R16" s="57"/>
      <c r="S16" s="57">
        <f>'IS (incapacity)'!$Q$16</f>
        <v>284.96443563578651</v>
      </c>
      <c r="T16" s="57">
        <f>'IS (lone parent)'!$Q$16</f>
        <v>133.57067790886043</v>
      </c>
      <c r="U16" s="57">
        <f>'IS (carer)'!$Q$16</f>
        <v>26.073028597472902</v>
      </c>
      <c r="V16" s="57">
        <f>'IS (others)'!$Q$16</f>
        <v>12.888191249564684</v>
      </c>
      <c r="W16" s="57">
        <f>IIDB!$Q$16</f>
        <v>59.85513078757932</v>
      </c>
      <c r="X16" s="57">
        <f>JSA!$Q$16</f>
        <v>224.06662473870642</v>
      </c>
      <c r="Y16" s="57">
        <f>MA!$Q$16</f>
        <v>14.636923929099357</v>
      </c>
      <c r="Z16" s="57">
        <f>O75TVL!$Q$16</f>
        <v>30.969407673435619</v>
      </c>
      <c r="AA16" s="57">
        <f>PC!$Q$16</f>
        <v>492.98187561880735</v>
      </c>
      <c r="AB16" s="57"/>
      <c r="AC16" s="57">
        <f>SDA!$Q$16</f>
        <v>58.995418206419529</v>
      </c>
      <c r="AD16" s="57">
        <f>'SDA (working age)'!$Q$16</f>
        <v>45.197348548484037</v>
      </c>
      <c r="AE16" s="57">
        <f>'SDA (pensioners)'!$Q$16</f>
        <v>13.798069657935491</v>
      </c>
      <c r="AF16" s="57">
        <f>SP!$Q$16</f>
        <v>3631.0801811459596</v>
      </c>
      <c r="AG16" s="57"/>
      <c r="AH16" s="57"/>
      <c r="AI16" s="57"/>
      <c r="AJ16" s="57"/>
      <c r="AK16" s="57"/>
      <c r="AL16" s="57">
        <f>SMP!$Q$16</f>
        <v>92.81845092395433</v>
      </c>
      <c r="AM16" s="57"/>
      <c r="AN16" s="58">
        <f>WFP!$Q$16</f>
        <v>151.08988255374015</v>
      </c>
    </row>
    <row r="17" spans="1:40" s="49" customFormat="1" x14ac:dyDescent="0.4">
      <c r="A17" s="47">
        <v>923</v>
      </c>
      <c r="B17" s="66" t="s">
        <v>93</v>
      </c>
      <c r="C17" s="56">
        <f t="shared" si="3"/>
        <v>13580.549287455304</v>
      </c>
      <c r="D17" s="57">
        <f>AA!$Q$17</f>
        <v>480.75853433642618</v>
      </c>
      <c r="E17" s="57">
        <f>BBWB!$Q$17</f>
        <v>61.008404424376096</v>
      </c>
      <c r="F17" s="57">
        <f>CA!$Q$17</f>
        <v>140.59413863539078</v>
      </c>
      <c r="G17" s="57">
        <f>CWP!$Q$17</f>
        <v>51.126861882376105</v>
      </c>
      <c r="H17" s="57">
        <f>CTB!Q17</f>
        <v>387.43845200000004</v>
      </c>
      <c r="I17" s="57">
        <f>DLA!$Q$17</f>
        <v>1311.2769436766002</v>
      </c>
      <c r="J17" s="57">
        <f>'DLA (children)'!$Q$17</f>
        <v>103.28255730096836</v>
      </c>
      <c r="K17" s="57">
        <f>'DLA (working age)'!$Q$17</f>
        <v>734.54428654595267</v>
      </c>
      <c r="L17" s="57">
        <f>'DLA (pensioners)'!$Q$17</f>
        <v>474.46962753662137</v>
      </c>
      <c r="M17" s="57">
        <f>DHP!$Q$17</f>
        <v>2.6909939999999999</v>
      </c>
      <c r="N17" s="57">
        <f>ESA!$Q$17</f>
        <v>224.10338173497468</v>
      </c>
      <c r="O17" s="57">
        <f>HB!$Q$17</f>
        <v>1660.5917810000001</v>
      </c>
      <c r="P17" s="57">
        <f>IB!$Q$17</f>
        <v>635.17297066111507</v>
      </c>
      <c r="Q17" s="57">
        <f>IS!$Q$17</f>
        <v>760.75138741847331</v>
      </c>
      <c r="R17" s="57"/>
      <c r="S17" s="57">
        <f>'IS (incapacity)'!$Q$17</f>
        <v>493.32394243276656</v>
      </c>
      <c r="T17" s="57">
        <f>'IS (lone parent)'!$Q$17</f>
        <v>205.90246233925416</v>
      </c>
      <c r="U17" s="57">
        <f>'IS (carer)'!$Q$17</f>
        <v>37.92507067715772</v>
      </c>
      <c r="V17" s="57">
        <f>'IS (others)'!$Q$17</f>
        <v>24.242158890943568</v>
      </c>
      <c r="W17" s="57">
        <f>IIDB!$Q$17</f>
        <v>88.012717609554443</v>
      </c>
      <c r="X17" s="57">
        <f>JSA!$Q$17</f>
        <v>427.7314278060403</v>
      </c>
      <c r="Y17" s="57">
        <f>MA!$Q$17</f>
        <v>25.532487246335123</v>
      </c>
      <c r="Z17" s="57">
        <f>O75TVL!$Q$17</f>
        <v>48.032792714426463</v>
      </c>
      <c r="AA17" s="57">
        <f>PC!$Q$17</f>
        <v>784.97197793876671</v>
      </c>
      <c r="AB17" s="57"/>
      <c r="AC17" s="57">
        <f>SDA!$Q$17</f>
        <v>97.785044485309342</v>
      </c>
      <c r="AD17" s="57">
        <f>'SDA (working age)'!$Q$17</f>
        <v>79.716510527884552</v>
      </c>
      <c r="AE17" s="57">
        <f>'SDA (pensioners)'!$Q$17</f>
        <v>18.068533957424808</v>
      </c>
      <c r="AF17" s="57">
        <f>SP!$Q$17</f>
        <v>5965.5498627515271</v>
      </c>
      <c r="AG17" s="57"/>
      <c r="AH17" s="57"/>
      <c r="AI17" s="57"/>
      <c r="AJ17" s="57"/>
      <c r="AK17" s="57"/>
      <c r="AL17" s="57">
        <f>SMP!$Q$17</f>
        <v>187.65808559422692</v>
      </c>
      <c r="AM17" s="57"/>
      <c r="AN17" s="58">
        <f>WFP!$Q$17</f>
        <v>239.76104153938402</v>
      </c>
    </row>
    <row r="18" spans="1:40" s="72" customFormat="1" ht="30" customHeight="1" x14ac:dyDescent="0.4">
      <c r="A18" s="67">
        <v>922</v>
      </c>
      <c r="B18" s="68" t="s">
        <v>94</v>
      </c>
      <c r="C18" s="69">
        <f t="shared" si="3"/>
        <v>13.084458916608931</v>
      </c>
      <c r="D18" s="70"/>
      <c r="E18" s="70"/>
      <c r="F18" s="70"/>
      <c r="G18" s="70"/>
      <c r="H18" s="70"/>
      <c r="I18" s="70"/>
      <c r="J18" s="70"/>
      <c r="K18" s="70"/>
      <c r="L18" s="70"/>
      <c r="M18" s="70"/>
      <c r="N18" s="70"/>
      <c r="O18" s="70"/>
      <c r="P18" s="70"/>
      <c r="Q18" s="70"/>
      <c r="R18" s="70"/>
      <c r="S18" s="70"/>
      <c r="T18" s="70"/>
      <c r="U18" s="70"/>
      <c r="V18" s="70"/>
      <c r="W18" s="70"/>
      <c r="X18" s="70"/>
      <c r="Y18" s="70"/>
      <c r="Z18" s="80">
        <f>O75TVL!$Q$18</f>
        <v>13.084458916608931</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 style="75" customWidth="1"/>
    <col min="8" max="17" width="12.77734375" style="75" customWidth="1"/>
    <col min="18" max="18" width="12.77734375" style="75" hidden="1" customWidth="1"/>
    <col min="19" max="20" width="12.77734375" style="75" customWidth="1"/>
    <col min="21" max="21" width="11.109375" style="75" customWidth="1"/>
    <col min="22" max="22" width="10.88671875" style="75" customWidth="1"/>
    <col min="23" max="26" width="12.77734375" style="75" customWidth="1"/>
    <col min="27" max="27" width="11.44140625" style="75" customWidth="1"/>
    <col min="28" max="28" width="13.44140625" style="75" hidden="1" customWidth="1"/>
    <col min="29" max="31" width="12.77734375" style="75" customWidth="1"/>
    <col min="32" max="32" width="11.109375" style="75" customWidth="1"/>
    <col min="33" max="37" width="12.77734375" style="75" hidden="1" customWidth="1"/>
    <col min="38" max="38" width="11.109375" style="75" customWidth="1"/>
    <col min="39" max="39" width="12.77734375" style="75" hidden="1" customWidth="1"/>
    <col min="40" max="40" width="11.109375" style="75" customWidth="1"/>
    <col min="41" max="16384" width="8.88671875" style="75"/>
  </cols>
  <sheetData>
    <row r="1" spans="1:40" s="48" customFormat="1" ht="60" customHeight="1" x14ac:dyDescent="0.4">
      <c r="A1" s="250" t="s">
        <v>110</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t="s">
        <v>51</v>
      </c>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157763.15347331928</v>
      </c>
      <c r="D3" s="57">
        <f t="shared" ref="D3:W3" si="0">SUM(D6,D16:D17,D4)</f>
        <v>5339.4256940699997</v>
      </c>
      <c r="E3" s="57">
        <f t="shared" si="0"/>
        <v>593.95801392000033</v>
      </c>
      <c r="F3" s="57">
        <f t="shared" si="0"/>
        <v>1732.9771967699978</v>
      </c>
      <c r="G3" s="57">
        <f t="shared" si="0"/>
        <v>128.72999999999999</v>
      </c>
      <c r="H3" s="57">
        <f t="shared" si="0"/>
        <v>4918.3788949999998</v>
      </c>
      <c r="I3" s="57">
        <f t="shared" si="0"/>
        <v>12565.735437840012</v>
      </c>
      <c r="J3" s="57">
        <f t="shared" si="0"/>
        <v>1314.716573925921</v>
      </c>
      <c r="K3" s="57">
        <f t="shared" si="0"/>
        <v>6899.7753096582819</v>
      </c>
      <c r="L3" s="57">
        <f t="shared" si="0"/>
        <v>4351.2435542558051</v>
      </c>
      <c r="M3" s="57">
        <f t="shared" si="0"/>
        <v>22.33975126</v>
      </c>
      <c r="N3" s="57">
        <f t="shared" si="0"/>
        <v>3554.1022156100012</v>
      </c>
      <c r="O3" s="57">
        <f t="shared" si="0"/>
        <v>22820.290123000002</v>
      </c>
      <c r="P3" s="57">
        <f t="shared" si="0"/>
        <v>4935.2797263500006</v>
      </c>
      <c r="Q3" s="57">
        <f t="shared" si="0"/>
        <v>6997.2154425200024</v>
      </c>
      <c r="R3" s="57"/>
      <c r="S3" s="57">
        <f t="shared" si="0"/>
        <v>4042.2862376047101</v>
      </c>
      <c r="T3" s="57">
        <f t="shared" si="0"/>
        <v>2304.3874099657328</v>
      </c>
      <c r="U3" s="57">
        <f t="shared" si="0"/>
        <v>430.68552026831765</v>
      </c>
      <c r="V3" s="57">
        <f t="shared" si="0"/>
        <v>219.85627468124144</v>
      </c>
      <c r="W3" s="57">
        <f t="shared" si="0"/>
        <v>854.15397472999996</v>
      </c>
      <c r="X3" s="57">
        <f>SUM(X6,X16:X17,X4)</f>
        <v>4933.9849943699946</v>
      </c>
      <c r="Y3" s="57">
        <f>SUM(Y6,Y16:Y17,Y4)</f>
        <v>365.53661895000005</v>
      </c>
      <c r="Z3" s="57">
        <f>SUM(Z6,Z16:Z17,Z4)</f>
        <v>573.57955790020594</v>
      </c>
      <c r="AA3" s="57">
        <f t="shared" ref="AA3:AF3" si="1">SUM(AA6,AA16:AA17,AA4)</f>
        <v>8052.153109309992</v>
      </c>
      <c r="AB3" s="57"/>
      <c r="AC3" s="57">
        <f t="shared" si="1"/>
        <v>880.68628874000046</v>
      </c>
      <c r="AD3" s="57">
        <f t="shared" si="1"/>
        <v>711.36393400661393</v>
      </c>
      <c r="AE3" s="57">
        <f t="shared" si="1"/>
        <v>169.32235473338645</v>
      </c>
      <c r="AF3" s="57">
        <f t="shared" si="1"/>
        <v>74150.519898250001</v>
      </c>
      <c r="AG3" s="57"/>
      <c r="AH3" s="57"/>
      <c r="AI3" s="57"/>
      <c r="AJ3" s="57"/>
      <c r="AK3" s="57"/>
      <c r="AL3" s="57">
        <f t="shared" ref="AL3:AN3" si="2">SUM(AL6,AL16:AL17,AL4)</f>
        <v>2194.8675095390704</v>
      </c>
      <c r="AM3" s="57"/>
      <c r="AN3" s="58">
        <f t="shared" si="2"/>
        <v>2149.2390251900001</v>
      </c>
    </row>
    <row r="4" spans="1:40" s="49" customFormat="1" x14ac:dyDescent="0.4">
      <c r="A4" s="59"/>
      <c r="B4" s="60" t="s">
        <v>71</v>
      </c>
      <c r="C4" s="61">
        <f t="shared" ref="C4:C18" si="3">SUM(D4:I4,M4:Q4,W4:AC4,AF4,AL4:AN4)</f>
        <v>3288.1352360178248</v>
      </c>
      <c r="D4" s="62">
        <f>AA!$R$4</f>
        <v>3.6118179224103124</v>
      </c>
      <c r="E4" s="62">
        <f>BBWB!$R$4</f>
        <v>21.089215753888457</v>
      </c>
      <c r="F4" s="62">
        <f>CA!$R$4</f>
        <v>0.60080816212719168</v>
      </c>
      <c r="G4" s="62">
        <f>CWP!$R$4</f>
        <v>0</v>
      </c>
      <c r="H4" s="62">
        <f>CTB!R4</f>
        <v>0</v>
      </c>
      <c r="I4" s="62">
        <f>DLA!$R$4</f>
        <v>12.034907273896515</v>
      </c>
      <c r="J4" s="62">
        <f>'DLA (children)'!$R$4</f>
        <v>0.88562863179532525</v>
      </c>
      <c r="K4" s="62">
        <f>'DLA (working age)'!$R$4</f>
        <v>4.983479565402706</v>
      </c>
      <c r="L4" s="62">
        <f>'DLA (pensioners)'!$R$4</f>
        <v>6.1519516795076115</v>
      </c>
      <c r="M4" s="62">
        <f>DHP!$R$4</f>
        <v>0</v>
      </c>
      <c r="N4" s="62">
        <f>ESA!$R$4</f>
        <v>2.6223591668807233</v>
      </c>
      <c r="O4" s="62">
        <f>HB!$R$4</f>
        <v>0</v>
      </c>
      <c r="P4" s="62">
        <f>IB!$R$4</f>
        <v>35.319663974760466</v>
      </c>
      <c r="Q4" s="62">
        <f>IS!$R$4</f>
        <v>0.30322728753481976</v>
      </c>
      <c r="R4" s="62"/>
      <c r="S4" s="62">
        <f>'IS (incapacity)'!$R$4</f>
        <v>0.14422611348109446</v>
      </c>
      <c r="T4" s="62">
        <f>'IS (lone parent)'!$R$4</f>
        <v>0.12265440249706738</v>
      </c>
      <c r="U4" s="62">
        <f>'IS (carer)'!$R$4</f>
        <v>0</v>
      </c>
      <c r="V4" s="62">
        <f>'IS (others)'!$R$4</f>
        <v>4.1480476832688129E-2</v>
      </c>
      <c r="W4" s="62">
        <f>IIDB!$R$4</f>
        <v>17.444311718611427</v>
      </c>
      <c r="X4" s="62">
        <f>JSA!$R$4</f>
        <v>0.83376723338020331</v>
      </c>
      <c r="Y4" s="62">
        <f>MA!$R$4</f>
        <v>0.75069662602879517</v>
      </c>
      <c r="Z4" s="62">
        <f>O75TVL!$R$4</f>
        <v>0</v>
      </c>
      <c r="AA4" s="62">
        <f>PC!$R$4</f>
        <v>0.73516138825005029</v>
      </c>
      <c r="AB4" s="62"/>
      <c r="AC4" s="62">
        <f>SDA!$R$4</f>
        <v>1.8690611712201983</v>
      </c>
      <c r="AD4" s="62">
        <f>'SDA (working age)'!$R$4</f>
        <v>1.5922740358331073</v>
      </c>
      <c r="AE4" s="62">
        <f>'SDA (pensioners)'!$R$4</f>
        <v>0.2767871353870911</v>
      </c>
      <c r="AF4" s="62">
        <f>SP!$R$4</f>
        <v>3174.4124856362937</v>
      </c>
      <c r="AG4" s="62"/>
      <c r="AH4" s="62"/>
      <c r="AI4" s="62"/>
      <c r="AJ4" s="62"/>
      <c r="AK4" s="62"/>
      <c r="AL4" s="62">
        <f>SMP!$R$4</f>
        <v>3.7477527025414932</v>
      </c>
      <c r="AM4" s="62"/>
      <c r="AN4" s="63">
        <f>WFP!$R$4</f>
        <v>12.76</v>
      </c>
    </row>
    <row r="5" spans="1:40" s="49" customFormat="1" ht="25.5" customHeight="1" x14ac:dyDescent="0.4">
      <c r="A5" s="54">
        <v>941</v>
      </c>
      <c r="B5" s="55" t="s">
        <v>72</v>
      </c>
      <c r="C5" s="56">
        <f t="shared" si="3"/>
        <v>140492.29989020064</v>
      </c>
      <c r="D5" s="57">
        <f t="shared" ref="D5:W5" si="4">SUM(D6,D16)</f>
        <v>4854.2864529281314</v>
      </c>
      <c r="E5" s="57">
        <f t="shared" si="4"/>
        <v>514.02150655543699</v>
      </c>
      <c r="F5" s="57">
        <f t="shared" si="4"/>
        <v>1579.1670205493779</v>
      </c>
      <c r="G5" s="57">
        <f t="shared" si="4"/>
        <v>126.5076392033908</v>
      </c>
      <c r="H5" s="57">
        <f t="shared" si="4"/>
        <v>4534.8784079999996</v>
      </c>
      <c r="I5" s="57">
        <f t="shared" si="4"/>
        <v>11182.312466429139</v>
      </c>
      <c r="J5" s="57">
        <f t="shared" si="4"/>
        <v>1204.4216268430387</v>
      </c>
      <c r="K5" s="57">
        <f t="shared" si="4"/>
        <v>6120.1927478775206</v>
      </c>
      <c r="L5" s="57">
        <f t="shared" si="4"/>
        <v>3857.0725735875367</v>
      </c>
      <c r="M5" s="57">
        <f t="shared" si="4"/>
        <v>19.77606226</v>
      </c>
      <c r="N5" s="57">
        <f t="shared" si="4"/>
        <v>3170.8253756100453</v>
      </c>
      <c r="O5" s="57">
        <f t="shared" si="4"/>
        <v>21092.548313000003</v>
      </c>
      <c r="P5" s="57">
        <f t="shared" si="4"/>
        <v>4334.6658800017067</v>
      </c>
      <c r="Q5" s="57">
        <f t="shared" si="4"/>
        <v>6322.1961362528273</v>
      </c>
      <c r="R5" s="57"/>
      <c r="S5" s="57">
        <f t="shared" si="4"/>
        <v>3611.7854645814546</v>
      </c>
      <c r="T5" s="57">
        <f t="shared" si="4"/>
        <v>2121.1508769945431</v>
      </c>
      <c r="U5" s="57">
        <f t="shared" si="4"/>
        <v>388.94673724707252</v>
      </c>
      <c r="V5" s="57">
        <f t="shared" si="4"/>
        <v>200.91577307601176</v>
      </c>
      <c r="W5" s="57">
        <f t="shared" si="4"/>
        <v>749.14562360254411</v>
      </c>
      <c r="X5" s="57">
        <f>SUM(X6,X16)</f>
        <v>4471.7167819090546</v>
      </c>
      <c r="Y5" s="57">
        <f>SUM(Y6,Y16)</f>
        <v>340.82529953470123</v>
      </c>
      <c r="Z5" s="57">
        <f t="shared" ref="Z5:AF5" si="5">SUM(Z6,Z16)</f>
        <v>524.81089027917528</v>
      </c>
      <c r="AA5" s="57">
        <f t="shared" si="5"/>
        <v>7300.2339298590814</v>
      </c>
      <c r="AB5" s="57"/>
      <c r="AC5" s="57">
        <f t="shared" si="5"/>
        <v>782.10184597531497</v>
      </c>
      <c r="AD5" s="57">
        <f t="shared" si="5"/>
        <v>630.81814055312975</v>
      </c>
      <c r="AE5" s="57">
        <f t="shared" si="5"/>
        <v>151.28370542218514</v>
      </c>
      <c r="AF5" s="57">
        <f t="shared" si="5"/>
        <v>64657.870929256147</v>
      </c>
      <c r="AG5" s="57"/>
      <c r="AH5" s="57"/>
      <c r="AI5" s="57"/>
      <c r="AJ5" s="57"/>
      <c r="AK5" s="57"/>
      <c r="AL5" s="57">
        <f t="shared" ref="AL5:AN5" si="6">SUM(AL6,AL16)</f>
        <v>1986.101807033378</v>
      </c>
      <c r="AM5" s="57"/>
      <c r="AN5" s="58">
        <f t="shared" si="6"/>
        <v>1948.3075219611831</v>
      </c>
    </row>
    <row r="6" spans="1:40" s="49" customFormat="1" ht="25.5" customHeight="1" x14ac:dyDescent="0.4">
      <c r="A6" s="54">
        <v>921</v>
      </c>
      <c r="B6" s="64" t="s">
        <v>73</v>
      </c>
      <c r="C6" s="56">
        <f t="shared" si="3"/>
        <v>131787.4389256076</v>
      </c>
      <c r="D6" s="57">
        <f t="shared" ref="D6:L6" si="7">SUM(D7:D15)</f>
        <v>4462.7226360377417</v>
      </c>
      <c r="E6" s="57">
        <f t="shared" si="7"/>
        <v>483.23574482572144</v>
      </c>
      <c r="F6" s="57">
        <f t="shared" si="7"/>
        <v>1469.9461449506973</v>
      </c>
      <c r="G6" s="57">
        <f t="shared" si="7"/>
        <v>122.20742089066944</v>
      </c>
      <c r="H6" s="57">
        <f t="shared" si="7"/>
        <v>4288.8172759999998</v>
      </c>
      <c r="I6" s="57">
        <f t="shared" si="7"/>
        <v>10218.054844813827</v>
      </c>
      <c r="J6" s="57">
        <f t="shared" si="7"/>
        <v>1128.1831511246037</v>
      </c>
      <c r="K6" s="57">
        <f t="shared" si="7"/>
        <v>5645.6414417787537</v>
      </c>
      <c r="L6" s="57">
        <f t="shared" si="7"/>
        <v>3443.8652160659949</v>
      </c>
      <c r="M6" s="57">
        <f t="shared" ref="M6:W6" si="8">SUM(M7:M15)</f>
        <v>18.57056626</v>
      </c>
      <c r="N6" s="57">
        <f t="shared" si="8"/>
        <v>2953.2916774973819</v>
      </c>
      <c r="O6" s="57">
        <f t="shared" si="8"/>
        <v>20136.723773000002</v>
      </c>
      <c r="P6" s="57">
        <f t="shared" si="8"/>
        <v>3922.8538583304053</v>
      </c>
      <c r="Q6" s="57">
        <f t="shared" si="8"/>
        <v>5912.2907330945209</v>
      </c>
      <c r="R6" s="57"/>
      <c r="S6" s="57">
        <f t="shared" si="8"/>
        <v>3363.9380846917647</v>
      </c>
      <c r="T6" s="57">
        <f t="shared" si="8"/>
        <v>1999.824007303263</v>
      </c>
      <c r="U6" s="57">
        <f t="shared" si="8"/>
        <v>360.3047140695441</v>
      </c>
      <c r="V6" s="57">
        <f t="shared" si="8"/>
        <v>188.96696306438545</v>
      </c>
      <c r="W6" s="57">
        <f t="shared" si="8"/>
        <v>689.50229852779682</v>
      </c>
      <c r="X6" s="57">
        <f>SUM(X7:X15)</f>
        <v>4221.0941452280877</v>
      </c>
      <c r="Y6" s="57">
        <f>SUM(Y7:Y15)</f>
        <v>323.14859388871884</v>
      </c>
      <c r="Z6" s="57">
        <f t="shared" ref="Z6:AF6" si="9">SUM(Z7:Z15)</f>
        <v>493.44965822012233</v>
      </c>
      <c r="AA6" s="57">
        <f t="shared" si="9"/>
        <v>6821.183794046311</v>
      </c>
      <c r="AB6" s="57"/>
      <c r="AC6" s="57">
        <f t="shared" si="9"/>
        <v>723.64995690903334</v>
      </c>
      <c r="AD6" s="57">
        <f t="shared" si="9"/>
        <v>586.10279265885367</v>
      </c>
      <c r="AE6" s="57">
        <f t="shared" si="9"/>
        <v>137.54716425017946</v>
      </c>
      <c r="AF6" s="57">
        <f t="shared" si="9"/>
        <v>60802.566050333618</v>
      </c>
      <c r="AG6" s="57"/>
      <c r="AH6" s="57"/>
      <c r="AI6" s="57"/>
      <c r="AJ6" s="57"/>
      <c r="AK6" s="57"/>
      <c r="AL6" s="57">
        <f t="shared" ref="AL6:AN6" si="10">SUM(AL7:AL15)</f>
        <v>1893.5073322659887</v>
      </c>
      <c r="AM6" s="57"/>
      <c r="AN6" s="58">
        <f t="shared" si="10"/>
        <v>1830.6224204869359</v>
      </c>
    </row>
    <row r="7" spans="1:40" s="49" customFormat="1" x14ac:dyDescent="0.4">
      <c r="A7" s="59" t="s">
        <v>74</v>
      </c>
      <c r="B7" s="65" t="s">
        <v>75</v>
      </c>
      <c r="C7" s="61">
        <f t="shared" si="3"/>
        <v>7413.9034074628153</v>
      </c>
      <c r="D7" s="62">
        <f>AA!$R7</f>
        <v>244.45953402213939</v>
      </c>
      <c r="E7" s="62">
        <f>BBWB!$R7</f>
        <v>26.065841266164725</v>
      </c>
      <c r="F7" s="62">
        <f>CA!$R7</f>
        <v>97.808190017891178</v>
      </c>
      <c r="G7" s="62">
        <f>CWP!$R7</f>
        <v>3.8966057016779883</v>
      </c>
      <c r="H7" s="62">
        <f>CTB!R7</f>
        <v>267.48330899999996</v>
      </c>
      <c r="I7" s="62">
        <f>DLA!$R7</f>
        <v>699.35783045299695</v>
      </c>
      <c r="J7" s="62">
        <f>'DLA (children)'!$R7</f>
        <v>62.232339373160087</v>
      </c>
      <c r="K7" s="62">
        <f>'DLA (working age)'!$R7</f>
        <v>366.90906694111811</v>
      </c>
      <c r="L7" s="62">
        <f>'DLA (pensioners)'!$R7</f>
        <v>270.16590392654933</v>
      </c>
      <c r="M7" s="62">
        <f>DHP!$R7</f>
        <v>0.74952400000000008</v>
      </c>
      <c r="N7" s="62">
        <f>ESA!$R7</f>
        <v>188.00846281852861</v>
      </c>
      <c r="O7" s="62">
        <f>HB!$R7</f>
        <v>991.58310999999981</v>
      </c>
      <c r="P7" s="62">
        <f>IB!$R7</f>
        <v>310.54721490838773</v>
      </c>
      <c r="Q7" s="62">
        <f>IS!$R7</f>
        <v>360.26259072486164</v>
      </c>
      <c r="R7" s="62"/>
      <c r="S7" s="62">
        <f>'IS (incapacity)'!$R7</f>
        <v>200.63780272512321</v>
      </c>
      <c r="T7" s="62">
        <f>'IS (lone parent)'!$R7</f>
        <v>117.69431515223268</v>
      </c>
      <c r="U7" s="62">
        <f>'IS (carer)'!$R7</f>
        <v>28.164401101586968</v>
      </c>
      <c r="V7" s="62">
        <f>'IS (others)'!$R7</f>
        <v>13.751856045005781</v>
      </c>
      <c r="W7" s="62">
        <f>IIDB!$R7</f>
        <v>95.219441675433032</v>
      </c>
      <c r="X7" s="62">
        <f>JSA!$R7</f>
        <v>286.91121289811315</v>
      </c>
      <c r="Y7" s="62">
        <f>MA!$R7</f>
        <v>13.634024685976469</v>
      </c>
      <c r="Z7" s="62">
        <f>O75TVL!$R7</f>
        <v>25.467129652833453</v>
      </c>
      <c r="AA7" s="62">
        <f>PC!$R7</f>
        <v>410.7802780866898</v>
      </c>
      <c r="AB7" s="62"/>
      <c r="AC7" s="62">
        <f>SDA!$R7</f>
        <v>48.716344903702577</v>
      </c>
      <c r="AD7" s="62">
        <f>'SDA (working age)'!$R7</f>
        <v>39.000053976618879</v>
      </c>
      <c r="AE7" s="62">
        <f>'SDA (pensioners)'!$R7</f>
        <v>9.7162909270836977</v>
      </c>
      <c r="AF7" s="62">
        <f>SP!$R7</f>
        <v>3158.4180262659042</v>
      </c>
      <c r="AG7" s="62"/>
      <c r="AH7" s="62"/>
      <c r="AI7" s="62"/>
      <c r="AJ7" s="62"/>
      <c r="AK7" s="62"/>
      <c r="AL7" s="62">
        <f>SMP!$R7</f>
        <v>89.368993566704546</v>
      </c>
      <c r="AM7" s="62"/>
      <c r="AN7" s="63">
        <f>WFP!$R7</f>
        <v>95.16574281481131</v>
      </c>
    </row>
    <row r="8" spans="1:40" s="49" customFormat="1" x14ac:dyDescent="0.4">
      <c r="A8" s="59" t="s">
        <v>76</v>
      </c>
      <c r="B8" s="65" t="s">
        <v>77</v>
      </c>
      <c r="C8" s="61">
        <f t="shared" si="3"/>
        <v>19248.551110123379</v>
      </c>
      <c r="D8" s="62">
        <f>AA!$R8</f>
        <v>718.72111477834778</v>
      </c>
      <c r="E8" s="62">
        <f>BBWB!$R8</f>
        <v>72.482343244228517</v>
      </c>
      <c r="F8" s="62">
        <f>CA!$R8</f>
        <v>239.70654313275068</v>
      </c>
      <c r="G8" s="62">
        <f>CWP!$R8</f>
        <v>14.410465075770771</v>
      </c>
      <c r="H8" s="62">
        <f>CTB!R8</f>
        <v>638.40051900000003</v>
      </c>
      <c r="I8" s="62">
        <f>DLA!$R8</f>
        <v>1902.6107878857163</v>
      </c>
      <c r="J8" s="62">
        <f>'DLA (children)'!$R8</f>
        <v>160.81250289872489</v>
      </c>
      <c r="K8" s="62">
        <f>'DLA (working age)'!$R8</f>
        <v>1017.4737574790206</v>
      </c>
      <c r="L8" s="62">
        <f>'DLA (pensioners)'!$R8</f>
        <v>724.46057056424388</v>
      </c>
      <c r="M8" s="62">
        <f>DHP!$R8</f>
        <v>2.0962610000000002</v>
      </c>
      <c r="N8" s="62">
        <f>ESA!$R8</f>
        <v>537.70064430509569</v>
      </c>
      <c r="O8" s="62">
        <f>HB!$R8</f>
        <v>2540.0222940000003</v>
      </c>
      <c r="P8" s="62">
        <f>IB!$R8</f>
        <v>753.64610774459129</v>
      </c>
      <c r="Q8" s="62">
        <f>IS!$R8</f>
        <v>1015.9721718188821</v>
      </c>
      <c r="R8" s="62"/>
      <c r="S8" s="62">
        <f>'IS (incapacity)'!$R8</f>
        <v>617.56644032217798</v>
      </c>
      <c r="T8" s="62">
        <f>'IS (lone parent)'!$R8</f>
        <v>304.71380713723454</v>
      </c>
      <c r="U8" s="62">
        <f>'IS (carer)'!$R8</f>
        <v>63.669529943123479</v>
      </c>
      <c r="V8" s="62">
        <f>'IS (others)'!$R8</f>
        <v>29.521334994098829</v>
      </c>
      <c r="W8" s="62">
        <f>IIDB!$R8</f>
        <v>125.29054990463935</v>
      </c>
      <c r="X8" s="62">
        <f>JSA!$R8</f>
        <v>636.99105738360652</v>
      </c>
      <c r="Y8" s="62">
        <f>MA!$R8</f>
        <v>34.052540914654287</v>
      </c>
      <c r="Z8" s="62">
        <f>O75TVL!$R8</f>
        <v>65.380058024109289</v>
      </c>
      <c r="AA8" s="62">
        <f>PC!$R8</f>
        <v>1055.775096960605</v>
      </c>
      <c r="AB8" s="62"/>
      <c r="AC8" s="62">
        <f>SDA!$R8</f>
        <v>120.94795247894604</v>
      </c>
      <c r="AD8" s="62">
        <f>'SDA (working age)'!$R8</f>
        <v>96.625326272849179</v>
      </c>
      <c r="AE8" s="62">
        <f>'SDA (pensioners)'!$R8</f>
        <v>24.322626206096849</v>
      </c>
      <c r="AF8" s="62">
        <f>SP!$R8</f>
        <v>8297.6642711741169</v>
      </c>
      <c r="AG8" s="62"/>
      <c r="AH8" s="62"/>
      <c r="AI8" s="62"/>
      <c r="AJ8" s="62"/>
      <c r="AK8" s="62"/>
      <c r="AL8" s="62">
        <f>SMP!$R8</f>
        <v>227.08106634532425</v>
      </c>
      <c r="AM8" s="62"/>
      <c r="AN8" s="63">
        <f>WFP!$R8</f>
        <v>249.59926495199909</v>
      </c>
    </row>
    <row r="9" spans="1:40" s="49" customFormat="1" x14ac:dyDescent="0.4">
      <c r="A9" s="59" t="s">
        <v>78</v>
      </c>
      <c r="B9" s="65" t="s">
        <v>79</v>
      </c>
      <c r="C9" s="61">
        <f t="shared" si="3"/>
        <v>13094.704684019296</v>
      </c>
      <c r="D9" s="62">
        <f>AA!$R9</f>
        <v>408.11262139071687</v>
      </c>
      <c r="E9" s="62">
        <f>BBWB!$R9</f>
        <v>48.596062369608475</v>
      </c>
      <c r="F9" s="62">
        <f>CA!$R9</f>
        <v>164.67901202565912</v>
      </c>
      <c r="G9" s="62">
        <f>CWP!$R9</f>
        <v>12.805980375079836</v>
      </c>
      <c r="H9" s="62">
        <f>CTB!R9</f>
        <v>412.06180799999998</v>
      </c>
      <c r="I9" s="62">
        <f>DLA!$R9</f>
        <v>1156.2987225366933</v>
      </c>
      <c r="J9" s="62">
        <f>'DLA (children)'!$R9</f>
        <v>108.42595935746695</v>
      </c>
      <c r="K9" s="62">
        <f>'DLA (working age)'!$R9</f>
        <v>620.59127017340666</v>
      </c>
      <c r="L9" s="62">
        <f>'DLA (pensioners)'!$R9</f>
        <v>427.23173346618148</v>
      </c>
      <c r="M9" s="62">
        <f>DHP!$R9</f>
        <v>1.635203</v>
      </c>
      <c r="N9" s="62">
        <f>ESA!$R9</f>
        <v>319.00468577648974</v>
      </c>
      <c r="O9" s="62">
        <f>HB!$R9</f>
        <v>1608.6093370000001</v>
      </c>
      <c r="P9" s="62">
        <f>IB!$R9</f>
        <v>457.33666180334689</v>
      </c>
      <c r="Q9" s="62">
        <f>IS!$R9</f>
        <v>595.61654139304562</v>
      </c>
      <c r="R9" s="62"/>
      <c r="S9" s="62">
        <f>'IS (incapacity)'!$R9</f>
        <v>335.08230419161418</v>
      </c>
      <c r="T9" s="62">
        <f>'IS (lone parent)'!$R9</f>
        <v>195.18545080113319</v>
      </c>
      <c r="U9" s="62">
        <f>'IS (carer)'!$R9</f>
        <v>43.99008768129675</v>
      </c>
      <c r="V9" s="62">
        <f>'IS (others)'!$R9</f>
        <v>21.363136759949263</v>
      </c>
      <c r="W9" s="62">
        <f>IIDB!$R9</f>
        <v>90.867044431732126</v>
      </c>
      <c r="X9" s="62">
        <f>JSA!$R9</f>
        <v>522.2195756196819</v>
      </c>
      <c r="Y9" s="62">
        <f>MA!$R9</f>
        <v>24.513159876005801</v>
      </c>
      <c r="Z9" s="62">
        <f>O75TVL!$R9</f>
        <v>49.537345908203285</v>
      </c>
      <c r="AA9" s="62">
        <f>PC!$R9</f>
        <v>688.52866217394694</v>
      </c>
      <c r="AB9" s="62"/>
      <c r="AC9" s="62">
        <f>SDA!$R9</f>
        <v>80.527740937020098</v>
      </c>
      <c r="AD9" s="62">
        <f>'SDA (working age)'!$R9</f>
        <v>64.689775549321581</v>
      </c>
      <c r="AE9" s="62">
        <f>'SDA (pensioners)'!$R9</f>
        <v>15.837965387698524</v>
      </c>
      <c r="AF9" s="62">
        <f>SP!$R9</f>
        <v>6101.3828144034187</v>
      </c>
      <c r="AG9" s="62"/>
      <c r="AH9" s="62"/>
      <c r="AI9" s="62"/>
      <c r="AJ9" s="62"/>
      <c r="AK9" s="62"/>
      <c r="AL9" s="62">
        <f>SMP!$R9</f>
        <v>168.67460443901862</v>
      </c>
      <c r="AM9" s="62"/>
      <c r="AN9" s="63">
        <f>WFP!$R9</f>
        <v>183.69710055962992</v>
      </c>
    </row>
    <row r="10" spans="1:40" s="49" customFormat="1" x14ac:dyDescent="0.4">
      <c r="A10" s="59" t="s">
        <v>80</v>
      </c>
      <c r="B10" s="65" t="s">
        <v>81</v>
      </c>
      <c r="C10" s="61">
        <f t="shared" si="3"/>
        <v>11034.108522277889</v>
      </c>
      <c r="D10" s="62">
        <f>AA!$R10</f>
        <v>391.72186593969229</v>
      </c>
      <c r="E10" s="62">
        <f>BBWB!$R10</f>
        <v>42.058734058335034</v>
      </c>
      <c r="F10" s="62">
        <f>CA!$R10</f>
        <v>128.97858032099899</v>
      </c>
      <c r="G10" s="62">
        <f>CWP!$R10</f>
        <v>12.447213609707948</v>
      </c>
      <c r="H10" s="62">
        <f>CTB!R10</f>
        <v>331.16811400000006</v>
      </c>
      <c r="I10" s="62">
        <f>DLA!$R10</f>
        <v>908.49312770649306</v>
      </c>
      <c r="J10" s="62">
        <f>'DLA (children)'!$R10</f>
        <v>101.44028149863222</v>
      </c>
      <c r="K10" s="62">
        <f>'DLA (working age)'!$R10</f>
        <v>490.80753522040908</v>
      </c>
      <c r="L10" s="62">
        <f>'DLA (pensioners)'!$R10</f>
        <v>316.08080438999667</v>
      </c>
      <c r="M10" s="62">
        <f>DHP!$R10</f>
        <v>0.89942725999999995</v>
      </c>
      <c r="N10" s="62">
        <f>ESA!$R10</f>
        <v>230.33458827567733</v>
      </c>
      <c r="O10" s="62">
        <f>HB!$R10</f>
        <v>1194.2887109999999</v>
      </c>
      <c r="P10" s="62">
        <f>IB!$R10</f>
        <v>374.46717615640955</v>
      </c>
      <c r="Q10" s="62">
        <f>IS!$R10</f>
        <v>442.81838258908749</v>
      </c>
      <c r="R10" s="62"/>
      <c r="S10" s="62">
        <f>'IS (incapacity)'!$R10</f>
        <v>249.29428319115527</v>
      </c>
      <c r="T10" s="62">
        <f>'IS (lone parent)'!$R10</f>
        <v>150.10712786074984</v>
      </c>
      <c r="U10" s="62">
        <f>'IS (carer)'!$R10</f>
        <v>30.48216931020557</v>
      </c>
      <c r="V10" s="62">
        <f>'IS (others)'!$R10</f>
        <v>13.126298481953029</v>
      </c>
      <c r="W10" s="62">
        <f>IIDB!$R10</f>
        <v>86.093169984589807</v>
      </c>
      <c r="X10" s="62">
        <f>JSA!$R10</f>
        <v>348.83019902857211</v>
      </c>
      <c r="Y10" s="62">
        <f>MA!$R10</f>
        <v>30.311388563973775</v>
      </c>
      <c r="Z10" s="62">
        <f>O75TVL!$R10</f>
        <v>43.292285927206642</v>
      </c>
      <c r="AA10" s="62">
        <f>PC!$R10</f>
        <v>552.06244790197513</v>
      </c>
      <c r="AB10" s="62"/>
      <c r="AC10" s="62">
        <f>SDA!$R10</f>
        <v>69.9157065427775</v>
      </c>
      <c r="AD10" s="62">
        <f>'SDA (working age)'!$R10</f>
        <v>57.43725880044272</v>
      </c>
      <c r="AE10" s="62">
        <f>'SDA (pensioners)'!$R10</f>
        <v>12.478447742334778</v>
      </c>
      <c r="AF10" s="62">
        <f>SP!$R10</f>
        <v>5515.2111813775555</v>
      </c>
      <c r="AG10" s="62"/>
      <c r="AH10" s="62"/>
      <c r="AI10" s="62"/>
      <c r="AJ10" s="62"/>
      <c r="AK10" s="62"/>
      <c r="AL10" s="62">
        <f>SMP!$R10</f>
        <v>168.55965772491624</v>
      </c>
      <c r="AM10" s="62"/>
      <c r="AN10" s="63">
        <f>WFP!$R10</f>
        <v>162.15656430991982</v>
      </c>
    </row>
    <row r="11" spans="1:40" s="49" customFormat="1" x14ac:dyDescent="0.4">
      <c r="A11" s="59" t="s">
        <v>82</v>
      </c>
      <c r="B11" s="65" t="s">
        <v>83</v>
      </c>
      <c r="C11" s="61">
        <f t="shared" si="3"/>
        <v>14434.029449401316</v>
      </c>
      <c r="D11" s="62">
        <f>AA!$R11</f>
        <v>552.28636099377388</v>
      </c>
      <c r="E11" s="62">
        <f>BBWB!$R11</f>
        <v>56.430359423693126</v>
      </c>
      <c r="F11" s="62">
        <f>CA!$R11</f>
        <v>183.41020287518418</v>
      </c>
      <c r="G11" s="62">
        <f>CWP!$R11</f>
        <v>22.891312779422861</v>
      </c>
      <c r="H11" s="62">
        <f>CTB!R11</f>
        <v>467.50769000000003</v>
      </c>
      <c r="I11" s="62">
        <f>DLA!$R11</f>
        <v>1196.4280692426212</v>
      </c>
      <c r="J11" s="62">
        <f>'DLA (children)'!$R11</f>
        <v>134.70568605605933</v>
      </c>
      <c r="K11" s="62">
        <f>'DLA (working age)'!$R11</f>
        <v>629.91837288562112</v>
      </c>
      <c r="L11" s="62">
        <f>'DLA (pensioners)'!$R11</f>
        <v>431.439220256704</v>
      </c>
      <c r="M11" s="62">
        <f>DHP!$R11</f>
        <v>2.0571649999999999</v>
      </c>
      <c r="N11" s="62">
        <f>ESA!$R11</f>
        <v>321.96101519867563</v>
      </c>
      <c r="O11" s="62">
        <f>HB!$R11</f>
        <v>1850.2192370000002</v>
      </c>
      <c r="P11" s="62">
        <f>IB!$R11</f>
        <v>463.27138939556454</v>
      </c>
      <c r="Q11" s="62">
        <f>IS!$R11</f>
        <v>651.71559642606462</v>
      </c>
      <c r="R11" s="62"/>
      <c r="S11" s="62">
        <f>'IS (incapacity)'!$R11</f>
        <v>348.21871901182567</v>
      </c>
      <c r="T11" s="62">
        <f>'IS (lone parent)'!$R11</f>
        <v>234.81052366559763</v>
      </c>
      <c r="U11" s="62">
        <f>'IS (carer)'!$R11</f>
        <v>47.476989993669413</v>
      </c>
      <c r="V11" s="62">
        <f>'IS (others)'!$R11</f>
        <v>21.500032501858044</v>
      </c>
      <c r="W11" s="62">
        <f>IIDB!$R11</f>
        <v>81.66335856066496</v>
      </c>
      <c r="X11" s="62">
        <f>JSA!$R11</f>
        <v>550.54636326473235</v>
      </c>
      <c r="Y11" s="62">
        <f>MA!$R11</f>
        <v>30.454013556678866</v>
      </c>
      <c r="Z11" s="62">
        <f>O75TVL!$R11</f>
        <v>53.34795724496572</v>
      </c>
      <c r="AA11" s="62">
        <f>PC!$R11</f>
        <v>806.40957140797354</v>
      </c>
      <c r="AB11" s="62"/>
      <c r="AC11" s="62">
        <f>SDA!$R11</f>
        <v>81.046143443441665</v>
      </c>
      <c r="AD11" s="62">
        <f>'SDA (working age)'!$R11</f>
        <v>66.224707844123401</v>
      </c>
      <c r="AE11" s="62">
        <f>'SDA (pensioners)'!$R11</f>
        <v>14.821435599318255</v>
      </c>
      <c r="AF11" s="62">
        <f>SP!$R11</f>
        <v>6677.3455096704765</v>
      </c>
      <c r="AG11" s="62"/>
      <c r="AH11" s="62"/>
      <c r="AI11" s="62"/>
      <c r="AJ11" s="62"/>
      <c r="AK11" s="62"/>
      <c r="AL11" s="62">
        <f>SMP!$R11</f>
        <v>186.93645561470706</v>
      </c>
      <c r="AM11" s="62"/>
      <c r="AN11" s="63">
        <f>WFP!$R11</f>
        <v>198.10167830267514</v>
      </c>
    </row>
    <row r="12" spans="1:40" s="49" customFormat="1" x14ac:dyDescent="0.4">
      <c r="A12" s="59" t="s">
        <v>84</v>
      </c>
      <c r="B12" s="65" t="s">
        <v>85</v>
      </c>
      <c r="C12" s="61">
        <f t="shared" si="3"/>
        <v>13867.002335764842</v>
      </c>
      <c r="D12" s="62">
        <f>AA!$R12</f>
        <v>501.26510098286656</v>
      </c>
      <c r="E12" s="62">
        <f>BBWB!$R12</f>
        <v>52.886524563197867</v>
      </c>
      <c r="F12" s="62">
        <f>CA!$R12</f>
        <v>137.9328933611875</v>
      </c>
      <c r="G12" s="62">
        <f>CWP!$R12</f>
        <v>16.817192126807175</v>
      </c>
      <c r="H12" s="62">
        <f>CTB!R12</f>
        <v>422.06447499999996</v>
      </c>
      <c r="I12" s="62">
        <f>DLA!$R12</f>
        <v>910.72985575002235</v>
      </c>
      <c r="J12" s="62">
        <f>'DLA (children)'!$R12</f>
        <v>122.60358601236983</v>
      </c>
      <c r="K12" s="62">
        <f>'DLA (working age)'!$R12</f>
        <v>500.62151281626797</v>
      </c>
      <c r="L12" s="62">
        <f>'DLA (pensioners)'!$R12</f>
        <v>287.2107298224841</v>
      </c>
      <c r="M12" s="62">
        <f>DHP!$R12</f>
        <v>1.753104</v>
      </c>
      <c r="N12" s="62">
        <f>ESA!$R12</f>
        <v>260.66247581860176</v>
      </c>
      <c r="O12" s="62">
        <f>HB!$R12</f>
        <v>1742.9025929999998</v>
      </c>
      <c r="P12" s="62">
        <f>IB!$R12</f>
        <v>345.18029997199227</v>
      </c>
      <c r="Q12" s="62">
        <f>IS!$R12</f>
        <v>482.60937810956813</v>
      </c>
      <c r="R12" s="62"/>
      <c r="S12" s="62">
        <f>'IS (incapacity)'!$R12</f>
        <v>263.10131354135342</v>
      </c>
      <c r="T12" s="62">
        <f>'IS (lone parent)'!$R12</f>
        <v>175.97354722881096</v>
      </c>
      <c r="U12" s="62">
        <f>'IS (carer)'!$R12</f>
        <v>28.864144385254072</v>
      </c>
      <c r="V12" s="62">
        <f>'IS (others)'!$R12</f>
        <v>14.824767428364966</v>
      </c>
      <c r="W12" s="62">
        <f>IIDB!$R12</f>
        <v>53.60501901728081</v>
      </c>
      <c r="X12" s="62">
        <f>JSA!$R12</f>
        <v>374.68273224889447</v>
      </c>
      <c r="Y12" s="62">
        <f>MA!$R12</f>
        <v>35.912094585514609</v>
      </c>
      <c r="Z12" s="62">
        <f>O75TVL!$R12</f>
        <v>59.267922848640907</v>
      </c>
      <c r="AA12" s="62">
        <f>PC!$R12</f>
        <v>633.86377441202683</v>
      </c>
      <c r="AB12" s="62"/>
      <c r="AC12" s="62">
        <f>SDA!$R12</f>
        <v>70.795342689574184</v>
      </c>
      <c r="AD12" s="62">
        <f>'SDA (working age)'!$R12</f>
        <v>57.377749072375295</v>
      </c>
      <c r="AE12" s="62">
        <f>'SDA (pensioners)'!$R12</f>
        <v>13.417593617198893</v>
      </c>
      <c r="AF12" s="62">
        <f>SP!$R12</f>
        <v>7349.2174204031944</v>
      </c>
      <c r="AG12" s="62"/>
      <c r="AH12" s="62"/>
      <c r="AI12" s="62"/>
      <c r="AJ12" s="62"/>
      <c r="AK12" s="62"/>
      <c r="AL12" s="62">
        <f>SMP!$R12</f>
        <v>201.20173408096781</v>
      </c>
      <c r="AM12" s="62"/>
      <c r="AN12" s="63">
        <f>WFP!$R12</f>
        <v>213.65240279450725</v>
      </c>
    </row>
    <row r="13" spans="1:40" s="49" customFormat="1" x14ac:dyDescent="0.4">
      <c r="A13" s="59" t="s">
        <v>86</v>
      </c>
      <c r="B13" s="65" t="s">
        <v>87</v>
      </c>
      <c r="C13" s="61">
        <f t="shared" si="3"/>
        <v>19502.894509449092</v>
      </c>
      <c r="D13" s="62">
        <f>AA!$R13</f>
        <v>468.58965909654893</v>
      </c>
      <c r="E13" s="62">
        <f>BBWB!$R13</f>
        <v>58.532755523030133</v>
      </c>
      <c r="F13" s="62">
        <f>CA!$R13</f>
        <v>210.84419936908412</v>
      </c>
      <c r="G13" s="62">
        <f>CWP!$R13</f>
        <v>13.329181907913835</v>
      </c>
      <c r="H13" s="62">
        <f>CTB!R13</f>
        <v>787.64460400000007</v>
      </c>
      <c r="I13" s="62">
        <f>DLA!$R13</f>
        <v>1265.1279695170811</v>
      </c>
      <c r="J13" s="62">
        <f>'DLA (children)'!$R13</f>
        <v>158.00466730784223</v>
      </c>
      <c r="K13" s="62">
        <f>'DLA (working age)'!$R13</f>
        <v>767.16413253594601</v>
      </c>
      <c r="L13" s="62">
        <f>'DLA (pensioners)'!$R13</f>
        <v>340.4357769299246</v>
      </c>
      <c r="M13" s="62">
        <f>DHP!$R13</f>
        <v>4.819788</v>
      </c>
      <c r="N13" s="62">
        <f>ESA!$R13</f>
        <v>452.85054532940251</v>
      </c>
      <c r="O13" s="62">
        <f>HB!$R13</f>
        <v>5889.8841059999995</v>
      </c>
      <c r="P13" s="62">
        <f>IB!$R13</f>
        <v>403.92850285828109</v>
      </c>
      <c r="Q13" s="62">
        <f>IS!$R13</f>
        <v>1218.4563556073554</v>
      </c>
      <c r="R13" s="62"/>
      <c r="S13" s="62">
        <f>'IS (incapacity)'!$R13</f>
        <v>698.65193746272848</v>
      </c>
      <c r="T13" s="62">
        <f>'IS (lone parent)'!$R13</f>
        <v>426.49085412785337</v>
      </c>
      <c r="U13" s="62">
        <f>'IS (carer)'!$R13</f>
        <v>53.642510608520467</v>
      </c>
      <c r="V13" s="62">
        <f>'IS (others)'!$R13</f>
        <v>39.985321044793508</v>
      </c>
      <c r="W13" s="62">
        <f>IIDB!$R13</f>
        <v>32.101080066189347</v>
      </c>
      <c r="X13" s="62">
        <f>JSA!$R13</f>
        <v>760.97410257077536</v>
      </c>
      <c r="Y13" s="62">
        <f>MA!$R13</f>
        <v>68.479517035442996</v>
      </c>
      <c r="Z13" s="62">
        <f>O75TVL!$R13</f>
        <v>50.0825781987526</v>
      </c>
      <c r="AA13" s="62">
        <f>PC!$R13</f>
        <v>1208.3705987713772</v>
      </c>
      <c r="AB13" s="62"/>
      <c r="AC13" s="62">
        <f>SDA!$R13</f>
        <v>75.015623803928889</v>
      </c>
      <c r="AD13" s="62">
        <f>'SDA (working age)'!$R13</f>
        <v>61.62484957354328</v>
      </c>
      <c r="AE13" s="62">
        <f>'SDA (pensioners)'!$R13</f>
        <v>13.390774230385604</v>
      </c>
      <c r="AF13" s="62">
        <f>SP!$R13</f>
        <v>5975.4962608269179</v>
      </c>
      <c r="AG13" s="62"/>
      <c r="AH13" s="62"/>
      <c r="AI13" s="62"/>
      <c r="AJ13" s="62"/>
      <c r="AK13" s="62"/>
      <c r="AL13" s="62">
        <f>SMP!$R13</f>
        <v>355.47073621542415</v>
      </c>
      <c r="AM13" s="62"/>
      <c r="AN13" s="63">
        <f>WFP!$R13</f>
        <v>202.89634475158141</v>
      </c>
    </row>
    <row r="14" spans="1:40" s="49" customFormat="1" x14ac:dyDescent="0.4">
      <c r="A14" s="59" t="s">
        <v>88</v>
      </c>
      <c r="B14" s="65" t="s">
        <v>89</v>
      </c>
      <c r="C14" s="61">
        <f t="shared" si="3"/>
        <v>19708.50515220223</v>
      </c>
      <c r="D14" s="62">
        <f>AA!$R14</f>
        <v>655.022030628827</v>
      </c>
      <c r="E14" s="62">
        <f>BBWB!$R14</f>
        <v>79.225347031676989</v>
      </c>
      <c r="F14" s="62">
        <f>CA!$R14</f>
        <v>182.01958207132748</v>
      </c>
      <c r="G14" s="62">
        <f>CWP!$R14</f>
        <v>17.522268478197756</v>
      </c>
      <c r="H14" s="62">
        <f>CTB!R14</f>
        <v>566.29766199999995</v>
      </c>
      <c r="I14" s="62">
        <f>DLA!$R14</f>
        <v>1249.8923122872338</v>
      </c>
      <c r="J14" s="62">
        <f>'DLA (children)'!$R14</f>
        <v>177.36301127731102</v>
      </c>
      <c r="K14" s="62">
        <f>'DLA (working age)'!$R14</f>
        <v>722.38520772862648</v>
      </c>
      <c r="L14" s="62">
        <f>'DLA (pensioners)'!$R14</f>
        <v>349.92271524621464</v>
      </c>
      <c r="M14" s="62">
        <f>DHP!$R14</f>
        <v>2.7801900000000002</v>
      </c>
      <c r="N14" s="62">
        <f>ESA!$R14</f>
        <v>372.37960443954427</v>
      </c>
      <c r="O14" s="62">
        <f>HB!$R14</f>
        <v>2695.815936</v>
      </c>
      <c r="P14" s="62">
        <f>IB!$R14</f>
        <v>447.01857731822366</v>
      </c>
      <c r="Q14" s="62">
        <f>IS!$R14</f>
        <v>670.43150349438349</v>
      </c>
      <c r="R14" s="62"/>
      <c r="S14" s="62">
        <f>'IS (incapacity)'!$R14</f>
        <v>363.85904492222812</v>
      </c>
      <c r="T14" s="62">
        <f>'IS (lone parent)'!$R14</f>
        <v>248.14929374613303</v>
      </c>
      <c r="U14" s="62">
        <f>'IS (carer)'!$R14</f>
        <v>38.002029222911091</v>
      </c>
      <c r="V14" s="62">
        <f>'IS (others)'!$R14</f>
        <v>20.682044500727983</v>
      </c>
      <c r="W14" s="62">
        <f>IIDB!$R14</f>
        <v>67.608384062231579</v>
      </c>
      <c r="X14" s="62">
        <f>JSA!$R14</f>
        <v>455.3283911445626</v>
      </c>
      <c r="Y14" s="62">
        <f>MA!$R14</f>
        <v>55.167170695488252</v>
      </c>
      <c r="Z14" s="62">
        <f>O75TVL!$R14</f>
        <v>86.208653286742774</v>
      </c>
      <c r="AA14" s="62">
        <f>PC!$R14</f>
        <v>829.15370835174406</v>
      </c>
      <c r="AB14" s="62"/>
      <c r="AC14" s="62">
        <f>SDA!$R14</f>
        <v>100.70721640585158</v>
      </c>
      <c r="AD14" s="62">
        <f>'SDA (working age)'!$R14</f>
        <v>81.231963877216657</v>
      </c>
      <c r="AE14" s="62">
        <f>'SDA (pensioners)'!$R14</f>
        <v>19.475252528634911</v>
      </c>
      <c r="AF14" s="62">
        <f>SP!$R14</f>
        <v>10539.246620743326</v>
      </c>
      <c r="AG14" s="62"/>
      <c r="AH14" s="62"/>
      <c r="AI14" s="62"/>
      <c r="AJ14" s="62"/>
      <c r="AK14" s="62"/>
      <c r="AL14" s="62">
        <f>SMP!$R14</f>
        <v>326.82723431494799</v>
      </c>
      <c r="AM14" s="62"/>
      <c r="AN14" s="63">
        <f>WFP!$R14</f>
        <v>309.85275944791931</v>
      </c>
    </row>
    <row r="15" spans="1:40" s="49" customFormat="1" x14ac:dyDescent="0.4">
      <c r="A15" s="59" t="s">
        <v>90</v>
      </c>
      <c r="B15" s="65" t="s">
        <v>91</v>
      </c>
      <c r="C15" s="61">
        <f t="shared" si="3"/>
        <v>13483.739754906705</v>
      </c>
      <c r="D15" s="62">
        <f>AA!$R15</f>
        <v>522.54434820482936</v>
      </c>
      <c r="E15" s="62">
        <f>BBWB!$R15</f>
        <v>46.957777345786525</v>
      </c>
      <c r="F15" s="62">
        <f>CA!$R15</f>
        <v>124.56694177661399</v>
      </c>
      <c r="G15" s="62">
        <f>CWP!$R15</f>
        <v>8.0872008360912737</v>
      </c>
      <c r="H15" s="62">
        <f>CTB!R15</f>
        <v>396.18909499999995</v>
      </c>
      <c r="I15" s="62">
        <f>DLA!$R15</f>
        <v>929.11616943497029</v>
      </c>
      <c r="J15" s="62">
        <f>'DLA (children)'!$R15</f>
        <v>102.59511734303715</v>
      </c>
      <c r="K15" s="62">
        <f>'DLA (working age)'!$R15</f>
        <v>529.77058599833788</v>
      </c>
      <c r="L15" s="62">
        <f>'DLA (pensioners)'!$R15</f>
        <v>296.91776146369648</v>
      </c>
      <c r="M15" s="62">
        <f>DHP!$R15</f>
        <v>1.7799039999999999</v>
      </c>
      <c r="N15" s="62">
        <f>ESA!$R15</f>
        <v>270.38965553536605</v>
      </c>
      <c r="O15" s="62">
        <f>HB!$R15</f>
        <v>1623.3984490000003</v>
      </c>
      <c r="P15" s="62">
        <f>IB!$R15</f>
        <v>367.45792817360785</v>
      </c>
      <c r="Q15" s="62">
        <f>IS!$R15</f>
        <v>474.40821293127169</v>
      </c>
      <c r="R15" s="62"/>
      <c r="S15" s="62">
        <f>'IS (incapacity)'!$R15</f>
        <v>287.52623932355795</v>
      </c>
      <c r="T15" s="62">
        <f>'IS (lone parent)'!$R15</f>
        <v>146.69908758351758</v>
      </c>
      <c r="U15" s="62">
        <f>'IS (carer)'!$R15</f>
        <v>26.012851822976291</v>
      </c>
      <c r="V15" s="62">
        <f>'IS (others)'!$R15</f>
        <v>14.21217130763403</v>
      </c>
      <c r="W15" s="62">
        <f>IIDB!$R15</f>
        <v>57.054250825035886</v>
      </c>
      <c r="X15" s="62">
        <f>JSA!$R15</f>
        <v>284.61051106914891</v>
      </c>
      <c r="Y15" s="62">
        <f>MA!$R15</f>
        <v>30.624683974983807</v>
      </c>
      <c r="Z15" s="62">
        <f>O75TVL!$R15</f>
        <v>60.865727128667643</v>
      </c>
      <c r="AA15" s="62">
        <f>PC!$R15</f>
        <v>636.23965597997244</v>
      </c>
      <c r="AB15" s="62"/>
      <c r="AC15" s="62">
        <f>SDA!$R15</f>
        <v>75.977885703790733</v>
      </c>
      <c r="AD15" s="62">
        <f>'SDA (working age)'!$R15</f>
        <v>61.891107692362787</v>
      </c>
      <c r="AE15" s="62">
        <f>'SDA (pensioners)'!$R15</f>
        <v>14.086778011427946</v>
      </c>
      <c r="AF15" s="62">
        <f>SP!$R15</f>
        <v>7188.5839454686984</v>
      </c>
      <c r="AG15" s="62"/>
      <c r="AH15" s="62"/>
      <c r="AI15" s="62"/>
      <c r="AJ15" s="62"/>
      <c r="AK15" s="62"/>
      <c r="AL15" s="62">
        <f>SMP!$R15</f>
        <v>169.38684996397842</v>
      </c>
      <c r="AM15" s="62"/>
      <c r="AN15" s="63">
        <f>WFP!$R15</f>
        <v>215.50056255389256</v>
      </c>
    </row>
    <row r="16" spans="1:40" s="49" customFormat="1" x14ac:dyDescent="0.4">
      <c r="A16" s="47">
        <v>924</v>
      </c>
      <c r="B16" s="66" t="s">
        <v>92</v>
      </c>
      <c r="C16" s="56">
        <f t="shared" si="3"/>
        <v>8704.860964593061</v>
      </c>
      <c r="D16" s="57">
        <f>AA!$R$16</f>
        <v>391.56381689039006</v>
      </c>
      <c r="E16" s="57">
        <f>BBWB!$R$16</f>
        <v>30.785761729715556</v>
      </c>
      <c r="F16" s="57">
        <f>CA!$R$16</f>
        <v>109.22087559868059</v>
      </c>
      <c r="G16" s="57">
        <f>CWP!$R$16</f>
        <v>4.3002183127213609</v>
      </c>
      <c r="H16" s="57">
        <f>CTB!R16</f>
        <v>246.06113200000004</v>
      </c>
      <c r="I16" s="57">
        <f>DLA!$R$16</f>
        <v>964.25762161531236</v>
      </c>
      <c r="J16" s="57">
        <f>'DLA (children)'!$R$16</f>
        <v>76.238475718435069</v>
      </c>
      <c r="K16" s="57">
        <f>'DLA (working age)'!$R$16</f>
        <v>474.55130609876659</v>
      </c>
      <c r="L16" s="57">
        <f>'DLA (pensioners)'!$R$16</f>
        <v>413.20735752154155</v>
      </c>
      <c r="M16" s="57">
        <f>DHP!$R$16</f>
        <v>1.2054960000000001</v>
      </c>
      <c r="N16" s="57">
        <f>ESA!$R$16</f>
        <v>217.5336981126633</v>
      </c>
      <c r="O16" s="57">
        <f>HB!$R$16</f>
        <v>955.82454000000018</v>
      </c>
      <c r="P16" s="57">
        <f>IB!$R$16</f>
        <v>411.81202167130101</v>
      </c>
      <c r="Q16" s="57">
        <f>IS!$R$16</f>
        <v>409.90540315830617</v>
      </c>
      <c r="R16" s="57"/>
      <c r="S16" s="57">
        <f>'IS (incapacity)'!$R$16</f>
        <v>247.8473798896899</v>
      </c>
      <c r="T16" s="57">
        <f>'IS (lone parent)'!$R$16</f>
        <v>121.32686969128019</v>
      </c>
      <c r="U16" s="57">
        <f>'IS (carer)'!$R$16</f>
        <v>28.642023177528433</v>
      </c>
      <c r="V16" s="57">
        <f>'IS (others)'!$R$16</f>
        <v>11.948810011626319</v>
      </c>
      <c r="W16" s="57">
        <f>IIDB!$R$16</f>
        <v>59.643325074747295</v>
      </c>
      <c r="X16" s="57">
        <f>JSA!$R$16</f>
        <v>250.62263668096736</v>
      </c>
      <c r="Y16" s="57">
        <f>MA!$R$16</f>
        <v>17.676705645982377</v>
      </c>
      <c r="Z16" s="57">
        <f>O75TVL!$R$16</f>
        <v>31.36123205905292</v>
      </c>
      <c r="AA16" s="57">
        <f>PC!$R$16</f>
        <v>479.05013581276989</v>
      </c>
      <c r="AB16" s="57"/>
      <c r="AC16" s="57">
        <f>SDA!$R$16</f>
        <v>58.451889066281687</v>
      </c>
      <c r="AD16" s="57">
        <f>'SDA (working age)'!$R$16</f>
        <v>44.715347894276022</v>
      </c>
      <c r="AE16" s="57">
        <f>'SDA (pensioners)'!$R$16</f>
        <v>13.736541172005666</v>
      </c>
      <c r="AF16" s="57">
        <f>SP!$R$16</f>
        <v>3855.30487892253</v>
      </c>
      <c r="AG16" s="57"/>
      <c r="AH16" s="57"/>
      <c r="AI16" s="57"/>
      <c r="AJ16" s="57"/>
      <c r="AK16" s="57"/>
      <c r="AL16" s="57">
        <f>SMP!$R$16</f>
        <v>92.594474767389286</v>
      </c>
      <c r="AM16" s="57"/>
      <c r="AN16" s="58">
        <f>WFP!$R$16</f>
        <v>117.68510147424723</v>
      </c>
    </row>
    <row r="17" spans="1:40" s="49" customFormat="1" x14ac:dyDescent="0.4">
      <c r="A17" s="47">
        <v>923</v>
      </c>
      <c r="B17" s="66" t="s">
        <v>93</v>
      </c>
      <c r="C17" s="56">
        <f t="shared" si="3"/>
        <v>13982.718347100827</v>
      </c>
      <c r="D17" s="57">
        <f>AA!$R$17</f>
        <v>481.52742321945755</v>
      </c>
      <c r="E17" s="57">
        <f>BBWB!$R$17</f>
        <v>58.847291610674958</v>
      </c>
      <c r="F17" s="57">
        <f>CA!$R$17</f>
        <v>153.20936805849277</v>
      </c>
      <c r="G17" s="57">
        <f>CWP!$R$17</f>
        <v>2.2223607966091854</v>
      </c>
      <c r="H17" s="57">
        <f>CTB!R17</f>
        <v>383.50048700000002</v>
      </c>
      <c r="I17" s="57">
        <f>DLA!$R$17</f>
        <v>1371.3880641369767</v>
      </c>
      <c r="J17" s="57">
        <f>'DLA (children)'!$R$17</f>
        <v>109.40931845108697</v>
      </c>
      <c r="K17" s="57">
        <f>'DLA (working age)'!$R$17</f>
        <v>774.59908221535852</v>
      </c>
      <c r="L17" s="57">
        <f>'DLA (pensioners)'!$R$17</f>
        <v>488.01902898876091</v>
      </c>
      <c r="M17" s="57">
        <f>DHP!$R$17</f>
        <v>2.563689000000001</v>
      </c>
      <c r="N17" s="57">
        <f>ESA!$R$17</f>
        <v>380.65448083307484</v>
      </c>
      <c r="O17" s="57">
        <f>HB!$R$17</f>
        <v>1727.74181</v>
      </c>
      <c r="P17" s="57">
        <f>IB!$R$17</f>
        <v>565.29418237353366</v>
      </c>
      <c r="Q17" s="57">
        <f>IS!$R$17</f>
        <v>674.71607897963975</v>
      </c>
      <c r="R17" s="57"/>
      <c r="S17" s="57">
        <f>'IS (incapacity)'!$R$17</f>
        <v>430.35654690977435</v>
      </c>
      <c r="T17" s="57">
        <f>'IS (lone parent)'!$R$17</f>
        <v>183.11387856869283</v>
      </c>
      <c r="U17" s="57">
        <f>'IS (carer)'!$R$17</f>
        <v>41.738783021245112</v>
      </c>
      <c r="V17" s="57">
        <f>'IS (others)'!$R$17</f>
        <v>18.899021128397003</v>
      </c>
      <c r="W17" s="57">
        <f>IIDB!$R$17</f>
        <v>87.564039408844479</v>
      </c>
      <c r="X17" s="57">
        <f>JSA!$R$17</f>
        <v>461.43444522756005</v>
      </c>
      <c r="Y17" s="57">
        <f>MA!$R$17</f>
        <v>23.96062278927003</v>
      </c>
      <c r="Z17" s="57">
        <f>O75TVL!$R$17</f>
        <v>48.768667621030637</v>
      </c>
      <c r="AA17" s="57">
        <f>PC!$R$17</f>
        <v>751.1840180626607</v>
      </c>
      <c r="AB17" s="57"/>
      <c r="AC17" s="57">
        <f>SDA!$R$17</f>
        <v>96.715381593465295</v>
      </c>
      <c r="AD17" s="57">
        <f>'SDA (working age)'!$R$17</f>
        <v>78.95351941765108</v>
      </c>
      <c r="AE17" s="57">
        <f>'SDA (pensioners)'!$R$17</f>
        <v>17.761862175814219</v>
      </c>
      <c r="AF17" s="57">
        <f>SP!$R$17</f>
        <v>6318.2364833575693</v>
      </c>
      <c r="AG17" s="57"/>
      <c r="AH17" s="57"/>
      <c r="AI17" s="57"/>
      <c r="AJ17" s="57"/>
      <c r="AK17" s="57"/>
      <c r="AL17" s="57">
        <f>SMP!$R$17</f>
        <v>205.01794980315054</v>
      </c>
      <c r="AM17" s="57"/>
      <c r="AN17" s="58">
        <f>WFP!$R$17</f>
        <v>188.17150322881679</v>
      </c>
    </row>
    <row r="18" spans="1:40" s="72" customFormat="1" ht="30" customHeight="1" x14ac:dyDescent="0.4">
      <c r="A18" s="67">
        <v>922</v>
      </c>
      <c r="B18" s="68" t="s">
        <v>94</v>
      </c>
      <c r="C18" s="69">
        <f t="shared" si="3"/>
        <v>13.605830629781845</v>
      </c>
      <c r="D18" s="70"/>
      <c r="E18" s="70"/>
      <c r="F18" s="70"/>
      <c r="G18" s="70"/>
      <c r="H18" s="70"/>
      <c r="I18" s="70"/>
      <c r="J18" s="70"/>
      <c r="K18" s="70"/>
      <c r="L18" s="70"/>
      <c r="M18" s="70"/>
      <c r="N18" s="70"/>
      <c r="O18" s="70"/>
      <c r="P18" s="70"/>
      <c r="Q18" s="70"/>
      <c r="R18" s="70"/>
      <c r="S18" s="70"/>
      <c r="T18" s="70"/>
      <c r="U18" s="70"/>
      <c r="V18" s="70"/>
      <c r="W18" s="70"/>
      <c r="X18" s="70"/>
      <c r="Y18" s="70"/>
      <c r="Z18" s="80">
        <f>O75TVL!$R$18</f>
        <v>13.605830629781845</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44140625" style="75" customWidth="1"/>
    <col min="8" max="17" width="12.77734375" style="75" customWidth="1"/>
    <col min="18" max="18" width="12.77734375" style="75" hidden="1" customWidth="1"/>
    <col min="19" max="20" width="12.77734375" style="75" customWidth="1"/>
    <col min="21" max="21" width="11.109375" style="75" customWidth="1"/>
    <col min="22" max="22" width="10.88671875" style="75" customWidth="1"/>
    <col min="23" max="26" width="12.77734375" style="75" customWidth="1"/>
    <col min="27" max="27" width="11.44140625" style="75" customWidth="1"/>
    <col min="28" max="28" width="13.44140625" style="75" hidden="1" customWidth="1"/>
    <col min="29" max="31" width="12.77734375" style="75" customWidth="1"/>
    <col min="32" max="32" width="11.33203125" style="75" customWidth="1"/>
    <col min="33" max="37" width="12.77734375" style="75" hidden="1" customWidth="1"/>
    <col min="38" max="38" width="11.109375" style="75" customWidth="1"/>
    <col min="39" max="39" width="12.77734375" style="75" hidden="1" customWidth="1"/>
    <col min="40" max="40" width="10.77734375" style="75" customWidth="1"/>
    <col min="41" max="16384" width="8.88671875" style="75"/>
  </cols>
  <sheetData>
    <row r="1" spans="1:40" s="48" customFormat="1" ht="60" customHeight="1" x14ac:dyDescent="0.4">
      <c r="A1" s="250" t="s">
        <v>111</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t="s">
        <v>51</v>
      </c>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165415.84980147783</v>
      </c>
      <c r="D3" s="57">
        <f t="shared" ref="D3:W3" si="0">SUM(D6,D16:D17,D4)</f>
        <v>5475.6249157699995</v>
      </c>
      <c r="E3" s="57">
        <f t="shared" si="0"/>
        <v>592.53994551999949</v>
      </c>
      <c r="F3" s="57">
        <f t="shared" si="0"/>
        <v>1927.2231981999996</v>
      </c>
      <c r="G3" s="57">
        <f t="shared" si="0"/>
        <v>141.73699999999999</v>
      </c>
      <c r="H3" s="57">
        <f t="shared" si="0"/>
        <v>4911.948089999999</v>
      </c>
      <c r="I3" s="57">
        <f t="shared" si="0"/>
        <v>13430.149580209993</v>
      </c>
      <c r="J3" s="57">
        <f t="shared" si="0"/>
        <v>1390.6353122046244</v>
      </c>
      <c r="K3" s="57">
        <f t="shared" si="0"/>
        <v>7419.4275888724915</v>
      </c>
      <c r="L3" s="57">
        <f t="shared" si="0"/>
        <v>4620.0866791328808</v>
      </c>
      <c r="M3" s="57">
        <f t="shared" si="0"/>
        <v>56.572571999999994</v>
      </c>
      <c r="N3" s="57">
        <f t="shared" si="0"/>
        <v>6779.6544881600021</v>
      </c>
      <c r="O3" s="57">
        <f t="shared" si="0"/>
        <v>23899.631611999997</v>
      </c>
      <c r="P3" s="57">
        <f t="shared" si="0"/>
        <v>3275.8454461099996</v>
      </c>
      <c r="Q3" s="57">
        <f t="shared" si="0"/>
        <v>5308.9188794399934</v>
      </c>
      <c r="R3" s="57"/>
      <c r="S3" s="57">
        <f t="shared" si="0"/>
        <v>2489.4119175746537</v>
      </c>
      <c r="T3" s="57">
        <f t="shared" si="0"/>
        <v>2110.4942592273342</v>
      </c>
      <c r="U3" s="57">
        <f t="shared" si="0"/>
        <v>508.21788711256062</v>
      </c>
      <c r="V3" s="57">
        <f t="shared" si="0"/>
        <v>200.79481552544752</v>
      </c>
      <c r="W3" s="57">
        <f t="shared" si="0"/>
        <v>873.08095759619198</v>
      </c>
      <c r="X3" s="57">
        <f>SUM(X6,X16:X17,X4)</f>
        <v>5169.8070100499936</v>
      </c>
      <c r="Y3" s="57">
        <f>SUM(Y6,Y16:Y17,Y4)</f>
        <v>395.7725847000001</v>
      </c>
      <c r="Z3" s="57">
        <f>SUM(Z6,Z16:Z17,Z4)</f>
        <v>581.96717842993792</v>
      </c>
      <c r="AA3" s="57">
        <f t="shared" ref="AA3:AF3" si="1">SUM(AA6,AA16:AA17,AA4)</f>
        <v>7510.8751163199995</v>
      </c>
      <c r="AB3" s="57"/>
      <c r="AC3" s="57">
        <f t="shared" si="1"/>
        <v>886.86491194000041</v>
      </c>
      <c r="AD3" s="57">
        <f t="shared" si="1"/>
        <v>727.39818972298974</v>
      </c>
      <c r="AE3" s="57">
        <f t="shared" si="1"/>
        <v>159.46672221701044</v>
      </c>
      <c r="AF3" s="57">
        <f t="shared" si="1"/>
        <v>79809.006438810044</v>
      </c>
      <c r="AG3" s="57"/>
      <c r="AH3" s="57"/>
      <c r="AI3" s="57"/>
      <c r="AJ3" s="57"/>
      <c r="AK3" s="57"/>
      <c r="AL3" s="57">
        <f t="shared" ref="AL3:AN3" si="2">SUM(AL6,AL16:AL17,AL4)</f>
        <v>2244.5398762216828</v>
      </c>
      <c r="AM3" s="57"/>
      <c r="AN3" s="58">
        <f t="shared" si="2"/>
        <v>2144.0899999999997</v>
      </c>
    </row>
    <row r="4" spans="1:40" s="49" customFormat="1" x14ac:dyDescent="0.4">
      <c r="A4" s="59"/>
      <c r="B4" s="60" t="s">
        <v>71</v>
      </c>
      <c r="C4" s="61">
        <f t="shared" ref="C4:C18" si="3">SUM(D4:I4,M4:Q4,W4:AC4,AF4,AL4:AN4)</f>
        <v>3530.6052385359417</v>
      </c>
      <c r="D4" s="62">
        <f>AA!$S$4</f>
        <v>4.6983800549313903</v>
      </c>
      <c r="E4" s="62">
        <f>BBWB!$S$4</f>
        <v>20.971394600655771</v>
      </c>
      <c r="F4" s="62">
        <f>CA!$S$4</f>
        <v>0.81729527596675489</v>
      </c>
      <c r="G4" s="62">
        <f>CWP!$S$4</f>
        <v>0</v>
      </c>
      <c r="H4" s="62">
        <f>CTB!S4</f>
        <v>0</v>
      </c>
      <c r="I4" s="62">
        <f>DLA!$S$4</f>
        <v>13.32825067129032</v>
      </c>
      <c r="J4" s="62">
        <f>'DLA (children)'!$S$4</f>
        <v>0.84506103171776992</v>
      </c>
      <c r="K4" s="62">
        <f>'DLA (working age)'!$S$4</f>
        <v>5.4555481008875093</v>
      </c>
      <c r="L4" s="62">
        <f>'DLA (pensioners)'!$S$4</f>
        <v>7.0199320449176632</v>
      </c>
      <c r="M4" s="62">
        <f>DHP!$S$4</f>
        <v>0</v>
      </c>
      <c r="N4" s="62">
        <f>ESA!$S$4</f>
        <v>10.378425049855176</v>
      </c>
      <c r="O4" s="62">
        <f>HB!$S$4</f>
        <v>0</v>
      </c>
      <c r="P4" s="62">
        <f>IB!$S$4</f>
        <v>24.776837966800024</v>
      </c>
      <c r="Q4" s="62">
        <f>IS!$S$4</f>
        <v>0.18767886565117883</v>
      </c>
      <c r="R4" s="62"/>
      <c r="S4" s="62">
        <f>'IS (incapacity)'!$S$4</f>
        <v>5.887702629550351E-2</v>
      </c>
      <c r="T4" s="62">
        <f>'IS (lone parent)'!$S$4</f>
        <v>9.064837573351317E-2</v>
      </c>
      <c r="U4" s="62">
        <f>'IS (carer)'!$S$4</f>
        <v>0</v>
      </c>
      <c r="V4" s="62">
        <f>'IS (others)'!$S$4</f>
        <v>3.1159027563544522E-2</v>
      </c>
      <c r="W4" s="62">
        <f>IIDB!$S$4</f>
        <v>18.097163159146831</v>
      </c>
      <c r="X4" s="62">
        <f>JSA!$S$4</f>
        <v>0.91257658500359262</v>
      </c>
      <c r="Y4" s="62">
        <f>MA!$S$4</f>
        <v>1.1475476103870772</v>
      </c>
      <c r="Z4" s="62">
        <f>O75TVL!$S$4</f>
        <v>0</v>
      </c>
      <c r="AA4" s="62">
        <f>PC!$S$4</f>
        <v>0.55545629158340659</v>
      </c>
      <c r="AB4" s="62"/>
      <c r="AC4" s="62">
        <f>SDA!$S$4</f>
        <v>1.8918643582465946</v>
      </c>
      <c r="AD4" s="62">
        <f>'SDA (working age)'!$S$4</f>
        <v>1.612720499693578</v>
      </c>
      <c r="AE4" s="62">
        <f>'SDA (pensioners)'!$S$4</f>
        <v>0.27914385855301671</v>
      </c>
      <c r="AF4" s="62">
        <f>SP!$S$4</f>
        <v>3407.5967994059415</v>
      </c>
      <c r="AG4" s="62"/>
      <c r="AH4" s="62"/>
      <c r="AI4" s="62"/>
      <c r="AJ4" s="62"/>
      <c r="AK4" s="62"/>
      <c r="AL4" s="62">
        <f>SMP!$S$4</f>
        <v>3.8325686404818593</v>
      </c>
      <c r="AM4" s="62"/>
      <c r="AN4" s="63">
        <f>WFP!$S$4</f>
        <v>21.413</v>
      </c>
    </row>
    <row r="5" spans="1:40" s="49" customFormat="1" ht="25.5" customHeight="1" x14ac:dyDescent="0.4">
      <c r="A5" s="54">
        <v>941</v>
      </c>
      <c r="B5" s="55" t="s">
        <v>72</v>
      </c>
      <c r="C5" s="56">
        <f t="shared" si="3"/>
        <v>147311.5411089788</v>
      </c>
      <c r="D5" s="57">
        <f t="shared" ref="D5:W5" si="4">SUM(D6,D16)</f>
        <v>4981.3474031372325</v>
      </c>
      <c r="E5" s="57">
        <f t="shared" si="4"/>
        <v>513.09731582633776</v>
      </c>
      <c r="F5" s="57">
        <f t="shared" si="4"/>
        <v>1757.1354047699378</v>
      </c>
      <c r="G5" s="57">
        <f t="shared" si="4"/>
        <v>133.30310289136014</v>
      </c>
      <c r="H5" s="57">
        <f t="shared" si="4"/>
        <v>4532.4849689999992</v>
      </c>
      <c r="I5" s="57">
        <f t="shared" si="4"/>
        <v>11967.937081746224</v>
      </c>
      <c r="J5" s="57">
        <f t="shared" si="4"/>
        <v>1275.5763632434923</v>
      </c>
      <c r="K5" s="57">
        <f t="shared" si="4"/>
        <v>6591.5564462770171</v>
      </c>
      <c r="L5" s="57">
        <f t="shared" si="4"/>
        <v>4098.8682523063235</v>
      </c>
      <c r="M5" s="57">
        <f t="shared" si="4"/>
        <v>52.494628999999996</v>
      </c>
      <c r="N5" s="57">
        <f t="shared" si="4"/>
        <v>6016.76291438315</v>
      </c>
      <c r="O5" s="57">
        <f t="shared" si="4"/>
        <v>22110.828503999997</v>
      </c>
      <c r="P5" s="57">
        <f t="shared" si="4"/>
        <v>2880.2315171295759</v>
      </c>
      <c r="Q5" s="57">
        <f t="shared" si="4"/>
        <v>4811.8233560304943</v>
      </c>
      <c r="R5" s="57"/>
      <c r="S5" s="57">
        <f t="shared" si="4"/>
        <v>2224.6173893852033</v>
      </c>
      <c r="T5" s="57">
        <f t="shared" si="4"/>
        <v>1943.6075810418506</v>
      </c>
      <c r="U5" s="57">
        <f t="shared" si="4"/>
        <v>459.16497385207009</v>
      </c>
      <c r="V5" s="57">
        <f t="shared" si="4"/>
        <v>184.8304218697495</v>
      </c>
      <c r="W5" s="57">
        <f t="shared" si="4"/>
        <v>766.16894509023939</v>
      </c>
      <c r="X5" s="57">
        <f>SUM(X6,X16)</f>
        <v>4691.0311921237426</v>
      </c>
      <c r="Y5" s="57">
        <f>SUM(Y6,Y16)</f>
        <v>367.90738583050359</v>
      </c>
      <c r="Z5" s="57">
        <f t="shared" ref="Z5:AF5" si="5">SUM(Z6,Z16)</f>
        <v>532.54476174522154</v>
      </c>
      <c r="AA5" s="57">
        <f t="shared" si="5"/>
        <v>6822.4722708747513</v>
      </c>
      <c r="AB5" s="57"/>
      <c r="AC5" s="57">
        <f t="shared" si="5"/>
        <v>788.20925537066216</v>
      </c>
      <c r="AD5" s="57">
        <f t="shared" si="5"/>
        <v>645.66633944421335</v>
      </c>
      <c r="AE5" s="57">
        <f t="shared" si="5"/>
        <v>142.5429159264487</v>
      </c>
      <c r="AF5" s="57">
        <f t="shared" si="5"/>
        <v>69618.677769379297</v>
      </c>
      <c r="AG5" s="57"/>
      <c r="AH5" s="57"/>
      <c r="AI5" s="57"/>
      <c r="AJ5" s="57"/>
      <c r="AK5" s="57"/>
      <c r="AL5" s="57">
        <f t="shared" ref="AL5:AN5" si="6">SUM(AL6,AL16)</f>
        <v>2031.0495666585953</v>
      </c>
      <c r="AM5" s="57"/>
      <c r="AN5" s="58">
        <f t="shared" si="6"/>
        <v>1936.0337639914601</v>
      </c>
    </row>
    <row r="6" spans="1:40" s="49" customFormat="1" ht="25.5" customHeight="1" x14ac:dyDescent="0.4">
      <c r="A6" s="54">
        <v>921</v>
      </c>
      <c r="B6" s="64" t="s">
        <v>73</v>
      </c>
      <c r="C6" s="56">
        <f t="shared" si="3"/>
        <v>138246.78173510736</v>
      </c>
      <c r="D6" s="57">
        <f t="shared" ref="D6:L6" si="7">SUM(D7:D15)</f>
        <v>4583.6883483415968</v>
      </c>
      <c r="E6" s="57">
        <f t="shared" si="7"/>
        <v>482.70034405376686</v>
      </c>
      <c r="F6" s="57">
        <f t="shared" si="7"/>
        <v>1636.8557937863143</v>
      </c>
      <c r="G6" s="57">
        <f t="shared" si="7"/>
        <v>125.3032677673225</v>
      </c>
      <c r="H6" s="57">
        <f t="shared" si="7"/>
        <v>4281.2685299999994</v>
      </c>
      <c r="I6" s="57">
        <f t="shared" si="7"/>
        <v>10949.629936278798</v>
      </c>
      <c r="J6" s="57">
        <f t="shared" si="7"/>
        <v>1196.1988521087078</v>
      </c>
      <c r="K6" s="57">
        <f t="shared" si="7"/>
        <v>6089.3637654443219</v>
      </c>
      <c r="L6" s="57">
        <f t="shared" si="7"/>
        <v>3661.9905973786108</v>
      </c>
      <c r="M6" s="57">
        <f t="shared" ref="M6:W6" si="8">SUM(M7:M15)</f>
        <v>49.940262999999995</v>
      </c>
      <c r="N6" s="57">
        <f t="shared" si="8"/>
        <v>5601.4966785771267</v>
      </c>
      <c r="O6" s="57">
        <f t="shared" si="8"/>
        <v>21119.262038999997</v>
      </c>
      <c r="P6" s="57">
        <f t="shared" si="8"/>
        <v>2607.2220442444705</v>
      </c>
      <c r="Q6" s="57">
        <f t="shared" si="8"/>
        <v>4501.5025408875936</v>
      </c>
      <c r="R6" s="57"/>
      <c r="S6" s="57">
        <f t="shared" si="8"/>
        <v>2071.3891285830032</v>
      </c>
      <c r="T6" s="57">
        <f t="shared" si="8"/>
        <v>1831.1046610967605</v>
      </c>
      <c r="U6" s="57">
        <f t="shared" si="8"/>
        <v>425.36865524945068</v>
      </c>
      <c r="V6" s="57">
        <f t="shared" si="8"/>
        <v>174.16608320692052</v>
      </c>
      <c r="W6" s="57">
        <f t="shared" si="8"/>
        <v>705.42066142825502</v>
      </c>
      <c r="X6" s="57">
        <f>SUM(X7:X15)</f>
        <v>4420.0315069718436</v>
      </c>
      <c r="Y6" s="57">
        <f>SUM(Y7:Y15)</f>
        <v>351.28910382812984</v>
      </c>
      <c r="Z6" s="57">
        <f t="shared" ref="Z6:AF6" si="9">SUM(Z7:Z15)</f>
        <v>500.80418004114836</v>
      </c>
      <c r="AA6" s="57">
        <f t="shared" si="9"/>
        <v>6376.3129657485269</v>
      </c>
      <c r="AB6" s="57"/>
      <c r="AC6" s="57">
        <f t="shared" si="9"/>
        <v>729.45107105644854</v>
      </c>
      <c r="AD6" s="57">
        <f t="shared" si="9"/>
        <v>599.776668573184</v>
      </c>
      <c r="AE6" s="57">
        <f t="shared" si="9"/>
        <v>129.67440248326443</v>
      </c>
      <c r="AF6" s="57">
        <f t="shared" si="9"/>
        <v>65469.064368336716</v>
      </c>
      <c r="AG6" s="57"/>
      <c r="AH6" s="57"/>
      <c r="AI6" s="57"/>
      <c r="AJ6" s="57"/>
      <c r="AK6" s="57"/>
      <c r="AL6" s="57">
        <f t="shared" ref="AL6:AN6" si="10">SUM(AL7:AL15)</f>
        <v>1936.3595728298319</v>
      </c>
      <c r="AM6" s="57"/>
      <c r="AN6" s="58">
        <f t="shared" si="10"/>
        <v>1819.1785189294858</v>
      </c>
    </row>
    <row r="7" spans="1:40" s="49" customFormat="1" x14ac:dyDescent="0.4">
      <c r="A7" s="59" t="s">
        <v>74</v>
      </c>
      <c r="B7" s="65" t="s">
        <v>75</v>
      </c>
      <c r="C7" s="61">
        <f t="shared" si="3"/>
        <v>7773.7295154082321</v>
      </c>
      <c r="D7" s="62">
        <f>AA!$S7</f>
        <v>252.65701918061558</v>
      </c>
      <c r="E7" s="62">
        <f>BBWB!$S7</f>
        <v>26.147670965893674</v>
      </c>
      <c r="F7" s="62">
        <f>CA!$S7</f>
        <v>109.36911610232599</v>
      </c>
      <c r="G7" s="62">
        <f>CWP!$S7</f>
        <v>9.9155276817792988</v>
      </c>
      <c r="H7" s="62">
        <f>CTB!S7</f>
        <v>269.65601700000002</v>
      </c>
      <c r="I7" s="62">
        <f>DLA!$S7</f>
        <v>749.33391130868927</v>
      </c>
      <c r="J7" s="62">
        <f>'DLA (children)'!$S7</f>
        <v>66.22878545642601</v>
      </c>
      <c r="K7" s="62">
        <f>'DLA (working age)'!$S7</f>
        <v>396.78044637521299</v>
      </c>
      <c r="L7" s="62">
        <f>'DLA (pensioners)'!$S7</f>
        <v>286.55010323101374</v>
      </c>
      <c r="M7" s="62">
        <f>DHP!$S7</f>
        <v>1.8988019999999999</v>
      </c>
      <c r="N7" s="62">
        <f>ESA!$S7</f>
        <v>371.46091248976325</v>
      </c>
      <c r="O7" s="62">
        <f>HB!$S7</f>
        <v>1050.6659639999998</v>
      </c>
      <c r="P7" s="62">
        <f>IB!$S7</f>
        <v>195.31850174543558</v>
      </c>
      <c r="Q7" s="62">
        <f>IS!$S7</f>
        <v>271.40517925467873</v>
      </c>
      <c r="R7" s="62"/>
      <c r="S7" s="62">
        <f>'IS (incapacity)'!$S7</f>
        <v>117.51050827003542</v>
      </c>
      <c r="T7" s="62">
        <f>'IS (lone parent)'!$S7</f>
        <v>109.18383804784034</v>
      </c>
      <c r="U7" s="62">
        <f>'IS (carer)'!$S7</f>
        <v>33.758031111893658</v>
      </c>
      <c r="V7" s="62">
        <f>'IS (others)'!$S7</f>
        <v>11.067995338812626</v>
      </c>
      <c r="W7" s="62">
        <f>IIDB!$S7</f>
        <v>96.283167494296507</v>
      </c>
      <c r="X7" s="62">
        <f>JSA!$S7</f>
        <v>320.30743874288817</v>
      </c>
      <c r="Y7" s="62">
        <f>MA!$S7</f>
        <v>12.880950336832358</v>
      </c>
      <c r="Z7" s="62">
        <f>O75TVL!$S7</f>
        <v>25.847436906706182</v>
      </c>
      <c r="AA7" s="62">
        <f>PC!$S7</f>
        <v>378.23707064035244</v>
      </c>
      <c r="AB7" s="62"/>
      <c r="AC7" s="62">
        <f>SDA!$S7</f>
        <v>48.905472441660393</v>
      </c>
      <c r="AD7" s="62">
        <f>'SDA (working age)'!$S7</f>
        <v>39.801852893383753</v>
      </c>
      <c r="AE7" s="62">
        <f>'SDA (pensioners)'!$S7</f>
        <v>9.1036195482766402</v>
      </c>
      <c r="AF7" s="62">
        <f>SP!$S7</f>
        <v>3397.5150774639051</v>
      </c>
      <c r="AG7" s="62"/>
      <c r="AH7" s="62"/>
      <c r="AI7" s="62"/>
      <c r="AJ7" s="62"/>
      <c r="AK7" s="62"/>
      <c r="AL7" s="62">
        <f>SMP!$S7</f>
        <v>91.391516292658778</v>
      </c>
      <c r="AM7" s="62"/>
      <c r="AN7" s="63">
        <f>WFP!$S7</f>
        <v>94.532763359751769</v>
      </c>
    </row>
    <row r="8" spans="1:40" s="49" customFormat="1" x14ac:dyDescent="0.4">
      <c r="A8" s="59" t="s">
        <v>76</v>
      </c>
      <c r="B8" s="65" t="s">
        <v>77</v>
      </c>
      <c r="C8" s="61">
        <f t="shared" si="3"/>
        <v>20074.366122365122</v>
      </c>
      <c r="D8" s="62">
        <f>AA!$S8</f>
        <v>734.59101366904804</v>
      </c>
      <c r="E8" s="62">
        <f>BBWB!$S8</f>
        <v>72.494970125329758</v>
      </c>
      <c r="F8" s="62">
        <f>CA!$S8</f>
        <v>268.1779033346665</v>
      </c>
      <c r="G8" s="62">
        <f>CWP!$S8</f>
        <v>8.1138067065868249</v>
      </c>
      <c r="H8" s="62">
        <f>CTB!S8</f>
        <v>637.51822300000003</v>
      </c>
      <c r="I8" s="62">
        <f>DLA!$S8</f>
        <v>2024.6846852438389</v>
      </c>
      <c r="J8" s="62">
        <f>'DLA (children)'!$S8</f>
        <v>171.2639162845872</v>
      </c>
      <c r="K8" s="62">
        <f>'DLA (working age)'!$S8</f>
        <v>1090.0999557640362</v>
      </c>
      <c r="L8" s="62">
        <f>'DLA (pensioners)'!$S8</f>
        <v>764.54014353121477</v>
      </c>
      <c r="M8" s="62">
        <f>DHP!$S8</f>
        <v>5.1614379999999995</v>
      </c>
      <c r="N8" s="62">
        <f>ESA!$S8</f>
        <v>1058.0693102383129</v>
      </c>
      <c r="O8" s="62">
        <f>HB!$S8</f>
        <v>2654.4225140000003</v>
      </c>
      <c r="P8" s="62">
        <f>IB!$S8</f>
        <v>470.0953852560819</v>
      </c>
      <c r="Q8" s="62">
        <f>IS!$S8</f>
        <v>736.60197883612216</v>
      </c>
      <c r="R8" s="62"/>
      <c r="S8" s="62">
        <f>'IS (incapacity)'!$S8</f>
        <v>352.02888921630858</v>
      </c>
      <c r="T8" s="62">
        <f>'IS (lone parent)'!$S8</f>
        <v>281.45883921139864</v>
      </c>
      <c r="U8" s="62">
        <f>'IS (carer)'!$S8</f>
        <v>75.977417225896076</v>
      </c>
      <c r="V8" s="62">
        <f>'IS (others)'!$S8</f>
        <v>26.903399404866384</v>
      </c>
      <c r="W8" s="62">
        <f>IIDB!$S8</f>
        <v>128.69656266376521</v>
      </c>
      <c r="X8" s="62">
        <f>JSA!$S8</f>
        <v>674.18878200617792</v>
      </c>
      <c r="Y8" s="62">
        <f>MA!$S8</f>
        <v>39.949259113222681</v>
      </c>
      <c r="Z8" s="62">
        <f>O75TVL!$S8</f>
        <v>66.31685862354017</v>
      </c>
      <c r="AA8" s="62">
        <f>PC!$S8</f>
        <v>980.67173952940004</v>
      </c>
      <c r="AB8" s="62"/>
      <c r="AC8" s="62">
        <f>SDA!$S8</f>
        <v>121.92061311280895</v>
      </c>
      <c r="AD8" s="62">
        <f>'SDA (working age)'!$S8</f>
        <v>98.89652627429561</v>
      </c>
      <c r="AE8" s="62">
        <f>'SDA (pensioners)'!$S8</f>
        <v>23.024086838513341</v>
      </c>
      <c r="AF8" s="62">
        <f>SP!$S8</f>
        <v>8913.0883545359702</v>
      </c>
      <c r="AG8" s="62"/>
      <c r="AH8" s="62"/>
      <c r="AI8" s="62"/>
      <c r="AJ8" s="62"/>
      <c r="AK8" s="62"/>
      <c r="AL8" s="62">
        <f>SMP!$S8</f>
        <v>232.22017107267621</v>
      </c>
      <c r="AM8" s="62"/>
      <c r="AN8" s="63">
        <f>WFP!$S8</f>
        <v>247.38255329757027</v>
      </c>
    </row>
    <row r="9" spans="1:40" s="49" customFormat="1" x14ac:dyDescent="0.4">
      <c r="A9" s="59" t="s">
        <v>78</v>
      </c>
      <c r="B9" s="65" t="s">
        <v>79</v>
      </c>
      <c r="C9" s="61">
        <f t="shared" si="3"/>
        <v>13744.610148618209</v>
      </c>
      <c r="D9" s="62">
        <f>AA!$S9</f>
        <v>410.34192828352275</v>
      </c>
      <c r="E9" s="62">
        <f>BBWB!$S9</f>
        <v>47.713889078547801</v>
      </c>
      <c r="F9" s="62">
        <f>CA!$S9</f>
        <v>181.04079817214102</v>
      </c>
      <c r="G9" s="62">
        <f>CWP!$S9</f>
        <v>25.63148143712575</v>
      </c>
      <c r="H9" s="62">
        <f>CTB!S9</f>
        <v>414.20088399999997</v>
      </c>
      <c r="I9" s="62">
        <f>DLA!$S9</f>
        <v>1224.1911583979886</v>
      </c>
      <c r="J9" s="62">
        <f>'DLA (children)'!$S9</f>
        <v>113.36853381751138</v>
      </c>
      <c r="K9" s="62">
        <f>'DLA (working age)'!$S9</f>
        <v>658.9473524404068</v>
      </c>
      <c r="L9" s="62">
        <f>'DLA (pensioners)'!$S9</f>
        <v>452.18377665671142</v>
      </c>
      <c r="M9" s="62">
        <f>DHP!$S9</f>
        <v>3.6466640000000003</v>
      </c>
      <c r="N9" s="62">
        <f>ESA!$S9</f>
        <v>610.68030891646708</v>
      </c>
      <c r="O9" s="62">
        <f>HB!$S9</f>
        <v>1701.8816280000001</v>
      </c>
      <c r="P9" s="62">
        <f>IB!$S9</f>
        <v>299.26312825216195</v>
      </c>
      <c r="Q9" s="62">
        <f>IS!$S9</f>
        <v>449.60472253708281</v>
      </c>
      <c r="R9" s="62"/>
      <c r="S9" s="62">
        <f>'IS (incapacity)'!$S9</f>
        <v>194.9513185851572</v>
      </c>
      <c r="T9" s="62">
        <f>'IS (lone parent)'!$S9</f>
        <v>182.17813130392705</v>
      </c>
      <c r="U9" s="62">
        <f>'IS (carer)'!$S9</f>
        <v>50.925158964545801</v>
      </c>
      <c r="V9" s="62">
        <f>'IS (others)'!$S9</f>
        <v>21.590742574771696</v>
      </c>
      <c r="W9" s="62">
        <f>IIDB!$S9</f>
        <v>92.571368654525671</v>
      </c>
      <c r="X9" s="62">
        <f>JSA!$S9</f>
        <v>569.67407732069466</v>
      </c>
      <c r="Y9" s="62">
        <f>MA!$S9</f>
        <v>28.751945950581181</v>
      </c>
      <c r="Z9" s="62">
        <f>O75TVL!$S9</f>
        <v>50.213710682916734</v>
      </c>
      <c r="AA9" s="62">
        <f>PC!$S9</f>
        <v>633.81891003359192</v>
      </c>
      <c r="AB9" s="62"/>
      <c r="AC9" s="62">
        <f>SDA!$S9</f>
        <v>81.09982932353131</v>
      </c>
      <c r="AD9" s="62">
        <f>'SDA (working age)'!$S9</f>
        <v>66.235424144631068</v>
      </c>
      <c r="AE9" s="62">
        <f>'SDA (pensioners)'!$S9</f>
        <v>14.864405178900247</v>
      </c>
      <c r="AF9" s="62">
        <f>SP!$S9</f>
        <v>6565.7253432465677</v>
      </c>
      <c r="AG9" s="62"/>
      <c r="AH9" s="62"/>
      <c r="AI9" s="62"/>
      <c r="AJ9" s="62"/>
      <c r="AK9" s="62"/>
      <c r="AL9" s="62">
        <f>SMP!$S9</f>
        <v>172.49190400964235</v>
      </c>
      <c r="AM9" s="62"/>
      <c r="AN9" s="63">
        <f>WFP!$S9</f>
        <v>182.06646832111772</v>
      </c>
    </row>
    <row r="10" spans="1:40" s="49" customFormat="1" x14ac:dyDescent="0.4">
      <c r="A10" s="59" t="s">
        <v>80</v>
      </c>
      <c r="B10" s="65" t="s">
        <v>81</v>
      </c>
      <c r="C10" s="61">
        <f t="shared" si="3"/>
        <v>11633.179860807875</v>
      </c>
      <c r="D10" s="62">
        <f>AA!$S10</f>
        <v>402.69069100406068</v>
      </c>
      <c r="E10" s="62">
        <f>BBWB!$S10</f>
        <v>42.432370860388311</v>
      </c>
      <c r="F10" s="62">
        <f>CA!$S10</f>
        <v>143.19719133644196</v>
      </c>
      <c r="G10" s="62">
        <f>CWP!$S10</f>
        <v>17.464326330196748</v>
      </c>
      <c r="H10" s="62">
        <f>CTB!S10</f>
        <v>333.24033900000001</v>
      </c>
      <c r="I10" s="62">
        <f>DLA!$S10</f>
        <v>973.08555409061478</v>
      </c>
      <c r="J10" s="62">
        <f>'DLA (children)'!$S10</f>
        <v>107.18153274684414</v>
      </c>
      <c r="K10" s="62">
        <f>'DLA (working age)'!$S10</f>
        <v>528.14664523888189</v>
      </c>
      <c r="L10" s="62">
        <f>'DLA (pensioners)'!$S10</f>
        <v>337.40012623008982</v>
      </c>
      <c r="M10" s="62">
        <f>DHP!$S10</f>
        <v>1.8224689999999999</v>
      </c>
      <c r="N10" s="62">
        <f>ESA!$S10</f>
        <v>454.26646119761779</v>
      </c>
      <c r="O10" s="62">
        <f>HB!$S10</f>
        <v>1272.576415</v>
      </c>
      <c r="P10" s="62">
        <f>IB!$S10</f>
        <v>247.00452070219262</v>
      </c>
      <c r="Q10" s="62">
        <f>IS!$S10</f>
        <v>339.12144646602246</v>
      </c>
      <c r="R10" s="62"/>
      <c r="S10" s="62">
        <f>'IS (incapacity)'!$S10</f>
        <v>149.21904464560009</v>
      </c>
      <c r="T10" s="62">
        <f>'IS (lone parent)'!$S10</f>
        <v>140.99377326637878</v>
      </c>
      <c r="U10" s="62">
        <f>'IS (carer)'!$S10</f>
        <v>36.306268538839923</v>
      </c>
      <c r="V10" s="62">
        <f>'IS (others)'!$S10</f>
        <v>12.710768514246169</v>
      </c>
      <c r="W10" s="62">
        <f>IIDB!$S10</f>
        <v>88.233483263468187</v>
      </c>
      <c r="X10" s="62">
        <f>JSA!$S10</f>
        <v>368.27814169173979</v>
      </c>
      <c r="Y10" s="62">
        <f>MA!$S10</f>
        <v>28.94506653412007</v>
      </c>
      <c r="Z10" s="62">
        <f>O75TVL!$S10</f>
        <v>44.020792391350945</v>
      </c>
      <c r="AA10" s="62">
        <f>PC!$S10</f>
        <v>512.84873479414625</v>
      </c>
      <c r="AB10" s="62"/>
      <c r="AC10" s="62">
        <f>SDA!$S10</f>
        <v>70.716806834663942</v>
      </c>
      <c r="AD10" s="62">
        <f>'SDA (working age)'!$S10</f>
        <v>58.901425940634013</v>
      </c>
      <c r="AE10" s="62">
        <f>'SDA (pensioners)'!$S10</f>
        <v>11.815380894029921</v>
      </c>
      <c r="AF10" s="62">
        <f>SP!$S10</f>
        <v>5959.4148365057536</v>
      </c>
      <c r="AG10" s="62"/>
      <c r="AH10" s="62"/>
      <c r="AI10" s="62"/>
      <c r="AJ10" s="62"/>
      <c r="AK10" s="62"/>
      <c r="AL10" s="62">
        <f>SMP!$S10</f>
        <v>172.3743559196906</v>
      </c>
      <c r="AM10" s="62"/>
      <c r="AN10" s="63">
        <f>WFP!$S10</f>
        <v>161.44585788540783</v>
      </c>
    </row>
    <row r="11" spans="1:40" s="49" customFormat="1" x14ac:dyDescent="0.4">
      <c r="A11" s="59" t="s">
        <v>82</v>
      </c>
      <c r="B11" s="65" t="s">
        <v>83</v>
      </c>
      <c r="C11" s="61">
        <f t="shared" si="3"/>
        <v>15099.460115345884</v>
      </c>
      <c r="D11" s="62">
        <f>AA!$S11</f>
        <v>566.66530464060725</v>
      </c>
      <c r="E11" s="62">
        <f>BBWB!$S11</f>
        <v>56.262139462748934</v>
      </c>
      <c r="F11" s="62">
        <f>CA!$S11</f>
        <v>204.13399947614371</v>
      </c>
      <c r="G11" s="62">
        <f>CWP!$S11</f>
        <v>19.413967869974336</v>
      </c>
      <c r="H11" s="62">
        <f>CTB!S11</f>
        <v>464.37379100000004</v>
      </c>
      <c r="I11" s="62">
        <f>DLA!$S11</f>
        <v>1277.0495243298021</v>
      </c>
      <c r="J11" s="62">
        <f>'DLA (children)'!$S11</f>
        <v>142.73302831766188</v>
      </c>
      <c r="K11" s="62">
        <f>'DLA (working age)'!$S11</f>
        <v>676.56462881678954</v>
      </c>
      <c r="L11" s="62">
        <f>'DLA (pensioners)'!$S11</f>
        <v>456.80091227199108</v>
      </c>
      <c r="M11" s="62">
        <f>DHP!$S11</f>
        <v>4.222866999999999</v>
      </c>
      <c r="N11" s="62">
        <f>ESA!$S11</f>
        <v>607.15518456995403</v>
      </c>
      <c r="O11" s="62">
        <f>HB!$S11</f>
        <v>1970.4966800000002</v>
      </c>
      <c r="P11" s="62">
        <f>IB!$S11</f>
        <v>304.22514446256952</v>
      </c>
      <c r="Q11" s="62">
        <f>IS!$S11</f>
        <v>498.4099108609006</v>
      </c>
      <c r="R11" s="62"/>
      <c r="S11" s="62">
        <f>'IS (incapacity)'!$S11</f>
        <v>206.78076153880315</v>
      </c>
      <c r="T11" s="62">
        <f>'IS (lone parent)'!$S11</f>
        <v>216.09162058537049</v>
      </c>
      <c r="U11" s="62">
        <f>'IS (carer)'!$S11</f>
        <v>56.438639414966914</v>
      </c>
      <c r="V11" s="62">
        <f>'IS (others)'!$S11</f>
        <v>19.442388340446701</v>
      </c>
      <c r="W11" s="62">
        <f>IIDB!$S11</f>
        <v>83.358952257022153</v>
      </c>
      <c r="X11" s="62">
        <f>JSA!$S11</f>
        <v>566.22332758173172</v>
      </c>
      <c r="Y11" s="62">
        <f>MA!$S11</f>
        <v>30.604660299760436</v>
      </c>
      <c r="Z11" s="62">
        <f>O75TVL!$S11</f>
        <v>54.281207893992139</v>
      </c>
      <c r="AA11" s="62">
        <f>PC!$S11</f>
        <v>749.89092775082963</v>
      </c>
      <c r="AB11" s="62"/>
      <c r="AC11" s="62">
        <f>SDA!$S11</f>
        <v>81.927325537424309</v>
      </c>
      <c r="AD11" s="62">
        <f>'SDA (working age)'!$S11</f>
        <v>67.94641198555054</v>
      </c>
      <c r="AE11" s="62">
        <f>'SDA (pensioners)'!$S11</f>
        <v>13.98091355187376</v>
      </c>
      <c r="AF11" s="62">
        <f>SP!$S11</f>
        <v>7172.7545151957056</v>
      </c>
      <c r="AG11" s="62"/>
      <c r="AH11" s="62"/>
      <c r="AI11" s="62"/>
      <c r="AJ11" s="62"/>
      <c r="AK11" s="62"/>
      <c r="AL11" s="62">
        <f>SMP!$S11</f>
        <v>191.16704180238611</v>
      </c>
      <c r="AM11" s="62"/>
      <c r="AN11" s="63">
        <f>WFP!$S11</f>
        <v>196.84364335433105</v>
      </c>
    </row>
    <row r="12" spans="1:40" s="49" customFormat="1" x14ac:dyDescent="0.4">
      <c r="A12" s="59" t="s">
        <v>84</v>
      </c>
      <c r="B12" s="65" t="s">
        <v>85</v>
      </c>
      <c r="C12" s="61">
        <f t="shared" si="3"/>
        <v>14664.893283623076</v>
      </c>
      <c r="D12" s="62">
        <f>AA!$S12</f>
        <v>519.51745537153079</v>
      </c>
      <c r="E12" s="62">
        <f>BBWB!$S12</f>
        <v>52.849281569847243</v>
      </c>
      <c r="F12" s="62">
        <f>CA!$S12</f>
        <v>154.43543637685488</v>
      </c>
      <c r="G12" s="62">
        <f>CWP!$S12</f>
        <v>12.536874080410607</v>
      </c>
      <c r="H12" s="62">
        <f>CTB!S12</f>
        <v>423.49779799999999</v>
      </c>
      <c r="I12" s="62">
        <f>DLA!$S12</f>
        <v>983.66916680060308</v>
      </c>
      <c r="J12" s="62">
        <f>'DLA (children)'!$S12</f>
        <v>130.94498220279149</v>
      </c>
      <c r="K12" s="62">
        <f>'DLA (working age)'!$S12</f>
        <v>544.43576986391736</v>
      </c>
      <c r="L12" s="62">
        <f>'DLA (pensioners)'!$S12</f>
        <v>306.97789266417391</v>
      </c>
      <c r="M12" s="62">
        <f>DHP!$S12</f>
        <v>3.4437199999999999</v>
      </c>
      <c r="N12" s="62">
        <f>ESA!$S12</f>
        <v>474.5614555291603</v>
      </c>
      <c r="O12" s="62">
        <f>HB!$S12</f>
        <v>1849.0831179999998</v>
      </c>
      <c r="P12" s="62">
        <f>IB!$S12</f>
        <v>241.8575599154284</v>
      </c>
      <c r="Q12" s="62">
        <f>IS!$S12</f>
        <v>387.65491754074628</v>
      </c>
      <c r="R12" s="62"/>
      <c r="S12" s="62">
        <f>'IS (incapacity)'!$S12</f>
        <v>174.8957066871501</v>
      </c>
      <c r="T12" s="62">
        <f>'IS (lone parent)'!$S12</f>
        <v>164.17510012921079</v>
      </c>
      <c r="U12" s="62">
        <f>'IS (carer)'!$S12</f>
        <v>34.465959584499657</v>
      </c>
      <c r="V12" s="62">
        <f>'IS (others)'!$S12</f>
        <v>14.27376450281459</v>
      </c>
      <c r="W12" s="62">
        <f>IIDB!$S12</f>
        <v>55.328162946559978</v>
      </c>
      <c r="X12" s="62">
        <f>JSA!$S12</f>
        <v>388.47362390069139</v>
      </c>
      <c r="Y12" s="62">
        <f>MA!$S12</f>
        <v>42.178012818274759</v>
      </c>
      <c r="Z12" s="62">
        <f>O75TVL!$S12</f>
        <v>60.296482633440142</v>
      </c>
      <c r="AA12" s="62">
        <f>PC!$S12</f>
        <v>587.59119927998995</v>
      </c>
      <c r="AB12" s="62"/>
      <c r="AC12" s="62">
        <f>SDA!$S12</f>
        <v>71.374672500993526</v>
      </c>
      <c r="AD12" s="62">
        <f>'SDA (working age)'!$S12</f>
        <v>58.807470071661108</v>
      </c>
      <c r="AE12" s="62">
        <f>'SDA (pensioners)'!$S12</f>
        <v>12.567202429332404</v>
      </c>
      <c r="AF12" s="62">
        <f>SP!$S12</f>
        <v>7937.9305211568371</v>
      </c>
      <c r="AG12" s="62"/>
      <c r="AH12" s="62"/>
      <c r="AI12" s="62"/>
      <c r="AJ12" s="62"/>
      <c r="AK12" s="62"/>
      <c r="AL12" s="62">
        <f>SMP!$S12</f>
        <v>205.75515986590096</v>
      </c>
      <c r="AM12" s="62"/>
      <c r="AN12" s="63">
        <f>WFP!$S12</f>
        <v>212.8586653358077</v>
      </c>
    </row>
    <row r="13" spans="1:40" s="49" customFormat="1" x14ac:dyDescent="0.4">
      <c r="A13" s="59" t="s">
        <v>86</v>
      </c>
      <c r="B13" s="65" t="s">
        <v>87</v>
      </c>
      <c r="C13" s="61">
        <f t="shared" si="3"/>
        <v>20224.637766928681</v>
      </c>
      <c r="D13" s="62">
        <f>AA!$S13</f>
        <v>487.36160529660168</v>
      </c>
      <c r="E13" s="62">
        <f>BBWB!$S13</f>
        <v>58.358810210104153</v>
      </c>
      <c r="F13" s="62">
        <f>CA!$S13</f>
        <v>234.94160603082582</v>
      </c>
      <c r="G13" s="62">
        <f>CWP!$S13</f>
        <v>15.175194970059881</v>
      </c>
      <c r="H13" s="62">
        <f>CTB!S13</f>
        <v>776.81005099999993</v>
      </c>
      <c r="I13" s="62">
        <f>DLA!$S13</f>
        <v>1361.9968428794778</v>
      </c>
      <c r="J13" s="62">
        <f>'DLA (children)'!$S13</f>
        <v>168.38571801488422</v>
      </c>
      <c r="K13" s="62">
        <f>'DLA (working age)'!$S13</f>
        <v>830.64395517228536</v>
      </c>
      <c r="L13" s="62">
        <f>'DLA (pensioners)'!$S13</f>
        <v>363.04193220368126</v>
      </c>
      <c r="M13" s="62">
        <f>DHP!$S13</f>
        <v>20.236087999999999</v>
      </c>
      <c r="N13" s="62">
        <f>ESA!$S13</f>
        <v>848.54403649239453</v>
      </c>
      <c r="O13" s="62">
        <f>HB!$S13</f>
        <v>6082.7835179999993</v>
      </c>
      <c r="P13" s="62">
        <f>IB!$S13</f>
        <v>294.19919639007014</v>
      </c>
      <c r="Q13" s="62">
        <f>IS!$S13</f>
        <v>936.37178878318002</v>
      </c>
      <c r="R13" s="62"/>
      <c r="S13" s="62">
        <f>'IS (incapacity)'!$S13</f>
        <v>469.14840821405147</v>
      </c>
      <c r="T13" s="62">
        <f>'IS (lone parent)'!$S13</f>
        <v>372.98367697739093</v>
      </c>
      <c r="U13" s="62">
        <f>'IS (carer)'!$S13</f>
        <v>61.034385861769515</v>
      </c>
      <c r="V13" s="62">
        <f>'IS (others)'!$S13</f>
        <v>33.121034794302297</v>
      </c>
      <c r="W13" s="62">
        <f>IIDB!$S13</f>
        <v>32.85165575536935</v>
      </c>
      <c r="X13" s="62">
        <f>JSA!$S13</f>
        <v>766.46435626317134</v>
      </c>
      <c r="Y13" s="62">
        <f>MA!$S13</f>
        <v>70.084056111203424</v>
      </c>
      <c r="Z13" s="62">
        <f>O75TVL!$S13</f>
        <v>50.722635453848788</v>
      </c>
      <c r="AA13" s="62">
        <f>PC!$S13</f>
        <v>1164.7658502377792</v>
      </c>
      <c r="AB13" s="62"/>
      <c r="AC13" s="62">
        <f>SDA!$S13</f>
        <v>75.290779969688217</v>
      </c>
      <c r="AD13" s="62">
        <f>'SDA (working age)'!$S13</f>
        <v>62.654452706704205</v>
      </c>
      <c r="AE13" s="62">
        <f>'SDA (pensioners)'!$S13</f>
        <v>12.636327262984002</v>
      </c>
      <c r="AF13" s="62">
        <f>SP!$S13</f>
        <v>6383.4779196427553</v>
      </c>
      <c r="AG13" s="62"/>
      <c r="AH13" s="62"/>
      <c r="AI13" s="62"/>
      <c r="AJ13" s="62"/>
      <c r="AK13" s="62"/>
      <c r="AL13" s="62">
        <f>SMP!$S13</f>
        <v>363.51544628447914</v>
      </c>
      <c r="AM13" s="62"/>
      <c r="AN13" s="63">
        <f>WFP!$S13</f>
        <v>200.68632915767085</v>
      </c>
    </row>
    <row r="14" spans="1:40" s="49" customFormat="1" x14ac:dyDescent="0.4">
      <c r="A14" s="59" t="s">
        <v>88</v>
      </c>
      <c r="B14" s="65" t="s">
        <v>89</v>
      </c>
      <c r="C14" s="61">
        <f t="shared" si="3"/>
        <v>20812.392621067273</v>
      </c>
      <c r="D14" s="62">
        <f>AA!$S14</f>
        <v>677.20502752346511</v>
      </c>
      <c r="E14" s="62">
        <f>BBWB!$S14</f>
        <v>79.316745092842808</v>
      </c>
      <c r="F14" s="62">
        <f>CA!$S14</f>
        <v>202.51115800998707</v>
      </c>
      <c r="G14" s="62">
        <f>CWP!$S14</f>
        <v>11.899118203592815</v>
      </c>
      <c r="H14" s="62">
        <f>CTB!S14</f>
        <v>564.60854599999993</v>
      </c>
      <c r="I14" s="62">
        <f>DLA!$S14</f>
        <v>1351.6758006212917</v>
      </c>
      <c r="J14" s="62">
        <f>'DLA (children)'!$S14</f>
        <v>186.57412395073536</v>
      </c>
      <c r="K14" s="62">
        <f>'DLA (working age)'!$S14</f>
        <v>786.97313410010236</v>
      </c>
      <c r="L14" s="62">
        <f>'DLA (pensioners)'!$S14</f>
        <v>376.73223312165914</v>
      </c>
      <c r="M14" s="62">
        <f>DHP!$S14</f>
        <v>5.9969840000000003</v>
      </c>
      <c r="N14" s="62">
        <f>ESA!$S14</f>
        <v>678.66512482056305</v>
      </c>
      <c r="O14" s="62">
        <f>HB!$S14</f>
        <v>2830.6244830000001</v>
      </c>
      <c r="P14" s="62">
        <f>IB!$S14</f>
        <v>304.6193092308057</v>
      </c>
      <c r="Q14" s="62">
        <f>IS!$S14</f>
        <v>517.79497253288082</v>
      </c>
      <c r="R14" s="62"/>
      <c r="S14" s="62">
        <f>'IS (incapacity)'!$S14</f>
        <v>225.80353915508448</v>
      </c>
      <c r="T14" s="62">
        <f>'IS (lone parent)'!$S14</f>
        <v>227.26761616655114</v>
      </c>
      <c r="U14" s="62">
        <f>'IS (carer)'!$S14</f>
        <v>44.852763973992381</v>
      </c>
      <c r="V14" s="62">
        <f>'IS (others)'!$S14</f>
        <v>19.991726388626386</v>
      </c>
      <c r="W14" s="62">
        <f>IIDB!$S14</f>
        <v>69.36144578897067</v>
      </c>
      <c r="X14" s="62">
        <f>JSA!$S14</f>
        <v>470.654416054725</v>
      </c>
      <c r="Y14" s="62">
        <f>MA!$S14</f>
        <v>59.293164666376057</v>
      </c>
      <c r="Z14" s="62">
        <f>O75TVL!$S14</f>
        <v>87.486748755901559</v>
      </c>
      <c r="AA14" s="62">
        <f>PC!$S14</f>
        <v>777.39129393248595</v>
      </c>
      <c r="AB14" s="62"/>
      <c r="AC14" s="62">
        <f>SDA!$S14</f>
        <v>101.4230215673998</v>
      </c>
      <c r="AD14" s="62">
        <f>'SDA (working age)'!$S14</f>
        <v>83.087888759318275</v>
      </c>
      <c r="AE14" s="62">
        <f>'SDA (pensioners)'!$S14</f>
        <v>18.335132808081511</v>
      </c>
      <c r="AF14" s="62">
        <f>SP!$S14</f>
        <v>11379.071613379556</v>
      </c>
      <c r="AG14" s="62"/>
      <c r="AH14" s="62"/>
      <c r="AI14" s="62"/>
      <c r="AJ14" s="62"/>
      <c r="AK14" s="62"/>
      <c r="AL14" s="62">
        <f>SMP!$S14</f>
        <v>334.22370911545443</v>
      </c>
      <c r="AM14" s="62"/>
      <c r="AN14" s="63">
        <f>WFP!$S14</f>
        <v>308.56993877097551</v>
      </c>
    </row>
    <row r="15" spans="1:40" s="49" customFormat="1" x14ac:dyDescent="0.4">
      <c r="A15" s="59" t="s">
        <v>90</v>
      </c>
      <c r="B15" s="65" t="s">
        <v>91</v>
      </c>
      <c r="C15" s="61">
        <f t="shared" si="3"/>
        <v>14219.512300943017</v>
      </c>
      <c r="D15" s="62">
        <f>AA!$S15</f>
        <v>532.65830337214584</v>
      </c>
      <c r="E15" s="62">
        <f>BBWB!$S15</f>
        <v>47.124466688064146</v>
      </c>
      <c r="F15" s="62">
        <f>CA!$S15</f>
        <v>139.04858494692746</v>
      </c>
      <c r="G15" s="62">
        <f>CWP!$S15</f>
        <v>5.1529704875962361</v>
      </c>
      <c r="H15" s="62">
        <f>CTB!S15</f>
        <v>397.36288099999996</v>
      </c>
      <c r="I15" s="62">
        <f>DLA!$S15</f>
        <v>1003.9432926064935</v>
      </c>
      <c r="J15" s="62">
        <f>'DLA (children)'!$S15</f>
        <v>109.51823131726609</v>
      </c>
      <c r="K15" s="62">
        <f>'DLA (working age)'!$S15</f>
        <v>576.77187767268947</v>
      </c>
      <c r="L15" s="62">
        <f>'DLA (pensioners)'!$S15</f>
        <v>317.76347746807556</v>
      </c>
      <c r="M15" s="62">
        <f>DHP!$S15</f>
        <v>3.5112310000000004</v>
      </c>
      <c r="N15" s="62">
        <f>ESA!$S15</f>
        <v>498.09388432289393</v>
      </c>
      <c r="O15" s="62">
        <f>HB!$S15</f>
        <v>1706.727719</v>
      </c>
      <c r="P15" s="62">
        <f>IB!$S15</f>
        <v>250.63929828972454</v>
      </c>
      <c r="Q15" s="62">
        <f>IS!$S15</f>
        <v>364.53762407597924</v>
      </c>
      <c r="R15" s="62"/>
      <c r="S15" s="62">
        <f>'IS (incapacity)'!$S15</f>
        <v>181.05095227081279</v>
      </c>
      <c r="T15" s="62">
        <f>'IS (lone parent)'!$S15</f>
        <v>136.77206540869213</v>
      </c>
      <c r="U15" s="62">
        <f>'IS (carer)'!$S15</f>
        <v>31.610030573046711</v>
      </c>
      <c r="V15" s="62">
        <f>'IS (others)'!$S15</f>
        <v>15.064263348033666</v>
      </c>
      <c r="W15" s="62">
        <f>IIDB!$S15</f>
        <v>58.735862604277294</v>
      </c>
      <c r="X15" s="62">
        <f>JSA!$S15</f>
        <v>295.76734341002373</v>
      </c>
      <c r="Y15" s="62">
        <f>MA!$S15</f>
        <v>38.601987997758819</v>
      </c>
      <c r="Z15" s="62">
        <f>O75TVL!$S15</f>
        <v>61.618306699451729</v>
      </c>
      <c r="AA15" s="62">
        <f>PC!$S15</f>
        <v>591.09723954995127</v>
      </c>
      <c r="AB15" s="62"/>
      <c r="AC15" s="62">
        <f>SDA!$S15</f>
        <v>76.792549768278064</v>
      </c>
      <c r="AD15" s="62">
        <f>'SDA (working age)'!$S15</f>
        <v>63.445215797005453</v>
      </c>
      <c r="AE15" s="62">
        <f>'SDA (pensioners)'!$S15</f>
        <v>13.347333971272608</v>
      </c>
      <c r="AF15" s="62">
        <f>SP!$S15</f>
        <v>7760.0861872096575</v>
      </c>
      <c r="AG15" s="62"/>
      <c r="AH15" s="62"/>
      <c r="AI15" s="62"/>
      <c r="AJ15" s="62"/>
      <c r="AK15" s="62"/>
      <c r="AL15" s="62">
        <f>SMP!$S15</f>
        <v>173.2202684669432</v>
      </c>
      <c r="AM15" s="62"/>
      <c r="AN15" s="63">
        <f>WFP!$S15</f>
        <v>214.79229944685312</v>
      </c>
    </row>
    <row r="16" spans="1:40" s="49" customFormat="1" x14ac:dyDescent="0.4">
      <c r="A16" s="47">
        <v>924</v>
      </c>
      <c r="B16" s="66" t="s">
        <v>92</v>
      </c>
      <c r="C16" s="56">
        <f t="shared" si="3"/>
        <v>9064.7593738714113</v>
      </c>
      <c r="D16" s="57">
        <f>AA!$S$16</f>
        <v>397.65905479563605</v>
      </c>
      <c r="E16" s="57">
        <f>BBWB!$S$16</f>
        <v>30.396971772570915</v>
      </c>
      <c r="F16" s="57">
        <f>CA!$S$16</f>
        <v>120.27961098362348</v>
      </c>
      <c r="G16" s="57">
        <f>CWP!$S$16</f>
        <v>7.999835124037638</v>
      </c>
      <c r="H16" s="57">
        <f>CTB!S16</f>
        <v>251.21643900000007</v>
      </c>
      <c r="I16" s="57">
        <f>DLA!$S$16</f>
        <v>1018.3071454674267</v>
      </c>
      <c r="J16" s="57">
        <f>'DLA (children)'!$S$16</f>
        <v>79.377511134784569</v>
      </c>
      <c r="K16" s="57">
        <f>'DLA (working age)'!$S$16</f>
        <v>502.19268083269566</v>
      </c>
      <c r="L16" s="57">
        <f>'DLA (pensioners)'!$S$16</f>
        <v>436.87765492771234</v>
      </c>
      <c r="M16" s="57">
        <f>DHP!$S$16</f>
        <v>2.5543660000000004</v>
      </c>
      <c r="N16" s="57">
        <f>ESA!$S$16</f>
        <v>415.26623580602359</v>
      </c>
      <c r="O16" s="57">
        <f>HB!$S$16</f>
        <v>991.56646499999988</v>
      </c>
      <c r="P16" s="57">
        <f>IB!$S$16</f>
        <v>273.00947288510542</v>
      </c>
      <c r="Q16" s="57">
        <f>IS!$S$16</f>
        <v>310.3208151429003</v>
      </c>
      <c r="R16" s="57"/>
      <c r="S16" s="57">
        <f>'IS (incapacity)'!$S$16</f>
        <v>153.22826080220025</v>
      </c>
      <c r="T16" s="57">
        <f>'IS (lone parent)'!$S$16</f>
        <v>112.50291994508996</v>
      </c>
      <c r="U16" s="57">
        <f>'IS (carer)'!$S$16</f>
        <v>33.796318602619415</v>
      </c>
      <c r="V16" s="57">
        <f>'IS (others)'!$S$16</f>
        <v>10.664338662828978</v>
      </c>
      <c r="W16" s="57">
        <f>IIDB!$S$16</f>
        <v>60.748283661984374</v>
      </c>
      <c r="X16" s="57">
        <f>JSA!$S$16</f>
        <v>270.99968515189948</v>
      </c>
      <c r="Y16" s="57">
        <f>MA!$S$16</f>
        <v>16.618282002373746</v>
      </c>
      <c r="Z16" s="57">
        <f>O75TVL!$S$16</f>
        <v>31.740581704073193</v>
      </c>
      <c r="AA16" s="57">
        <f>PC!$S$16</f>
        <v>446.15930512622441</v>
      </c>
      <c r="AB16" s="57"/>
      <c r="AC16" s="57">
        <f>SDA!$S$16</f>
        <v>58.758184314213658</v>
      </c>
      <c r="AD16" s="57">
        <f>'SDA (working age)'!$S$16</f>
        <v>45.889670871029381</v>
      </c>
      <c r="AE16" s="57">
        <f>'SDA (pensioners)'!$S$16</f>
        <v>12.86851344318427</v>
      </c>
      <c r="AF16" s="57">
        <f>SP!$S$16</f>
        <v>4149.6134010425822</v>
      </c>
      <c r="AG16" s="57"/>
      <c r="AH16" s="57"/>
      <c r="AI16" s="57"/>
      <c r="AJ16" s="57"/>
      <c r="AK16" s="57"/>
      <c r="AL16" s="57">
        <f>SMP!$S$16</f>
        <v>94.689993828763292</v>
      </c>
      <c r="AM16" s="57"/>
      <c r="AN16" s="58">
        <f>WFP!$S$16</f>
        <v>116.85524506197424</v>
      </c>
    </row>
    <row r="17" spans="1:40" s="49" customFormat="1" x14ac:dyDescent="0.4">
      <c r="A17" s="47">
        <v>923</v>
      </c>
      <c r="B17" s="66" t="s">
        <v>93</v>
      </c>
      <c r="C17" s="56">
        <f t="shared" si="3"/>
        <v>14573.703453963109</v>
      </c>
      <c r="D17" s="57">
        <f>AA!$S$17</f>
        <v>489.57913257783514</v>
      </c>
      <c r="E17" s="57">
        <f>BBWB!$S$17</f>
        <v>58.471235093005973</v>
      </c>
      <c r="F17" s="57">
        <f>CA!$S$17</f>
        <v>169.27049815409515</v>
      </c>
      <c r="G17" s="57">
        <f>CWP!$S$17</f>
        <v>8.4338971086398633</v>
      </c>
      <c r="H17" s="57">
        <f>CTB!S17</f>
        <v>379.46312099999989</v>
      </c>
      <c r="I17" s="57">
        <f>DLA!$S$17</f>
        <v>1448.8842477924795</v>
      </c>
      <c r="J17" s="57">
        <f>'DLA (children)'!$S$17</f>
        <v>114.21388792941426</v>
      </c>
      <c r="K17" s="57">
        <f>'DLA (working age)'!$S$17</f>
        <v>822.41559449458703</v>
      </c>
      <c r="L17" s="57">
        <f>'DLA (pensioners)'!$S$17</f>
        <v>514.19849478163974</v>
      </c>
      <c r="M17" s="57">
        <f>DHP!$S$17</f>
        <v>4.0779430000000003</v>
      </c>
      <c r="N17" s="57">
        <f>ESA!$S$17</f>
        <v>752.51314872699754</v>
      </c>
      <c r="O17" s="57">
        <f>HB!$S$17</f>
        <v>1788.8031080000001</v>
      </c>
      <c r="P17" s="57">
        <f>IB!$S$17</f>
        <v>370.83709101362365</v>
      </c>
      <c r="Q17" s="57">
        <f>IS!$S$17</f>
        <v>496.90784454384811</v>
      </c>
      <c r="R17" s="57"/>
      <c r="S17" s="57">
        <f>'IS (incapacity)'!$S$17</f>
        <v>264.73565116315467</v>
      </c>
      <c r="T17" s="57">
        <f>'IS (lone parent)'!$S$17</f>
        <v>166.79602980974994</v>
      </c>
      <c r="U17" s="57">
        <f>'IS (carer)'!$S$17</f>
        <v>49.052913260490534</v>
      </c>
      <c r="V17" s="57">
        <f>'IS (others)'!$S$17</f>
        <v>15.933234628134485</v>
      </c>
      <c r="W17" s="57">
        <f>IIDB!$S$17</f>
        <v>88.814849346805786</v>
      </c>
      <c r="X17" s="57">
        <f>JSA!$S$17</f>
        <v>477.86324134124743</v>
      </c>
      <c r="Y17" s="57">
        <f>MA!$S$17</f>
        <v>26.717651259109463</v>
      </c>
      <c r="Z17" s="57">
        <f>O75TVL!$S$17</f>
        <v>49.422416684716374</v>
      </c>
      <c r="AA17" s="57">
        <f>PC!$S$17</f>
        <v>687.84738915366529</v>
      </c>
      <c r="AB17" s="57"/>
      <c r="AC17" s="57">
        <f>SDA!$S$17</f>
        <v>96.763792211091612</v>
      </c>
      <c r="AD17" s="57">
        <f>'SDA (working age)'!$S$17</f>
        <v>80.119129779082883</v>
      </c>
      <c r="AE17" s="57">
        <f>'SDA (pensioners)'!$S$17</f>
        <v>16.644662432008719</v>
      </c>
      <c r="AF17" s="57">
        <f>SP!$S$17</f>
        <v>6782.7318700248043</v>
      </c>
      <c r="AG17" s="57"/>
      <c r="AH17" s="57"/>
      <c r="AI17" s="57"/>
      <c r="AJ17" s="57"/>
      <c r="AK17" s="57"/>
      <c r="AL17" s="57">
        <f>SMP!$S$17</f>
        <v>209.65774092260543</v>
      </c>
      <c r="AM17" s="57"/>
      <c r="AN17" s="58">
        <f>WFP!$S$17</f>
        <v>186.64323600853939</v>
      </c>
    </row>
    <row r="18" spans="1:40" s="72" customFormat="1" ht="30" customHeight="1" x14ac:dyDescent="0.4">
      <c r="A18" s="67">
        <v>922</v>
      </c>
      <c r="B18" s="68" t="s">
        <v>94</v>
      </c>
      <c r="C18" s="69">
        <f t="shared" si="3"/>
        <v>14.030821570061887</v>
      </c>
      <c r="D18" s="70"/>
      <c r="E18" s="70"/>
      <c r="F18" s="70"/>
      <c r="G18" s="70"/>
      <c r="H18" s="70"/>
      <c r="I18" s="70"/>
      <c r="J18" s="70"/>
      <c r="K18" s="70"/>
      <c r="L18" s="70"/>
      <c r="M18" s="70"/>
      <c r="N18" s="70"/>
      <c r="O18" s="70"/>
      <c r="P18" s="70"/>
      <c r="Q18" s="70"/>
      <c r="R18" s="70"/>
      <c r="S18" s="70"/>
      <c r="T18" s="70"/>
      <c r="U18" s="70"/>
      <c r="V18" s="70"/>
      <c r="W18" s="70"/>
      <c r="X18" s="70"/>
      <c r="Y18" s="70"/>
      <c r="Z18" s="80">
        <f>O75TVL!$S$18</f>
        <v>14.030821570061887</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0.5546875" style="75" customWidth="1"/>
    <col min="8" max="8" width="12.77734375" style="75" hidden="1" customWidth="1"/>
    <col min="9" max="17" width="12.77734375" style="75" customWidth="1"/>
    <col min="18" max="18" width="12.77734375" style="75" hidden="1" customWidth="1"/>
    <col min="19" max="20" width="12.77734375" style="75" customWidth="1"/>
    <col min="21" max="21" width="11.109375" style="75" customWidth="1"/>
    <col min="22" max="22" width="10" style="75" customWidth="1"/>
    <col min="23" max="26" width="12.77734375" style="75" customWidth="1"/>
    <col min="27" max="27" width="11.44140625" style="75" customWidth="1"/>
    <col min="28" max="28" width="13.44140625" style="75" customWidth="1"/>
    <col min="29" max="31" width="12.77734375" style="75" customWidth="1"/>
    <col min="32" max="32" width="11.33203125" style="75" customWidth="1"/>
    <col min="33" max="36" width="12.77734375" style="75" hidden="1" customWidth="1"/>
    <col min="37" max="37" width="0.44140625" style="75" customWidth="1"/>
    <col min="38" max="38" width="11.109375" style="75" customWidth="1"/>
    <col min="39" max="39" width="10.88671875" style="75" customWidth="1"/>
    <col min="40" max="40" width="11.109375" style="75" customWidth="1"/>
    <col min="41" max="16384" width="8.88671875" style="75"/>
  </cols>
  <sheetData>
    <row r="1" spans="1:40" s="48" customFormat="1" ht="60" customHeight="1" x14ac:dyDescent="0.4">
      <c r="A1" s="250" t="s">
        <v>112</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t="s">
        <v>113</v>
      </c>
      <c r="AC2" s="53" t="s">
        <v>67</v>
      </c>
      <c r="AD2" s="234" t="s">
        <v>54</v>
      </c>
      <c r="AE2" s="234" t="s">
        <v>55</v>
      </c>
      <c r="AF2" s="53" t="s">
        <v>68</v>
      </c>
      <c r="AG2" s="53"/>
      <c r="AH2" s="53"/>
      <c r="AI2" s="53"/>
      <c r="AJ2" s="53"/>
      <c r="AK2" s="53"/>
      <c r="AL2" s="53" t="s">
        <v>101</v>
      </c>
      <c r="AM2" s="53" t="s">
        <v>114</v>
      </c>
      <c r="AN2" s="86" t="s">
        <v>69</v>
      </c>
    </row>
    <row r="3" spans="1:40" s="49" customFormat="1" ht="30" customHeight="1" x14ac:dyDescent="0.4">
      <c r="A3" s="54">
        <v>925</v>
      </c>
      <c r="B3" s="55" t="s">
        <v>70</v>
      </c>
      <c r="C3" s="56">
        <f>SUM(D3:I3,M3:Q3,W3:AC3,AF3,AL3:AN3)</f>
        <v>163096.75113502837</v>
      </c>
      <c r="D3" s="57">
        <f>SUM(D6,D16:D17,D4)</f>
        <v>5360.0751764300776</v>
      </c>
      <c r="E3" s="57">
        <f>SUM(E6,E16:E17,E4)</f>
        <v>582.23100192000015</v>
      </c>
      <c r="F3" s="57">
        <f>SUM(F6,F16:F17,F4)</f>
        <v>2088.2668163797007</v>
      </c>
      <c r="G3" s="57">
        <f>SUM(G6,G16:G17,G4)</f>
        <v>8.4069999999999965</v>
      </c>
      <c r="H3" s="57"/>
      <c r="I3" s="57">
        <f>SUM(I6,I16:I17,I4)</f>
        <v>13762.514588680791</v>
      </c>
      <c r="J3" s="57">
        <f>SUM(J6,J16:J17,J4)</f>
        <v>1463.3914453663692</v>
      </c>
      <c r="K3" s="57">
        <f>SUM(K6,K16:K17,K4)</f>
        <v>7528.3277963936816</v>
      </c>
      <c r="L3" s="57">
        <f>SUM(L6,L16:L17,L4)</f>
        <v>4770.7953469207478</v>
      </c>
      <c r="M3" s="57">
        <f t="shared" ref="M3:W3" si="0">SUM(M6,M16:M17,M4)</f>
        <v>176.393889</v>
      </c>
      <c r="N3" s="57">
        <f t="shared" si="0"/>
        <v>10436.707839980012</v>
      </c>
      <c r="O3" s="57">
        <f t="shared" si="0"/>
        <v>24169.807672999999</v>
      </c>
      <c r="P3" s="57">
        <f t="shared" si="0"/>
        <v>1186.7982191800002</v>
      </c>
      <c r="Q3" s="57">
        <f t="shared" si="0"/>
        <v>3582.8260193800038</v>
      </c>
      <c r="R3" s="57"/>
      <c r="S3" s="57">
        <f t="shared" si="0"/>
        <v>991.64976374931405</v>
      </c>
      <c r="T3" s="57">
        <f t="shared" si="0"/>
        <v>1856.5307370233595</v>
      </c>
      <c r="U3" s="57">
        <f t="shared" si="0"/>
        <v>557.83154347728646</v>
      </c>
      <c r="V3" s="57">
        <f t="shared" si="0"/>
        <v>176.81397513004154</v>
      </c>
      <c r="W3" s="57">
        <f t="shared" si="0"/>
        <v>870.57572770000013</v>
      </c>
      <c r="X3" s="57">
        <f>SUM(X6,X16:X17,X4)</f>
        <v>4338.0295486261939</v>
      </c>
      <c r="Y3" s="57">
        <f>SUM(Y6,Y16:Y17,Y4)</f>
        <v>399.99203899000003</v>
      </c>
      <c r="Z3" s="57">
        <f>SUM(Z6,Z16:Z17,Z4)</f>
        <v>591.74134486956291</v>
      </c>
      <c r="AA3" s="57">
        <f t="shared" ref="AA3:AF3" si="1">SUM(AA6,AA16:AA17,AA4)</f>
        <v>7041.52347619997</v>
      </c>
      <c r="AB3" s="57">
        <f t="shared" si="1"/>
        <v>160.53506744000015</v>
      </c>
      <c r="AC3" s="57">
        <f t="shared" si="1"/>
        <v>859.72773397999947</v>
      </c>
      <c r="AD3" s="57">
        <f t="shared" si="1"/>
        <v>715.05321305721384</v>
      </c>
      <c r="AE3" s="57">
        <f t="shared" si="1"/>
        <v>144.67452092278558</v>
      </c>
      <c r="AF3" s="57">
        <f t="shared" si="1"/>
        <v>83110.340359949972</v>
      </c>
      <c r="AG3" s="57"/>
      <c r="AH3" s="57"/>
      <c r="AI3" s="57"/>
      <c r="AJ3" s="57"/>
      <c r="AK3" s="57"/>
      <c r="AL3" s="57">
        <f t="shared" ref="AL3:AN3" si="2">SUM(AL6,AL16:AL17,AL4)</f>
        <v>2224.3191436620805</v>
      </c>
      <c r="AM3" s="57">
        <f t="shared" si="2"/>
        <v>5.8574696600000031</v>
      </c>
      <c r="AN3" s="58">
        <f t="shared" si="2"/>
        <v>2140.0810000000024</v>
      </c>
    </row>
    <row r="4" spans="1:40" s="49" customFormat="1" x14ac:dyDescent="0.4">
      <c r="A4" s="59"/>
      <c r="B4" s="60" t="s">
        <v>71</v>
      </c>
      <c r="C4" s="61">
        <f t="shared" ref="C4:C18" si="3">SUM(D4:I4,M4:Q4,W4:AC4,AF4,AL4:AN4)</f>
        <v>3601.8155340423336</v>
      </c>
      <c r="D4" s="62">
        <f>AA!$T$4</f>
        <v>5.9143789158572577</v>
      </c>
      <c r="E4" s="62">
        <f>BBWB!$T$4</f>
        <v>20.659689148745432</v>
      </c>
      <c r="F4" s="62">
        <f>CA!$T$4</f>
        <v>0.99576927553457906</v>
      </c>
      <c r="G4" s="62">
        <f>CWP!$T$4</f>
        <v>0</v>
      </c>
      <c r="H4" s="62"/>
      <c r="I4" s="62">
        <f>DLA!$T$4</f>
        <v>13.648362378988288</v>
      </c>
      <c r="J4" s="62">
        <f>'DLA (children)'!$T$4</f>
        <v>0.81890865552584668</v>
      </c>
      <c r="K4" s="62">
        <f>'DLA (working age)'!$T$4</f>
        <v>5.4983369441443681</v>
      </c>
      <c r="L4" s="62">
        <f>'DLA (pensioners)'!$T$4</f>
        <v>7.3720876028154949</v>
      </c>
      <c r="M4" s="62">
        <f>DHP!$T$4</f>
        <v>0</v>
      </c>
      <c r="N4" s="62">
        <f>ESA!$T$4</f>
        <v>21.808706286048672</v>
      </c>
      <c r="O4" s="62">
        <f>HB!$T$4</f>
        <v>0</v>
      </c>
      <c r="P4" s="62">
        <f>IB!$T$4</f>
        <v>9.5298298833646236</v>
      </c>
      <c r="Q4" s="62">
        <f>IS!$T$4</f>
        <v>0.13523887398598139</v>
      </c>
      <c r="R4" s="62"/>
      <c r="S4" s="62">
        <f>'IS (incapacity)'!$T$4</f>
        <v>4.5070432643303342E-2</v>
      </c>
      <c r="T4" s="62">
        <f>'IS (lone parent)'!$T$4</f>
        <v>6.3822939732951098E-2</v>
      </c>
      <c r="U4" s="62">
        <f>'IS (carer)'!$T$4</f>
        <v>0</v>
      </c>
      <c r="V4" s="62">
        <f>'IS (others)'!$T$4</f>
        <v>0</v>
      </c>
      <c r="W4" s="62">
        <f>IIDB!$T$4</f>
        <v>18.292431275019226</v>
      </c>
      <c r="X4" s="62">
        <f>JSA!$T$4</f>
        <v>0.7934663253900005</v>
      </c>
      <c r="Y4" s="62">
        <f>MA!$T$4</f>
        <v>1.3909613635294471</v>
      </c>
      <c r="Z4" s="62">
        <f>O75TVL!$T$4</f>
        <v>0</v>
      </c>
      <c r="AA4" s="62">
        <f>PC!$T$4</f>
        <v>0.60212096177961016</v>
      </c>
      <c r="AB4" s="62">
        <f>PIP!$T$4</f>
        <v>6.0753183317892513E-2</v>
      </c>
      <c r="AC4" s="62">
        <f>SDA!$T$4</f>
        <v>1.4391017182155377</v>
      </c>
      <c r="AD4" s="62">
        <f>'SDA (working age)'!$T$4</f>
        <v>1.1770424563977351</v>
      </c>
      <c r="AE4" s="62">
        <f>'SDA (pensioners)'!$T$4</f>
        <v>0.26205926181780265</v>
      </c>
      <c r="AF4" s="62">
        <f>SP!$T$4</f>
        <v>3481.0106828642861</v>
      </c>
      <c r="AG4" s="62"/>
      <c r="AH4" s="62"/>
      <c r="AI4" s="62"/>
      <c r="AJ4" s="62"/>
      <c r="AK4" s="62"/>
      <c r="AL4" s="62">
        <f>SMP!$T$4</f>
        <v>3.7980415882710714</v>
      </c>
      <c r="AM4" s="62">
        <f>UC!$T$4</f>
        <v>0</v>
      </c>
      <c r="AN4" s="63">
        <f>WFP!$T$4</f>
        <v>21.736000000000001</v>
      </c>
    </row>
    <row r="5" spans="1:40" s="49" customFormat="1" ht="25.5" customHeight="1" x14ac:dyDescent="0.4">
      <c r="A5" s="54">
        <v>941</v>
      </c>
      <c r="B5" s="55" t="s">
        <v>72</v>
      </c>
      <c r="C5" s="56">
        <f t="shared" si="3"/>
        <v>145114.0594808803</v>
      </c>
      <c r="D5" s="57">
        <f>SUM(D6,D16)</f>
        <v>4873.448663530442</v>
      </c>
      <c r="E5" s="57">
        <f>SUM(E6,E16)</f>
        <v>504.44119959091063</v>
      </c>
      <c r="F5" s="57">
        <f>SUM(F6,F16)</f>
        <v>1904.7760743556064</v>
      </c>
      <c r="G5" s="57">
        <f>SUM(G6,G16)</f>
        <v>7.5406439628482937</v>
      </c>
      <c r="H5" s="57"/>
      <c r="I5" s="57">
        <f>SUM(I6,I16)</f>
        <v>12277.659742366395</v>
      </c>
      <c r="J5" s="57">
        <f>SUM(J6,J16)</f>
        <v>1344.1944883017932</v>
      </c>
      <c r="K5" s="57">
        <f>SUM(K6,K16)</f>
        <v>6694.9146037969722</v>
      </c>
      <c r="L5" s="57">
        <f>SUM(L6,L16)</f>
        <v>4235.9640154625722</v>
      </c>
      <c r="M5" s="57">
        <f t="shared" ref="M5:W5" si="4">SUM(M6,M16)</f>
        <v>147.69367399999999</v>
      </c>
      <c r="N5" s="57">
        <f t="shared" si="4"/>
        <v>9204.7121879007882</v>
      </c>
      <c r="O5" s="57">
        <f t="shared" si="4"/>
        <v>22399.650903999998</v>
      </c>
      <c r="P5" s="57">
        <f t="shared" si="4"/>
        <v>1078.0942060127479</v>
      </c>
      <c r="Q5" s="57">
        <f t="shared" si="4"/>
        <v>3269.2568106580206</v>
      </c>
      <c r="R5" s="57"/>
      <c r="S5" s="57">
        <f t="shared" si="4"/>
        <v>893.54846288216243</v>
      </c>
      <c r="T5" s="57">
        <f t="shared" si="4"/>
        <v>1709.228498368507</v>
      </c>
      <c r="U5" s="57">
        <f t="shared" si="4"/>
        <v>503.37841684419817</v>
      </c>
      <c r="V5" s="57">
        <f t="shared" si="4"/>
        <v>163.22467035333432</v>
      </c>
      <c r="W5" s="57">
        <f t="shared" si="4"/>
        <v>763.98796103284315</v>
      </c>
      <c r="X5" s="57">
        <f>SUM(X6,X16)</f>
        <v>3928.519147559708</v>
      </c>
      <c r="Y5" s="57">
        <f>SUM(Y6,Y16)</f>
        <v>371.54398184192695</v>
      </c>
      <c r="Z5" s="57">
        <f t="shared" ref="Z5:AF5" si="5">SUM(Z6,Z16)</f>
        <v>543.02261796632706</v>
      </c>
      <c r="AA5" s="57">
        <f t="shared" si="5"/>
        <v>6403.9591414766082</v>
      </c>
      <c r="AB5" s="57">
        <f t="shared" si="5"/>
        <v>139.53553821334572</v>
      </c>
      <c r="AC5" s="57">
        <f t="shared" si="5"/>
        <v>767.30847409117541</v>
      </c>
      <c r="AD5" s="57">
        <f t="shared" si="5"/>
        <v>637.98727783971117</v>
      </c>
      <c r="AE5" s="57">
        <f t="shared" si="5"/>
        <v>129.32119625146407</v>
      </c>
      <c r="AF5" s="57">
        <f t="shared" si="5"/>
        <v>72578.097237942828</v>
      </c>
      <c r="AG5" s="57"/>
      <c r="AH5" s="57"/>
      <c r="AI5" s="57"/>
      <c r="AJ5" s="57"/>
      <c r="AK5" s="57"/>
      <c r="AL5" s="57">
        <f t="shared" ref="AL5:AN5" si="6">SUM(AL6,AL16)</f>
        <v>2012.7521371774878</v>
      </c>
      <c r="AM5" s="57">
        <f t="shared" si="6"/>
        <v>5.6975144354538445</v>
      </c>
      <c r="AN5" s="58">
        <f t="shared" si="6"/>
        <v>1932.3616227648442</v>
      </c>
    </row>
    <row r="6" spans="1:40" s="49" customFormat="1" ht="25.5" customHeight="1" x14ac:dyDescent="0.4">
      <c r="A6" s="54">
        <v>921</v>
      </c>
      <c r="B6" s="64" t="s">
        <v>73</v>
      </c>
      <c r="C6" s="56">
        <f t="shared" si="3"/>
        <v>136188.18378240039</v>
      </c>
      <c r="D6" s="57">
        <f>SUM(D7:D15)</f>
        <v>4488.8461001057394</v>
      </c>
      <c r="E6" s="57">
        <f>SUM(E7:E15)</f>
        <v>474.17726314162326</v>
      </c>
      <c r="F6" s="57">
        <f>SUM(F7:F15)</f>
        <v>1775.2392928793693</v>
      </c>
      <c r="G6" s="57">
        <f>SUM(G7:G15)</f>
        <v>7.3175479876160958</v>
      </c>
      <c r="H6" s="57"/>
      <c r="I6" s="57">
        <f>SUM(I7:I15)</f>
        <v>11241.122099237906</v>
      </c>
      <c r="J6" s="57">
        <f>SUM(J7:J15)</f>
        <v>1262.1464885621231</v>
      </c>
      <c r="K6" s="57">
        <f>SUM(K7:K15)</f>
        <v>6188.5499987348385</v>
      </c>
      <c r="L6" s="57">
        <f>SUM(L7:L15)</f>
        <v>3785.8812028433513</v>
      </c>
      <c r="M6" s="57">
        <f t="shared" ref="M6:W6" si="7">SUM(M7:M15)</f>
        <v>139.96949799999999</v>
      </c>
      <c r="N6" s="57">
        <f t="shared" si="7"/>
        <v>8558.1344438638134</v>
      </c>
      <c r="O6" s="57">
        <f t="shared" si="7"/>
        <v>21395.703086999998</v>
      </c>
      <c r="P6" s="57">
        <f t="shared" si="7"/>
        <v>969.30489899227086</v>
      </c>
      <c r="Q6" s="57">
        <f t="shared" si="7"/>
        <v>3051.8150984479389</v>
      </c>
      <c r="R6" s="57"/>
      <c r="S6" s="57">
        <f t="shared" si="7"/>
        <v>822.45391367571369</v>
      </c>
      <c r="T6" s="57">
        <f t="shared" si="7"/>
        <v>1609.1491191220966</v>
      </c>
      <c r="U6" s="57">
        <f t="shared" si="7"/>
        <v>466.89604040169922</v>
      </c>
      <c r="V6" s="57">
        <f t="shared" si="7"/>
        <v>153.46073912852236</v>
      </c>
      <c r="W6" s="57">
        <f t="shared" si="7"/>
        <v>703.57202502516998</v>
      </c>
      <c r="X6" s="57">
        <f>SUM(X7:X15)</f>
        <v>3692.1280281639038</v>
      </c>
      <c r="Y6" s="57">
        <f>SUM(Y7:Y15)</f>
        <v>354.28729557729571</v>
      </c>
      <c r="Z6" s="57">
        <f t="shared" ref="Z6:AF6" si="8">SUM(Z7:Z15)</f>
        <v>510.88696315357186</v>
      </c>
      <c r="AA6" s="57">
        <f t="shared" si="8"/>
        <v>5987.0997305369747</v>
      </c>
      <c r="AB6" s="57">
        <f t="shared" si="8"/>
        <v>131.10063944849975</v>
      </c>
      <c r="AC6" s="57">
        <f t="shared" si="8"/>
        <v>710.39004628523537</v>
      </c>
      <c r="AD6" s="57">
        <f t="shared" si="8"/>
        <v>592.80103850103569</v>
      </c>
      <c r="AE6" s="57">
        <f t="shared" si="8"/>
        <v>117.58900778419958</v>
      </c>
      <c r="AF6" s="57">
        <f t="shared" si="8"/>
        <v>68256.478495536066</v>
      </c>
      <c r="AG6" s="57"/>
      <c r="AH6" s="57"/>
      <c r="AI6" s="57"/>
      <c r="AJ6" s="57"/>
      <c r="AK6" s="57"/>
      <c r="AL6" s="57">
        <f t="shared" ref="AL6:AN6" si="9">SUM(AL7:AL15)</f>
        <v>1918.9151917002223</v>
      </c>
      <c r="AM6" s="57">
        <f t="shared" si="9"/>
        <v>5.6975144354538445</v>
      </c>
      <c r="AN6" s="58">
        <f t="shared" si="9"/>
        <v>1815.998522881742</v>
      </c>
    </row>
    <row r="7" spans="1:40" s="49" customFormat="1" x14ac:dyDescent="0.4">
      <c r="A7" s="59" t="s">
        <v>74</v>
      </c>
      <c r="B7" s="65" t="s">
        <v>75</v>
      </c>
      <c r="C7" s="61">
        <f t="shared" si="3"/>
        <v>7588.5675942934522</v>
      </c>
      <c r="D7" s="62">
        <f>AA!$T7</f>
        <v>249.88629494372145</v>
      </c>
      <c r="E7" s="62">
        <f>BBWB!$T7</f>
        <v>26.044906490439676</v>
      </c>
      <c r="F7" s="62">
        <f>CA!$T7</f>
        <v>119.94049752001787</v>
      </c>
      <c r="G7" s="62">
        <f>CWP!$T7</f>
        <v>0</v>
      </c>
      <c r="H7" s="62"/>
      <c r="I7" s="62">
        <f>DLA!$T7</f>
        <v>762.46017763641544</v>
      </c>
      <c r="J7" s="62">
        <f>'DLA (children)'!$T7</f>
        <v>69.532273125489354</v>
      </c>
      <c r="K7" s="62">
        <f>'DLA (working age)'!$T7</f>
        <v>398.31477949715872</v>
      </c>
      <c r="L7" s="62">
        <f>'DLA (pensioners)'!$T7</f>
        <v>295.39406308408144</v>
      </c>
      <c r="M7" s="62">
        <f>DHP!$T7</f>
        <v>7.2977379999999989</v>
      </c>
      <c r="N7" s="62">
        <f>ESA!$T7</f>
        <v>576.01960487457472</v>
      </c>
      <c r="O7" s="62">
        <f>HB!$T7</f>
        <v>1055.5343049999999</v>
      </c>
      <c r="P7" s="62">
        <f>IB!$T7</f>
        <v>56.342746936234093</v>
      </c>
      <c r="Q7" s="62">
        <f>IS!$T7</f>
        <v>191.50052672044788</v>
      </c>
      <c r="R7" s="62"/>
      <c r="S7" s="62">
        <f>'IS (incapacity)'!$T7</f>
        <v>46.552360500823696</v>
      </c>
      <c r="T7" s="62">
        <f>'IS (lone parent)'!$T7</f>
        <v>97.885868596131246</v>
      </c>
      <c r="U7" s="62">
        <f>'IS (carer)'!$T7</f>
        <v>37.313748964577329</v>
      </c>
      <c r="V7" s="62">
        <f>'IS (others)'!$T7</f>
        <v>9.7740501344563988</v>
      </c>
      <c r="W7" s="62">
        <f>IIDB!$T7</f>
        <v>94.809891179407842</v>
      </c>
      <c r="X7" s="62">
        <f>JSA!$T7</f>
        <v>270.93955996209354</v>
      </c>
      <c r="Y7" s="62">
        <f>MA!$T7</f>
        <v>12.64427375095222</v>
      </c>
      <c r="Z7" s="62">
        <f>O75TVL!$T7</f>
        <v>26.277478889256145</v>
      </c>
      <c r="AA7" s="62">
        <f>PC!$T7</f>
        <v>352.70640250396275</v>
      </c>
      <c r="AB7" s="62">
        <f>PIP!$T7</f>
        <v>15.116590378505617</v>
      </c>
      <c r="AC7" s="62">
        <f>SDA!$T7</f>
        <v>47.789555593041044</v>
      </c>
      <c r="AD7" s="62">
        <f>'SDA (working age)'!$T7</f>
        <v>39.576253292908952</v>
      </c>
      <c r="AE7" s="62">
        <f>'SDA (pensioners)'!$T7</f>
        <v>8.2133023001320851</v>
      </c>
      <c r="AF7" s="62">
        <f>SP!$T7</f>
        <v>3538.5372517953228</v>
      </c>
      <c r="AG7" s="62"/>
      <c r="AH7" s="62"/>
      <c r="AI7" s="62"/>
      <c r="AJ7" s="62"/>
      <c r="AK7" s="62"/>
      <c r="AL7" s="62">
        <f>SMP!$T7</f>
        <v>90.568183444466683</v>
      </c>
      <c r="AM7" s="62">
        <f>UC!$T7</f>
        <v>0</v>
      </c>
      <c r="AN7" s="63">
        <f>WFP!$T7</f>
        <v>94.151608674593462</v>
      </c>
    </row>
    <row r="8" spans="1:40" s="49" customFormat="1" x14ac:dyDescent="0.4">
      <c r="A8" s="59" t="s">
        <v>76</v>
      </c>
      <c r="B8" s="65" t="s">
        <v>77</v>
      </c>
      <c r="C8" s="61">
        <f t="shared" si="3"/>
        <v>19722.800127545419</v>
      </c>
      <c r="D8" s="62">
        <f>AA!$T8</f>
        <v>717.80312491253426</v>
      </c>
      <c r="E8" s="62">
        <f>BBWB!$T8</f>
        <v>70.723083689079829</v>
      </c>
      <c r="F8" s="62">
        <f>CA!$T8</f>
        <v>293.05026679793161</v>
      </c>
      <c r="G8" s="62">
        <f>CWP!$T8</f>
        <v>0.17847678018575844</v>
      </c>
      <c r="H8" s="62"/>
      <c r="I8" s="62">
        <f>DLA!$T8</f>
        <v>2056.7581107197793</v>
      </c>
      <c r="J8" s="62">
        <f>'DLA (children)'!$T8</f>
        <v>180.92890787702527</v>
      </c>
      <c r="K8" s="62">
        <f>'DLA (working age)'!$T8</f>
        <v>1093.5454777491136</v>
      </c>
      <c r="L8" s="62">
        <f>'DLA (pensioners)'!$T8</f>
        <v>784.88395379919689</v>
      </c>
      <c r="M8" s="62">
        <f>DHP!$T8</f>
        <v>17.797455999999997</v>
      </c>
      <c r="N8" s="62">
        <f>ESA!$T8</f>
        <v>1631.9672209011362</v>
      </c>
      <c r="O8" s="62">
        <f>HB!$T8</f>
        <v>2691.3663270000002</v>
      </c>
      <c r="P8" s="62">
        <f>IB!$T8</f>
        <v>137.65411792222258</v>
      </c>
      <c r="Q8" s="62">
        <f>IS!$T8</f>
        <v>483.99572159576832</v>
      </c>
      <c r="R8" s="62"/>
      <c r="S8" s="62">
        <f>'IS (incapacity)'!$T8</f>
        <v>129.04853627325051</v>
      </c>
      <c r="T8" s="62">
        <f>'IS (lone parent)'!$T8</f>
        <v>248.31209964311506</v>
      </c>
      <c r="U8" s="62">
        <f>'IS (carer)'!$T8</f>
        <v>84.835232296004591</v>
      </c>
      <c r="V8" s="62">
        <f>'IS (others)'!$T8</f>
        <v>21.732025166090814</v>
      </c>
      <c r="W8" s="62">
        <f>IIDB!$T8</f>
        <v>128.41557604030461</v>
      </c>
      <c r="X8" s="62">
        <f>JSA!$T8</f>
        <v>563.86591657988743</v>
      </c>
      <c r="Y8" s="62">
        <f>MA!$T8</f>
        <v>40.364547389915664</v>
      </c>
      <c r="Z8" s="62">
        <f>O75TVL!$T8</f>
        <v>67.843672768624955</v>
      </c>
      <c r="AA8" s="62">
        <f>PC!$T8</f>
        <v>917.19546104579638</v>
      </c>
      <c r="AB8" s="62">
        <f>PIP!$T8</f>
        <v>34.767309225732774</v>
      </c>
      <c r="AC8" s="62">
        <f>SDA!$T8</f>
        <v>118.69700682791502</v>
      </c>
      <c r="AD8" s="62">
        <f>'SDA (working age)'!$T8</f>
        <v>97.692529487995913</v>
      </c>
      <c r="AE8" s="62">
        <f>'SDA (pensioners)'!$T8</f>
        <v>21.004477339919113</v>
      </c>
      <c r="AF8" s="62">
        <f>SP!$T8</f>
        <v>9268.5282224113671</v>
      </c>
      <c r="AG8" s="62"/>
      <c r="AH8" s="62"/>
      <c r="AI8" s="62"/>
      <c r="AJ8" s="62"/>
      <c r="AK8" s="62"/>
      <c r="AL8" s="62">
        <f>SMP!$T8</f>
        <v>230.12813340208248</v>
      </c>
      <c r="AM8" s="62">
        <f>UC!$T8</f>
        <v>5.4553150266268684</v>
      </c>
      <c r="AN8" s="63">
        <f>WFP!$T8</f>
        <v>246.24506050852756</v>
      </c>
    </row>
    <row r="9" spans="1:40" s="49" customFormat="1" x14ac:dyDescent="0.4">
      <c r="A9" s="59" t="s">
        <v>78</v>
      </c>
      <c r="B9" s="65" t="s">
        <v>79</v>
      </c>
      <c r="C9" s="61">
        <f t="shared" si="3"/>
        <v>13531.43857429066</v>
      </c>
      <c r="D9" s="62">
        <f>AA!$T9</f>
        <v>406.34602774630872</v>
      </c>
      <c r="E9" s="62">
        <f>BBWB!$T9</f>
        <v>47.35912134620618</v>
      </c>
      <c r="F9" s="62">
        <f>CA!$T9</f>
        <v>196.34675990191926</v>
      </c>
      <c r="G9" s="62">
        <f>CWP!$T9</f>
        <v>4.0938111455108341</v>
      </c>
      <c r="H9" s="62"/>
      <c r="I9" s="62">
        <f>DLA!$T9</f>
        <v>1250.3974071374039</v>
      </c>
      <c r="J9" s="62">
        <f>'DLA (children)'!$T9</f>
        <v>120.70473525388871</v>
      </c>
      <c r="K9" s="62">
        <f>'DLA (working age)'!$T9</f>
        <v>665.15026382592737</v>
      </c>
      <c r="L9" s="62">
        <f>'DLA (pensioners)'!$T9</f>
        <v>465.36446689931233</v>
      </c>
      <c r="M9" s="62">
        <f>DHP!$T9</f>
        <v>10.412444999999998</v>
      </c>
      <c r="N9" s="62">
        <f>ESA!$T9</f>
        <v>947.34557051014042</v>
      </c>
      <c r="O9" s="62">
        <f>HB!$T9</f>
        <v>1724.6759910000001</v>
      </c>
      <c r="P9" s="62">
        <f>IB!$T9</f>
        <v>97.587712448387165</v>
      </c>
      <c r="Q9" s="62">
        <f>IS!$T9</f>
        <v>306.93460182666342</v>
      </c>
      <c r="R9" s="62"/>
      <c r="S9" s="62">
        <f>'IS (incapacity)'!$T9</f>
        <v>64.931476416499834</v>
      </c>
      <c r="T9" s="62">
        <f>'IS (lone parent)'!$T9</f>
        <v>166.44967047204028</v>
      </c>
      <c r="U9" s="62">
        <f>'IS (carer)'!$T9</f>
        <v>55.447706970292003</v>
      </c>
      <c r="V9" s="62">
        <f>'IS (others)'!$T9</f>
        <v>20.050286635542946</v>
      </c>
      <c r="W9" s="62">
        <f>IIDB!$T9</f>
        <v>92.182323476614627</v>
      </c>
      <c r="X9" s="62">
        <f>JSA!$T9</f>
        <v>490.00613815460684</v>
      </c>
      <c r="Y9" s="62">
        <f>MA!$T9</f>
        <v>29.050749750382451</v>
      </c>
      <c r="Z9" s="62">
        <f>O75TVL!$T9</f>
        <v>50.782828334703275</v>
      </c>
      <c r="AA9" s="62">
        <f>PC!$T9</f>
        <v>592.36586842943166</v>
      </c>
      <c r="AB9" s="62">
        <f>PIP!$T9</f>
        <v>15.480493023575928</v>
      </c>
      <c r="AC9" s="62">
        <f>SDA!$T9</f>
        <v>78.222725181053391</v>
      </c>
      <c r="AD9" s="62">
        <f>'SDA (working age)'!$T9</f>
        <v>64.92304347500567</v>
      </c>
      <c r="AE9" s="62">
        <f>'SDA (pensioners)'!$T9</f>
        <v>13.299681706047728</v>
      </c>
      <c r="AF9" s="62">
        <f>SP!$T9</f>
        <v>6839.3741643195535</v>
      </c>
      <c r="AG9" s="62"/>
      <c r="AH9" s="62"/>
      <c r="AI9" s="62"/>
      <c r="AJ9" s="62"/>
      <c r="AK9" s="62"/>
      <c r="AL9" s="62">
        <f>SMP!$T9</f>
        <v>170.93794959046454</v>
      </c>
      <c r="AM9" s="62">
        <f>UC!$T9</f>
        <v>1.1656656039801001E-2</v>
      </c>
      <c r="AN9" s="63">
        <f>WFP!$T9</f>
        <v>181.5242293116944</v>
      </c>
    </row>
    <row r="10" spans="1:40" s="49" customFormat="1" x14ac:dyDescent="0.4">
      <c r="A10" s="59" t="s">
        <v>80</v>
      </c>
      <c r="B10" s="65" t="s">
        <v>81</v>
      </c>
      <c r="C10" s="61">
        <f t="shared" si="3"/>
        <v>11489.435404988808</v>
      </c>
      <c r="D10" s="62">
        <f>AA!$T10</f>
        <v>393.10819414562343</v>
      </c>
      <c r="E10" s="62">
        <f>BBWB!$T10</f>
        <v>41.896694025648713</v>
      </c>
      <c r="F10" s="62">
        <f>CA!$T10</f>
        <v>155.76457437448357</v>
      </c>
      <c r="G10" s="62">
        <f>CWP!$T10</f>
        <v>2.4540557275541786</v>
      </c>
      <c r="H10" s="62"/>
      <c r="I10" s="62">
        <f>DLA!$T10</f>
        <v>999.42951883088415</v>
      </c>
      <c r="J10" s="62">
        <f>'DLA (children)'!$T10</f>
        <v>112.75661784666099</v>
      </c>
      <c r="K10" s="62">
        <f>'DLA (working age)'!$T10</f>
        <v>536.9173531542574</v>
      </c>
      <c r="L10" s="62">
        <f>'DLA (pensioners)'!$T10</f>
        <v>349.35635350119287</v>
      </c>
      <c r="M10" s="62">
        <f>DHP!$T10</f>
        <v>6.3250720000000005</v>
      </c>
      <c r="N10" s="62">
        <f>ESA!$T10</f>
        <v>722.12002508559544</v>
      </c>
      <c r="O10" s="62">
        <f>HB!$T10</f>
        <v>1279.2887740000001</v>
      </c>
      <c r="P10" s="62">
        <f>IB!$T10</f>
        <v>71.9771134615861</v>
      </c>
      <c r="Q10" s="62">
        <f>IS!$T10</f>
        <v>231.09975793494567</v>
      </c>
      <c r="R10" s="62"/>
      <c r="S10" s="62">
        <f>'IS (incapacity)'!$T10</f>
        <v>53.164344405010603</v>
      </c>
      <c r="T10" s="62">
        <f>'IS (lone parent)'!$T10</f>
        <v>127.06298187108574</v>
      </c>
      <c r="U10" s="62">
        <f>'IS (carer)'!$T10</f>
        <v>39.715482483672446</v>
      </c>
      <c r="V10" s="62">
        <f>'IS (others)'!$T10</f>
        <v>11.261275718431325</v>
      </c>
      <c r="W10" s="62">
        <f>IIDB!$T10</f>
        <v>88.358759440136211</v>
      </c>
      <c r="X10" s="62">
        <f>JSA!$T10</f>
        <v>301.61147208026057</v>
      </c>
      <c r="Y10" s="62">
        <f>MA!$T10</f>
        <v>31.052674624777868</v>
      </c>
      <c r="Z10" s="62">
        <f>O75TVL!$T10</f>
        <v>44.529631486725208</v>
      </c>
      <c r="AA10" s="62">
        <f>PC!$T10</f>
        <v>481.39600740315518</v>
      </c>
      <c r="AB10" s="62">
        <f>PIP!$T10</f>
        <v>8.3930757822049937</v>
      </c>
      <c r="AC10" s="62">
        <f>SDA!$T10</f>
        <v>68.500277610478008</v>
      </c>
      <c r="AD10" s="62">
        <f>'SDA (working age)'!$T10</f>
        <v>57.690903067456617</v>
      </c>
      <c r="AE10" s="62">
        <f>'SDA (pensioners)'!$T10</f>
        <v>10.809374543021383</v>
      </c>
      <c r="AF10" s="62">
        <f>SP!$T10</f>
        <v>6229.7935357600218</v>
      </c>
      <c r="AG10" s="62"/>
      <c r="AH10" s="62"/>
      <c r="AI10" s="62"/>
      <c r="AJ10" s="62"/>
      <c r="AK10" s="62"/>
      <c r="AL10" s="62">
        <f>SMP!$T10</f>
        <v>170.82146047412027</v>
      </c>
      <c r="AM10" s="62">
        <f>UC!$T10</f>
        <v>0</v>
      </c>
      <c r="AN10" s="63">
        <f>WFP!$T10</f>
        <v>161.51473074060465</v>
      </c>
    </row>
    <row r="11" spans="1:40" s="49" customFormat="1" x14ac:dyDescent="0.4">
      <c r="A11" s="59" t="s">
        <v>82</v>
      </c>
      <c r="B11" s="65" t="s">
        <v>83</v>
      </c>
      <c r="C11" s="61">
        <f t="shared" si="3"/>
        <v>14814.161382078664</v>
      </c>
      <c r="D11" s="62">
        <f>AA!$T11</f>
        <v>549.58644173229436</v>
      </c>
      <c r="E11" s="62">
        <f>BBWB!$T11</f>
        <v>54.408402890997365</v>
      </c>
      <c r="F11" s="62">
        <f>CA!$T11</f>
        <v>221.09693333353519</v>
      </c>
      <c r="G11" s="62">
        <f>CWP!$T11</f>
        <v>0</v>
      </c>
      <c r="H11" s="62"/>
      <c r="I11" s="62">
        <f>DLA!$T11</f>
        <v>1311.6514612693948</v>
      </c>
      <c r="J11" s="62">
        <f>'DLA (children)'!$T11</f>
        <v>149.65200701081807</v>
      </c>
      <c r="K11" s="62">
        <f>'DLA (working age)'!$T11</f>
        <v>690.18952609514599</v>
      </c>
      <c r="L11" s="62">
        <f>'DLA (pensioners)'!$T11</f>
        <v>471.12845826504844</v>
      </c>
      <c r="M11" s="62">
        <f>DHP!$T11</f>
        <v>12.046586</v>
      </c>
      <c r="N11" s="62">
        <f>ESA!$T11</f>
        <v>907.88631359869487</v>
      </c>
      <c r="O11" s="62">
        <f>HB!$T11</f>
        <v>1977.6522630000002</v>
      </c>
      <c r="P11" s="62">
        <f>IB!$T11</f>
        <v>123.84704764338385</v>
      </c>
      <c r="Q11" s="62">
        <f>IS!$T11</f>
        <v>355.63326352760328</v>
      </c>
      <c r="R11" s="62"/>
      <c r="S11" s="62">
        <f>'IS (incapacity)'!$T11</f>
        <v>82.081038757709933</v>
      </c>
      <c r="T11" s="62">
        <f>'IS (lone parent)'!$T11</f>
        <v>193.3574815002022</v>
      </c>
      <c r="U11" s="62">
        <f>'IS (carer)'!$T11</f>
        <v>62.833343687663394</v>
      </c>
      <c r="V11" s="62">
        <f>'IS (others)'!$T11</f>
        <v>17.380924979437932</v>
      </c>
      <c r="W11" s="62">
        <f>IIDB!$T11</f>
        <v>83.620076996822917</v>
      </c>
      <c r="X11" s="62">
        <f>JSA!$T11</f>
        <v>488.31146832754609</v>
      </c>
      <c r="Y11" s="62">
        <f>MA!$T11</f>
        <v>30.968689907728422</v>
      </c>
      <c r="Z11" s="62">
        <f>O75TVL!$T11</f>
        <v>55.665162053461685</v>
      </c>
      <c r="AA11" s="62">
        <f>PC!$T11</f>
        <v>698.98341370754781</v>
      </c>
      <c r="AB11" s="62">
        <f>PIP!$T11</f>
        <v>10.40996009631718</v>
      </c>
      <c r="AC11" s="62">
        <f>SDA!$T11</f>
        <v>80.683684795598822</v>
      </c>
      <c r="AD11" s="62">
        <f>'SDA (working age)'!$T11</f>
        <v>67.921986024973066</v>
      </c>
      <c r="AE11" s="62">
        <f>'SDA (pensioners)'!$T11</f>
        <v>12.761698770625737</v>
      </c>
      <c r="AF11" s="62">
        <f>SP!$T11</f>
        <v>7465.9022378132477</v>
      </c>
      <c r="AG11" s="62"/>
      <c r="AH11" s="62"/>
      <c r="AI11" s="62"/>
      <c r="AJ11" s="62"/>
      <c r="AK11" s="62"/>
      <c r="AL11" s="62">
        <f>SMP!$T11</f>
        <v>189.44484578909751</v>
      </c>
      <c r="AM11" s="62">
        <f>UC!$T11</f>
        <v>8.289177628302935E-2</v>
      </c>
      <c r="AN11" s="63">
        <f>WFP!$T11</f>
        <v>196.28023781910812</v>
      </c>
    </row>
    <row r="12" spans="1:40" s="49" customFormat="1" x14ac:dyDescent="0.4">
      <c r="A12" s="59" t="s">
        <v>84</v>
      </c>
      <c r="B12" s="65" t="s">
        <v>85</v>
      </c>
      <c r="C12" s="61">
        <f t="shared" si="3"/>
        <v>14550.990413383359</v>
      </c>
      <c r="D12" s="62">
        <f>AA!$T12</f>
        <v>512.55725427194579</v>
      </c>
      <c r="E12" s="62">
        <f>BBWB!$T12</f>
        <v>51.553802527304867</v>
      </c>
      <c r="F12" s="62">
        <f>CA!$T12</f>
        <v>167.35206167022088</v>
      </c>
      <c r="G12" s="62">
        <f>CWP!$T12</f>
        <v>0</v>
      </c>
      <c r="H12" s="62"/>
      <c r="I12" s="62">
        <f>DLA!$T12</f>
        <v>1017.0345323953793</v>
      </c>
      <c r="J12" s="62">
        <f>'DLA (children)'!$T12</f>
        <v>138.67807698243331</v>
      </c>
      <c r="K12" s="62">
        <f>'DLA (working age)'!$T12</f>
        <v>557.41651697060024</v>
      </c>
      <c r="L12" s="62">
        <f>'DLA (pensioners)'!$T12</f>
        <v>318.87421767865646</v>
      </c>
      <c r="M12" s="62">
        <f>DHP!$T12</f>
        <v>9.3018770000000011</v>
      </c>
      <c r="N12" s="62">
        <f>ESA!$T12</f>
        <v>736.60964219822381</v>
      </c>
      <c r="O12" s="62">
        <f>HB!$T12</f>
        <v>1877.8556509999999</v>
      </c>
      <c r="P12" s="62">
        <f>IB!$T12</f>
        <v>88.610236341641738</v>
      </c>
      <c r="Q12" s="62">
        <f>IS!$T12</f>
        <v>268.68278005386907</v>
      </c>
      <c r="R12" s="62"/>
      <c r="S12" s="62">
        <f>'IS (incapacity)'!$T12</f>
        <v>70.192334963654915</v>
      </c>
      <c r="T12" s="62">
        <f>'IS (lone parent)'!$T12</f>
        <v>146.98175824880272</v>
      </c>
      <c r="U12" s="62">
        <f>'IS (carer)'!$T12</f>
        <v>38.039580286583643</v>
      </c>
      <c r="V12" s="62">
        <f>'IS (others)'!$T12</f>
        <v>13.53227045324979</v>
      </c>
      <c r="W12" s="62">
        <f>IIDB!$T12</f>
        <v>55.450739107222475</v>
      </c>
      <c r="X12" s="62">
        <f>JSA!$T12</f>
        <v>318.40663068709858</v>
      </c>
      <c r="Y12" s="62">
        <f>MA!$T12</f>
        <v>41.308684019302888</v>
      </c>
      <c r="Z12" s="62">
        <f>O75TVL!$T12</f>
        <v>60.716121305199266</v>
      </c>
      <c r="AA12" s="62">
        <f>PC!$T12</f>
        <v>549.21729824544286</v>
      </c>
      <c r="AB12" s="62">
        <f>PIP!$T12</f>
        <v>11.362922517367616</v>
      </c>
      <c r="AC12" s="62">
        <f>SDA!$T12</f>
        <v>69.290736346974271</v>
      </c>
      <c r="AD12" s="62">
        <f>'SDA (working age)'!$T12</f>
        <v>57.79676041083146</v>
      </c>
      <c r="AE12" s="62">
        <f>'SDA (pensioners)'!$T12</f>
        <v>11.493975936142817</v>
      </c>
      <c r="AF12" s="62">
        <f>SP!$T12</f>
        <v>8298.821995573986</v>
      </c>
      <c r="AG12" s="62"/>
      <c r="AH12" s="62"/>
      <c r="AI12" s="62"/>
      <c r="AJ12" s="62"/>
      <c r="AK12" s="62"/>
      <c r="AL12" s="62">
        <f>SMP!$T12</f>
        <v>203.90154162347969</v>
      </c>
      <c r="AM12" s="62">
        <f>UC!$T12</f>
        <v>0</v>
      </c>
      <c r="AN12" s="63">
        <f>WFP!$T12</f>
        <v>212.9559064987013</v>
      </c>
    </row>
    <row r="13" spans="1:40" s="49" customFormat="1" x14ac:dyDescent="0.4">
      <c r="A13" s="59" t="s">
        <v>86</v>
      </c>
      <c r="B13" s="65" t="s">
        <v>87</v>
      </c>
      <c r="C13" s="61">
        <f t="shared" si="3"/>
        <v>19664.731196548062</v>
      </c>
      <c r="D13" s="62">
        <f>AA!$T13</f>
        <v>480.80728888231505</v>
      </c>
      <c r="E13" s="62">
        <f>BBWB!$T13</f>
        <v>57.277692312994049</v>
      </c>
      <c r="F13" s="62">
        <f>CA!$T13</f>
        <v>252.81282743621739</v>
      </c>
      <c r="G13" s="62">
        <f>CWP!$T13</f>
        <v>0</v>
      </c>
      <c r="H13" s="62"/>
      <c r="I13" s="62">
        <f>DLA!$T13</f>
        <v>1408.8811583826212</v>
      </c>
      <c r="J13" s="62">
        <f>'DLA (children)'!$T13</f>
        <v>177.27275174991871</v>
      </c>
      <c r="K13" s="62">
        <f>'DLA (working age)'!$T13</f>
        <v>852.33277819239674</v>
      </c>
      <c r="L13" s="62">
        <f>'DLA (pensioners)'!$T13</f>
        <v>377.41727793460473</v>
      </c>
      <c r="M13" s="62">
        <f>DHP!$T13</f>
        <v>55.246516999999997</v>
      </c>
      <c r="N13" s="62">
        <f>ESA!$T13</f>
        <v>1267.7157913625133</v>
      </c>
      <c r="O13" s="62">
        <f>HB!$T13</f>
        <v>6194.2659759999997</v>
      </c>
      <c r="P13" s="62">
        <f>IB!$T13</f>
        <v>157.17567726844604</v>
      </c>
      <c r="Q13" s="62">
        <f>IS!$T13</f>
        <v>616.90769996963263</v>
      </c>
      <c r="R13" s="62"/>
      <c r="S13" s="62">
        <f>'IS (incapacity)'!$T13</f>
        <v>218.05230233970119</v>
      </c>
      <c r="T13" s="62">
        <f>'IS (lone parent)'!$T13</f>
        <v>304.30906748544908</v>
      </c>
      <c r="U13" s="62">
        <f>'IS (carer)'!$T13</f>
        <v>64.635667110903782</v>
      </c>
      <c r="V13" s="62">
        <f>'IS (others)'!$T13</f>
        <v>29.979896300506041</v>
      </c>
      <c r="W13" s="62">
        <f>IIDB!$T13</f>
        <v>32.672445297490889</v>
      </c>
      <c r="X13" s="62">
        <f>JSA!$T13</f>
        <v>642.06881877887281</v>
      </c>
      <c r="Y13" s="62">
        <f>MA!$T13</f>
        <v>71.298362511246197</v>
      </c>
      <c r="Z13" s="62">
        <f>O75TVL!$T13</f>
        <v>55.735422692203009</v>
      </c>
      <c r="AA13" s="62">
        <f>PC!$T13</f>
        <v>1113.4247770354409</v>
      </c>
      <c r="AB13" s="62">
        <f>PIP!$T13</f>
        <v>10.295453010671668</v>
      </c>
      <c r="AC13" s="62">
        <f>SDA!$T13</f>
        <v>73.993430579527399</v>
      </c>
      <c r="AD13" s="62">
        <f>'SDA (working age)'!$T13</f>
        <v>62.517074479833603</v>
      </c>
      <c r="AE13" s="62">
        <f>'SDA (pensioners)'!$T13</f>
        <v>11.476356099693781</v>
      </c>
      <c r="AF13" s="62">
        <f>SP!$T13</f>
        <v>6613.9153367393856</v>
      </c>
      <c r="AG13" s="62"/>
      <c r="AH13" s="62"/>
      <c r="AI13" s="62"/>
      <c r="AJ13" s="62"/>
      <c r="AK13" s="62"/>
      <c r="AL13" s="62">
        <f>SMP!$T13</f>
        <v>360.24058861833856</v>
      </c>
      <c r="AM13" s="62">
        <f>UC!$T13</f>
        <v>0.13664191246655619</v>
      </c>
      <c r="AN13" s="63">
        <f>WFP!$T13</f>
        <v>199.85929075767777</v>
      </c>
    </row>
    <row r="14" spans="1:40" s="49" customFormat="1" x14ac:dyDescent="0.4">
      <c r="A14" s="59" t="s">
        <v>88</v>
      </c>
      <c r="B14" s="65" t="s">
        <v>89</v>
      </c>
      <c r="C14" s="61">
        <f t="shared" si="3"/>
        <v>20704.882351390101</v>
      </c>
      <c r="D14" s="62">
        <f>AA!$T14</f>
        <v>663.67025289634785</v>
      </c>
      <c r="E14" s="62">
        <f>BBWB!$T14</f>
        <v>78.297398943582692</v>
      </c>
      <c r="F14" s="62">
        <f>CA!$T14</f>
        <v>218.68399308868024</v>
      </c>
      <c r="G14" s="62">
        <f>CWP!$T14</f>
        <v>0.59120433436532482</v>
      </c>
      <c r="H14" s="62"/>
      <c r="I14" s="62">
        <f>DLA!$T14</f>
        <v>1397.8763119098098</v>
      </c>
      <c r="J14" s="62">
        <f>'DLA (children)'!$T14</f>
        <v>196.39559937799385</v>
      </c>
      <c r="K14" s="62">
        <f>'DLA (working age)'!$T14</f>
        <v>805.11663797367305</v>
      </c>
      <c r="L14" s="62">
        <f>'DLA (pensioners)'!$T14</f>
        <v>392.99824370157199</v>
      </c>
      <c r="M14" s="62">
        <f>DHP!$T14</f>
        <v>13.846626999999998</v>
      </c>
      <c r="N14" s="62">
        <f>ESA!$T14</f>
        <v>1027.1566790770903</v>
      </c>
      <c r="O14" s="62">
        <f>HB!$T14</f>
        <v>2868.4717740000006</v>
      </c>
      <c r="P14" s="62">
        <f>IB!$T14</f>
        <v>120.60236084271854</v>
      </c>
      <c r="Q14" s="62">
        <f>IS!$T14</f>
        <v>349.12284474344409</v>
      </c>
      <c r="R14" s="62"/>
      <c r="S14" s="62">
        <f>'IS (incapacity)'!$T14</f>
        <v>81.416066875624651</v>
      </c>
      <c r="T14" s="62">
        <f>'IS (lone parent)'!$T14</f>
        <v>202.27999766382513</v>
      </c>
      <c r="U14" s="62">
        <f>'IS (carer)'!$T14</f>
        <v>48.918404319529522</v>
      </c>
      <c r="V14" s="62">
        <f>'IS (others)'!$T14</f>
        <v>16.501846639105512</v>
      </c>
      <c r="W14" s="62">
        <f>IIDB!$T14</f>
        <v>69.041606535463274</v>
      </c>
      <c r="X14" s="62">
        <f>JSA!$T14</f>
        <v>375.89486621350261</v>
      </c>
      <c r="Y14" s="62">
        <f>MA!$T14</f>
        <v>57.641515818841775</v>
      </c>
      <c r="Z14" s="62">
        <f>O75TVL!$T14</f>
        <v>88.188031053057969</v>
      </c>
      <c r="AA14" s="62">
        <f>PC!$T14</f>
        <v>732.22500289278366</v>
      </c>
      <c r="AB14" s="62">
        <f>PIP!$T14</f>
        <v>13.528240521075423</v>
      </c>
      <c r="AC14" s="62">
        <f>SDA!$T14</f>
        <v>97.901020807500203</v>
      </c>
      <c r="AD14" s="62">
        <f>'SDA (working age)'!$T14</f>
        <v>81.500984865121509</v>
      </c>
      <c r="AE14" s="62">
        <f>'SDA (pensioners)'!$T14</f>
        <v>16.400035942378675</v>
      </c>
      <c r="AF14" s="62">
        <f>SP!$T14</f>
        <v>11892.288847467114</v>
      </c>
      <c r="AG14" s="62"/>
      <c r="AH14" s="62"/>
      <c r="AI14" s="62"/>
      <c r="AJ14" s="62"/>
      <c r="AK14" s="62"/>
      <c r="AL14" s="62">
        <f>SMP!$T14</f>
        <v>331.21273643963002</v>
      </c>
      <c r="AM14" s="62">
        <f>UC!$T14</f>
        <v>0</v>
      </c>
      <c r="AN14" s="63">
        <f>WFP!$T14</f>
        <v>308.64103680509328</v>
      </c>
    </row>
    <row r="15" spans="1:40" s="49" customFormat="1" x14ac:dyDescent="0.4">
      <c r="A15" s="59" t="s">
        <v>90</v>
      </c>
      <c r="B15" s="65" t="s">
        <v>91</v>
      </c>
      <c r="C15" s="61">
        <f t="shared" si="3"/>
        <v>14121.176737881889</v>
      </c>
      <c r="D15" s="62">
        <f>AA!$T15</f>
        <v>515.08122057464948</v>
      </c>
      <c r="E15" s="62">
        <f>BBWB!$T15</f>
        <v>46.616160915369861</v>
      </c>
      <c r="F15" s="62">
        <f>CA!$T15</f>
        <v>150.19137875636329</v>
      </c>
      <c r="G15" s="62">
        <f>CWP!$T15</f>
        <v>0</v>
      </c>
      <c r="H15" s="62"/>
      <c r="I15" s="62">
        <f>DLA!$T15</f>
        <v>1036.6334209562192</v>
      </c>
      <c r="J15" s="62">
        <f>'DLA (children)'!$T15</f>
        <v>116.22551933789491</v>
      </c>
      <c r="K15" s="62">
        <f>'DLA (working age)'!$T15</f>
        <v>589.56666527656546</v>
      </c>
      <c r="L15" s="62">
        <f>'DLA (pensioners)'!$T15</f>
        <v>330.46416797968629</v>
      </c>
      <c r="M15" s="62">
        <f>DHP!$T15</f>
        <v>7.6951799999999988</v>
      </c>
      <c r="N15" s="62">
        <f>ESA!$T15</f>
        <v>741.31359625584469</v>
      </c>
      <c r="O15" s="62">
        <f>HB!$T15</f>
        <v>1726.592026</v>
      </c>
      <c r="P15" s="62">
        <f>IB!$T15</f>
        <v>115.50788612765074</v>
      </c>
      <c r="Q15" s="62">
        <f>IS!$T15</f>
        <v>247.93790207556478</v>
      </c>
      <c r="R15" s="62"/>
      <c r="S15" s="62">
        <f>'IS (incapacity)'!$T15</f>
        <v>77.015453143438378</v>
      </c>
      <c r="T15" s="62">
        <f>'IS (lone parent)'!$T15</f>
        <v>122.51019364144518</v>
      </c>
      <c r="U15" s="62">
        <f>'IS (carer)'!$T15</f>
        <v>35.156874282472458</v>
      </c>
      <c r="V15" s="62">
        <f>'IS (others)'!$T15</f>
        <v>13.248163101701596</v>
      </c>
      <c r="W15" s="62">
        <f>IIDB!$T15</f>
        <v>59.020606951707066</v>
      </c>
      <c r="X15" s="62">
        <f>JSA!$T15</f>
        <v>241.0231573800354</v>
      </c>
      <c r="Y15" s="62">
        <f>MA!$T15</f>
        <v>39.957797804148214</v>
      </c>
      <c r="Z15" s="62">
        <f>O75TVL!$T15</f>
        <v>61.148614570340328</v>
      </c>
      <c r="AA15" s="62">
        <f>PC!$T15</f>
        <v>549.58549927341403</v>
      </c>
      <c r="AB15" s="62">
        <f>PIP!$T15</f>
        <v>11.74659489304856</v>
      </c>
      <c r="AC15" s="62">
        <f>SDA!$T15</f>
        <v>75.311608543147258</v>
      </c>
      <c r="AD15" s="62">
        <f>'SDA (working age)'!$T15</f>
        <v>63.181503396909015</v>
      </c>
      <c r="AE15" s="62">
        <f>'SDA (pensioners)'!$T15</f>
        <v>12.130105146238247</v>
      </c>
      <c r="AF15" s="62">
        <f>SP!$T15</f>
        <v>8109.3169036560648</v>
      </c>
      <c r="AG15" s="62"/>
      <c r="AH15" s="62"/>
      <c r="AI15" s="62"/>
      <c r="AJ15" s="62"/>
      <c r="AK15" s="62"/>
      <c r="AL15" s="62">
        <f>SMP!$T15</f>
        <v>171.65975231854284</v>
      </c>
      <c r="AM15" s="62">
        <f>UC!$T15</f>
        <v>1.1009064037589835E-2</v>
      </c>
      <c r="AN15" s="63">
        <f>WFP!$T15</f>
        <v>214.82642176574137</v>
      </c>
    </row>
    <row r="16" spans="1:40" s="49" customFormat="1" x14ac:dyDescent="0.4">
      <c r="A16" s="47">
        <v>924</v>
      </c>
      <c r="B16" s="66" t="s">
        <v>92</v>
      </c>
      <c r="C16" s="56">
        <f t="shared" si="3"/>
        <v>8925.8756984798929</v>
      </c>
      <c r="D16" s="57">
        <f>AA!$T$16</f>
        <v>384.60256342470217</v>
      </c>
      <c r="E16" s="57">
        <f>BBWB!$T$16</f>
        <v>30.263936449287371</v>
      </c>
      <c r="F16" s="57">
        <f>CA!$T$16</f>
        <v>129.53678147623719</v>
      </c>
      <c r="G16" s="57">
        <f>CWP!$T$16</f>
        <v>0.22309597523219807</v>
      </c>
      <c r="H16" s="57"/>
      <c r="I16" s="57">
        <f>DLA!$T$16</f>
        <v>1036.537643128489</v>
      </c>
      <c r="J16" s="57">
        <f>'DLA (children)'!$T$16</f>
        <v>82.047999739670175</v>
      </c>
      <c r="K16" s="57">
        <f>'DLA (working age)'!$T$16</f>
        <v>506.36460506213359</v>
      </c>
      <c r="L16" s="57">
        <f>'DLA (pensioners)'!$T$16</f>
        <v>450.08281261922116</v>
      </c>
      <c r="M16" s="57">
        <f>DHP!$T$16</f>
        <v>7.7241759999999999</v>
      </c>
      <c r="N16" s="57">
        <f>ESA!$T$16</f>
        <v>646.57774403697488</v>
      </c>
      <c r="O16" s="57">
        <f>HB!$T$16</f>
        <v>1003.9478170000001</v>
      </c>
      <c r="P16" s="57">
        <f>IB!$T$16</f>
        <v>108.78930702047701</v>
      </c>
      <c r="Q16" s="57">
        <f>IS!$T$16</f>
        <v>217.44171221008176</v>
      </c>
      <c r="R16" s="57"/>
      <c r="S16" s="57">
        <f>'IS (incapacity)'!$T$16</f>
        <v>71.094549206448775</v>
      </c>
      <c r="T16" s="57">
        <f>'IS (lone parent)'!$T$16</f>
        <v>100.07937924641027</v>
      </c>
      <c r="U16" s="57">
        <f>'IS (carer)'!$T$16</f>
        <v>36.482376442498946</v>
      </c>
      <c r="V16" s="57">
        <f>'IS (others)'!$T$16</f>
        <v>9.7639312248119534</v>
      </c>
      <c r="W16" s="57">
        <f>IIDB!$T$16</f>
        <v>60.415936007673118</v>
      </c>
      <c r="X16" s="57">
        <f>JSA!$T$16</f>
        <v>236.39111939580414</v>
      </c>
      <c r="Y16" s="57">
        <f>MA!$T$16</f>
        <v>17.256686264631266</v>
      </c>
      <c r="Z16" s="57">
        <f>O75TVL!$T$16</f>
        <v>32.135654812755199</v>
      </c>
      <c r="AA16" s="57">
        <f>PC!$T$16</f>
        <v>416.85941093963316</v>
      </c>
      <c r="AB16" s="57">
        <f>PIP!$T$16</f>
        <v>8.4348987648459754</v>
      </c>
      <c r="AC16" s="57">
        <f>SDA!$T$16</f>
        <v>56.91842780594002</v>
      </c>
      <c r="AD16" s="57">
        <f>'SDA (working age)'!$T$16</f>
        <v>45.18623933867552</v>
      </c>
      <c r="AE16" s="57">
        <f>'SDA (pensioners)'!$T$16</f>
        <v>11.732188467264496</v>
      </c>
      <c r="AF16" s="57">
        <f>SP!$T$16</f>
        <v>4321.6187424067602</v>
      </c>
      <c r="AG16" s="57"/>
      <c r="AH16" s="57"/>
      <c r="AI16" s="57"/>
      <c r="AJ16" s="57"/>
      <c r="AK16" s="57"/>
      <c r="AL16" s="57">
        <f>SMP!$T$16</f>
        <v>93.836945477265587</v>
      </c>
      <c r="AM16" s="57">
        <f>UC!$T$16</f>
        <v>0</v>
      </c>
      <c r="AN16" s="58">
        <f>WFP!$T$16</f>
        <v>116.36309988310219</v>
      </c>
    </row>
    <row r="17" spans="1:40" s="49" customFormat="1" x14ac:dyDescent="0.4">
      <c r="A17" s="47">
        <v>923</v>
      </c>
      <c r="B17" s="66" t="s">
        <v>93</v>
      </c>
      <c r="C17" s="56">
        <f t="shared" si="3"/>
        <v>14380.876120105728</v>
      </c>
      <c r="D17" s="57">
        <f>AA!$T$17</f>
        <v>480.71213398377887</v>
      </c>
      <c r="E17" s="57">
        <f>BBWB!$T$17</f>
        <v>57.130113180344075</v>
      </c>
      <c r="F17" s="57">
        <f>CA!$T$17</f>
        <v>182.49497274855977</v>
      </c>
      <c r="G17" s="57">
        <f>CWP!$T$17</f>
        <v>0.8663560371517024</v>
      </c>
      <c r="H17" s="57"/>
      <c r="I17" s="57">
        <f>DLA!$T$17</f>
        <v>1471.206483935408</v>
      </c>
      <c r="J17" s="57">
        <f>'DLA (children)'!$T$17</f>
        <v>118.37804840905017</v>
      </c>
      <c r="K17" s="57">
        <f>'DLA (working age)'!$T$17</f>
        <v>827.91485565256551</v>
      </c>
      <c r="L17" s="57">
        <f>'DLA (pensioners)'!$T$17</f>
        <v>527.45924385536023</v>
      </c>
      <c r="M17" s="57">
        <f>DHP!$T$17</f>
        <v>28.700215000000007</v>
      </c>
      <c r="N17" s="57">
        <f>ESA!$T$17</f>
        <v>1210.186945793175</v>
      </c>
      <c r="O17" s="57">
        <f>HB!$T$17</f>
        <v>1770.1567690000002</v>
      </c>
      <c r="P17" s="57">
        <f>IB!$T$17</f>
        <v>99.174183283887658</v>
      </c>
      <c r="Q17" s="57">
        <f>IS!$T$17</f>
        <v>313.43396984799699</v>
      </c>
      <c r="R17" s="57"/>
      <c r="S17" s="57">
        <f>'IS (incapacity)'!$T$17</f>
        <v>98.056230434508294</v>
      </c>
      <c r="T17" s="57">
        <f>'IS (lone parent)'!$T$17</f>
        <v>147.23841571511952</v>
      </c>
      <c r="U17" s="57">
        <f>'IS (carer)'!$T$17</f>
        <v>54.453126633088232</v>
      </c>
      <c r="V17" s="57">
        <f>'IS (others)'!$T$17</f>
        <v>13.589304776707225</v>
      </c>
      <c r="W17" s="57">
        <f>IIDB!$T$17</f>
        <v>88.295335392137758</v>
      </c>
      <c r="X17" s="57">
        <f>JSA!$T$17</f>
        <v>408.71693474109554</v>
      </c>
      <c r="Y17" s="57">
        <f>MA!$T$17</f>
        <v>27.057095784543634</v>
      </c>
      <c r="Z17" s="57">
        <f>O75TVL!$T$17</f>
        <v>48.718726903235861</v>
      </c>
      <c r="AA17" s="57">
        <f>PC!$T$17</f>
        <v>636.96221376158235</v>
      </c>
      <c r="AB17" s="57">
        <f>PIP!$T$17</f>
        <v>20.938776043336539</v>
      </c>
      <c r="AC17" s="57">
        <f>SDA!$T$17</f>
        <v>90.980158170608561</v>
      </c>
      <c r="AD17" s="57">
        <f>'SDA (working age)'!$T$17</f>
        <v>75.888892761104884</v>
      </c>
      <c r="AE17" s="57">
        <f>'SDA (pensioners)'!$T$17</f>
        <v>15.091265409503698</v>
      </c>
      <c r="AF17" s="57">
        <f>SP!$T$17</f>
        <v>7051.232439142861</v>
      </c>
      <c r="AG17" s="57"/>
      <c r="AH17" s="57"/>
      <c r="AI17" s="57"/>
      <c r="AJ17" s="57"/>
      <c r="AK17" s="57"/>
      <c r="AL17" s="57">
        <f>SMP!$T$17</f>
        <v>207.76896489632128</v>
      </c>
      <c r="AM17" s="57">
        <f>UC!$T$17</f>
        <v>0.15995522454615818</v>
      </c>
      <c r="AN17" s="58">
        <f>WFP!$T$17</f>
        <v>185.98337723515823</v>
      </c>
    </row>
    <row r="18" spans="1:40" s="72" customFormat="1" ht="30" customHeight="1" x14ac:dyDescent="0.4">
      <c r="A18" s="67">
        <v>922</v>
      </c>
      <c r="B18" s="68" t="s">
        <v>94</v>
      </c>
      <c r="C18" s="69">
        <f t="shared" si="3"/>
        <v>14.653981950436991</v>
      </c>
      <c r="D18" s="70"/>
      <c r="E18" s="70"/>
      <c r="F18" s="70"/>
      <c r="G18" s="70"/>
      <c r="H18" s="70"/>
      <c r="I18" s="70"/>
      <c r="J18" s="70"/>
      <c r="K18" s="70"/>
      <c r="L18" s="70"/>
      <c r="M18" s="70"/>
      <c r="N18" s="70"/>
      <c r="O18" s="70"/>
      <c r="P18" s="70"/>
      <c r="Q18" s="70"/>
      <c r="R18" s="70"/>
      <c r="S18" s="70"/>
      <c r="T18" s="70"/>
      <c r="U18" s="70"/>
      <c r="V18" s="70"/>
      <c r="W18" s="70"/>
      <c r="X18" s="70"/>
      <c r="Y18" s="70"/>
      <c r="Z18" s="80">
        <f>O75TVL!$T$18</f>
        <v>14.653981950436991</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0">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33203125" style="75" customWidth="1"/>
    <col min="8" max="8" width="12.77734375" style="75" hidden="1" customWidth="1"/>
    <col min="9" max="17" width="12.77734375" style="75" customWidth="1"/>
    <col min="18" max="18" width="12.77734375" style="75" hidden="1" customWidth="1"/>
    <col min="19" max="20" width="12.77734375" style="75" customWidth="1"/>
    <col min="21" max="21" width="11.44140625" style="75" customWidth="1"/>
    <col min="22" max="22" width="11.77734375" style="75" customWidth="1"/>
    <col min="23" max="26" width="12.77734375" style="75" customWidth="1"/>
    <col min="27" max="27" width="11.5546875" style="75" customWidth="1"/>
    <col min="28" max="28" width="13.44140625" style="75" customWidth="1"/>
    <col min="29" max="31" width="12.77734375" style="75" customWidth="1"/>
    <col min="32" max="32" width="11.33203125" style="75" customWidth="1"/>
    <col min="33" max="37" width="12.77734375" style="75" hidden="1" customWidth="1"/>
    <col min="38" max="38" width="10.5546875" style="75" customWidth="1"/>
    <col min="39" max="39" width="10.88671875" style="75" customWidth="1"/>
    <col min="40" max="40" width="10.33203125" style="75" customWidth="1"/>
    <col min="41" max="16384" width="8.88671875" style="75"/>
  </cols>
  <sheetData>
    <row r="1" spans="1:40" s="48" customFormat="1" ht="60" customHeight="1" x14ac:dyDescent="0.4">
      <c r="A1" s="250" t="s">
        <v>115</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t="s">
        <v>113</v>
      </c>
      <c r="AC2" s="53" t="s">
        <v>67</v>
      </c>
      <c r="AD2" s="234" t="s">
        <v>54</v>
      </c>
      <c r="AE2" s="234" t="s">
        <v>55</v>
      </c>
      <c r="AF2" s="53" t="s">
        <v>68</v>
      </c>
      <c r="AG2" s="53"/>
      <c r="AH2" s="53"/>
      <c r="AI2" s="53"/>
      <c r="AJ2" s="53"/>
      <c r="AK2" s="53"/>
      <c r="AL2" s="53" t="s">
        <v>101</v>
      </c>
      <c r="AM2" s="53" t="s">
        <v>114</v>
      </c>
      <c r="AN2" s="86" t="s">
        <v>69</v>
      </c>
    </row>
    <row r="3" spans="1:40" s="49" customFormat="1" ht="30" customHeight="1" x14ac:dyDescent="0.4">
      <c r="A3" s="54">
        <v>925</v>
      </c>
      <c r="B3" s="55" t="s">
        <v>70</v>
      </c>
      <c r="C3" s="56">
        <f>SUM(D3:I3,M3:Q3,W3:AC3,AF3,AL3:AN3)</f>
        <v>167397.72919860465</v>
      </c>
      <c r="D3" s="57">
        <f>SUM(D6,D16:D17,D4)</f>
        <v>5421.7736768000032</v>
      </c>
      <c r="E3" s="57">
        <f>SUM(E6,E16:E17,E4)</f>
        <v>570.66566029000046</v>
      </c>
      <c r="F3" s="57">
        <f>SUM(F6,F16:F17,F4)</f>
        <v>2319.2115774999984</v>
      </c>
      <c r="G3" s="57">
        <f>SUM(G6,G16:G17,G4)</f>
        <v>11.036000000000001</v>
      </c>
      <c r="H3" s="57"/>
      <c r="I3" s="57">
        <f>SUM(I6,I16:I17,I4)</f>
        <v>13798.261242919996</v>
      </c>
      <c r="J3" s="57">
        <f>SUM(J6,J16:J17,J4)</f>
        <v>1717.3043496814244</v>
      </c>
      <c r="K3" s="57">
        <f>SUM(K6,K16:K17,K4)</f>
        <v>7070.9663343357543</v>
      </c>
      <c r="L3" s="57">
        <f>SUM(L6,L16:L17,L4)</f>
        <v>5009.9905589028212</v>
      </c>
      <c r="M3" s="57">
        <f t="shared" ref="M3:W3" si="0">SUM(M6,M16:M17,M4)</f>
        <v>199.78361199999998</v>
      </c>
      <c r="N3" s="57">
        <f t="shared" si="0"/>
        <v>12827.382151170004</v>
      </c>
      <c r="O3" s="57">
        <f t="shared" si="0"/>
        <v>24316.565555000001</v>
      </c>
      <c r="P3" s="57">
        <f t="shared" si="0"/>
        <v>244.52811802000031</v>
      </c>
      <c r="Q3" s="57">
        <f t="shared" si="0"/>
        <v>2893.4764718199995</v>
      </c>
      <c r="R3" s="57"/>
      <c r="S3" s="57">
        <f t="shared" si="0"/>
        <v>459.84335153560272</v>
      </c>
      <c r="T3" s="57">
        <f t="shared" si="0"/>
        <v>1698.8486351058352</v>
      </c>
      <c r="U3" s="57">
        <f t="shared" si="0"/>
        <v>585.49981248498966</v>
      </c>
      <c r="V3" s="57">
        <f t="shared" si="0"/>
        <v>149.28467269357446</v>
      </c>
      <c r="W3" s="57">
        <f t="shared" si="0"/>
        <v>879.197</v>
      </c>
      <c r="X3" s="57">
        <f>SUM(X6,X16:X17,X4)</f>
        <v>3065.0410876799974</v>
      </c>
      <c r="Y3" s="57">
        <f>SUM(Y6,Y16:Y17,Y4)</f>
        <v>416.55604172000005</v>
      </c>
      <c r="Z3" s="57">
        <f>SUM(Z6,Z16:Z17,Z4)</f>
        <v>597.02929659073902</v>
      </c>
      <c r="AA3" s="57">
        <f t="shared" ref="AA3:AF3" si="1">SUM(AA6,AA16:AA17,AA4)</f>
        <v>6576.0799377400026</v>
      </c>
      <c r="AB3" s="57">
        <f t="shared" si="1"/>
        <v>1564.590481480001</v>
      </c>
      <c r="AC3" s="57">
        <f t="shared" si="1"/>
        <v>735.16706013999988</v>
      </c>
      <c r="AD3" s="57">
        <f t="shared" si="1"/>
        <v>596.85802620084485</v>
      </c>
      <c r="AE3" s="57">
        <f t="shared" si="1"/>
        <v>138.30903393915497</v>
      </c>
      <c r="AF3" s="57">
        <f t="shared" si="1"/>
        <v>86515.830873260027</v>
      </c>
      <c r="AG3" s="57"/>
      <c r="AH3" s="57"/>
      <c r="AI3" s="57"/>
      <c r="AJ3" s="57"/>
      <c r="AK3" s="57"/>
      <c r="AL3" s="57">
        <f t="shared" ref="AL3:AN3" si="2">SUM(AL6,AL16:AL17,AL4)</f>
        <v>2272.4970248438781</v>
      </c>
      <c r="AM3" s="57">
        <f t="shared" si="2"/>
        <v>56.150329630000016</v>
      </c>
      <c r="AN3" s="58">
        <f t="shared" si="2"/>
        <v>2116.9060000000004</v>
      </c>
    </row>
    <row r="4" spans="1:40" s="49" customFormat="1" x14ac:dyDescent="0.4">
      <c r="A4" s="59"/>
      <c r="B4" s="60" t="s">
        <v>71</v>
      </c>
      <c r="C4" s="61">
        <f t="shared" ref="C4:C18" si="3">SUM(D4:I4,M4:Q4,W4:AC4,AF4,AL4:AN4)</f>
        <v>3798.7472732659235</v>
      </c>
      <c r="D4" s="62">
        <f>AA!$U$4</f>
        <v>7.0811169831939011</v>
      </c>
      <c r="E4" s="62">
        <f>BBWB!$U$4</f>
        <v>20.228088570774787</v>
      </c>
      <c r="F4" s="62">
        <f>CA!$U$4</f>
        <v>1.1340040449309663</v>
      </c>
      <c r="G4" s="62">
        <f>CWP!$U$4</f>
        <v>0</v>
      </c>
      <c r="H4" s="62"/>
      <c r="I4" s="62">
        <f>DLA!$U$4</f>
        <v>13.685763112353296</v>
      </c>
      <c r="J4" s="62">
        <f>'DLA (children)'!$U$4</f>
        <v>0.89291828904028836</v>
      </c>
      <c r="K4" s="62">
        <f>'DLA (working age)'!$U$4</f>
        <v>5.0339733477809876</v>
      </c>
      <c r="L4" s="62">
        <f>'DLA (pensioners)'!$U$4</f>
        <v>7.9338307293824641</v>
      </c>
      <c r="M4" s="62">
        <f>DHP!$U$4</f>
        <v>0</v>
      </c>
      <c r="N4" s="62">
        <f>ESA!$U$4</f>
        <v>24.01958768659237</v>
      </c>
      <c r="O4" s="62">
        <f>HB!$U$4</f>
        <v>0</v>
      </c>
      <c r="P4" s="62">
        <f>IB!$U$4</f>
        <v>4.3077448868844002</v>
      </c>
      <c r="Q4" s="62">
        <f>IS!$U$4</f>
        <v>9.2740592435896108E-2</v>
      </c>
      <c r="R4" s="62"/>
      <c r="S4" s="62">
        <f>'IS (incapacity)'!$U$4</f>
        <v>2.8003170288067009E-2</v>
      </c>
      <c r="T4" s="62">
        <f>'IS (lone parent)'!$U$4</f>
        <v>5.0483717658406778E-2</v>
      </c>
      <c r="U4" s="62">
        <f>'IS (carer)'!$U$4</f>
        <v>0</v>
      </c>
      <c r="V4" s="62">
        <f>'IS (others)'!$U$4</f>
        <v>1.7816404786449667E-2</v>
      </c>
      <c r="W4" s="62">
        <f>IIDB!$U$4</f>
        <v>18.795417115847687</v>
      </c>
      <c r="X4" s="62">
        <f>JSA!$U$4</f>
        <v>0.57433755446178814</v>
      </c>
      <c r="Y4" s="62">
        <f>MA!$U$4</f>
        <v>0.86749760745730098</v>
      </c>
      <c r="Z4" s="62">
        <f>O75TVL!$U$4</f>
        <v>0</v>
      </c>
      <c r="AA4" s="62">
        <f>PC!$U$4</f>
        <v>0.57142212529021907</v>
      </c>
      <c r="AB4" s="62">
        <f>PIP!$U$4</f>
        <v>0.47858775673978926</v>
      </c>
      <c r="AC4" s="62">
        <f>SDA!$U$4</f>
        <v>0.51476615329835518</v>
      </c>
      <c r="AD4" s="62">
        <f>'SDA (working age)'!$U$4</f>
        <v>0.23338960320588506</v>
      </c>
      <c r="AE4" s="62">
        <f>'SDA (pensioners)'!$U$4</f>
        <v>0.28137655009247009</v>
      </c>
      <c r="AF4" s="62">
        <f>SP!$U$4</f>
        <v>3677.9968933946316</v>
      </c>
      <c r="AG4" s="62"/>
      <c r="AH4" s="62"/>
      <c r="AI4" s="62"/>
      <c r="AJ4" s="62"/>
      <c r="AK4" s="62"/>
      <c r="AL4" s="62">
        <f>SMP!$U$4</f>
        <v>3.8803056810316057</v>
      </c>
      <c r="AM4" s="62">
        <f>UC!$U$4</f>
        <v>0</v>
      </c>
      <c r="AN4" s="63">
        <f>WFP!$U$4</f>
        <v>24.518999999999998</v>
      </c>
    </row>
    <row r="5" spans="1:40" s="49" customFormat="1" ht="25.5" customHeight="1" x14ac:dyDescent="0.4">
      <c r="A5" s="54">
        <v>941</v>
      </c>
      <c r="B5" s="55" t="s">
        <v>72</v>
      </c>
      <c r="C5" s="56">
        <f t="shared" si="3"/>
        <v>148835.37906201082</v>
      </c>
      <c r="D5" s="57">
        <f>SUM(D6,D16)</f>
        <v>4930.0369085240263</v>
      </c>
      <c r="E5" s="57">
        <f>SUM(E6,E16)</f>
        <v>494.82787280669584</v>
      </c>
      <c r="F5" s="57">
        <f>SUM(F6,F16)</f>
        <v>2115.2663161032542</v>
      </c>
      <c r="G5" s="57">
        <f>SUM(G6,G16)</f>
        <v>3.7522400000000005</v>
      </c>
      <c r="H5" s="57"/>
      <c r="I5" s="57">
        <f>SUM(I6,I16)</f>
        <v>12317.96572866576</v>
      </c>
      <c r="J5" s="57">
        <f>SUM(J6,J16)</f>
        <v>1578.5563415914448</v>
      </c>
      <c r="K5" s="57">
        <f>SUM(K6,K16)</f>
        <v>6289.5023565858328</v>
      </c>
      <c r="L5" s="57">
        <f>SUM(L6,L16)</f>
        <v>4450.4333161355307</v>
      </c>
      <c r="M5" s="57">
        <f t="shared" ref="M5:W5" si="4">SUM(M6,M16)</f>
        <v>149.43130299999999</v>
      </c>
      <c r="N5" s="57">
        <f t="shared" si="4"/>
        <v>11370.474239667399</v>
      </c>
      <c r="O5" s="57">
        <f t="shared" si="4"/>
        <v>22540.385877000001</v>
      </c>
      <c r="P5" s="57">
        <f t="shared" si="4"/>
        <v>230.67339852692797</v>
      </c>
      <c r="Q5" s="57">
        <f t="shared" si="4"/>
        <v>2642.4360258038018</v>
      </c>
      <c r="R5" s="57"/>
      <c r="S5" s="57">
        <f t="shared" si="4"/>
        <v>412.92621174970697</v>
      </c>
      <c r="T5" s="57">
        <f t="shared" si="4"/>
        <v>1563.770398581262</v>
      </c>
      <c r="U5" s="57">
        <f t="shared" si="4"/>
        <v>527.88792138086455</v>
      </c>
      <c r="V5" s="57">
        <f t="shared" si="4"/>
        <v>137.90018119817461</v>
      </c>
      <c r="W5" s="57">
        <f t="shared" si="4"/>
        <v>771.62258745612712</v>
      </c>
      <c r="X5" s="57">
        <f>SUM(X6,X16)</f>
        <v>2753.8777392156412</v>
      </c>
      <c r="Y5" s="57">
        <f>SUM(Y6,Y16)</f>
        <v>385.62245067012157</v>
      </c>
      <c r="Z5" s="57">
        <f t="shared" ref="Z5:AF5" si="5">SUM(Z6,Z16)</f>
        <v>548.09061171001554</v>
      </c>
      <c r="AA5" s="57">
        <f t="shared" si="5"/>
        <v>5988.1758918200339</v>
      </c>
      <c r="AB5" s="57">
        <f t="shared" si="5"/>
        <v>1401.3236290796995</v>
      </c>
      <c r="AC5" s="57">
        <f t="shared" si="5"/>
        <v>657.50612271479326</v>
      </c>
      <c r="AD5" s="57">
        <f t="shared" si="5"/>
        <v>533.77849650440305</v>
      </c>
      <c r="AE5" s="57">
        <f t="shared" si="5"/>
        <v>123.72762621039021</v>
      </c>
      <c r="AF5" s="57">
        <f t="shared" si="5"/>
        <v>75514.033191528957</v>
      </c>
      <c r="AG5" s="57"/>
      <c r="AH5" s="57"/>
      <c r="AI5" s="57"/>
      <c r="AJ5" s="57"/>
      <c r="AK5" s="57"/>
      <c r="AL5" s="57">
        <f t="shared" ref="AL5:AN5" si="6">SUM(AL6,AL16)</f>
        <v>2056.3475598890404</v>
      </c>
      <c r="AM5" s="57">
        <f t="shared" si="6"/>
        <v>54.701827270586016</v>
      </c>
      <c r="AN5" s="58">
        <f t="shared" si="6"/>
        <v>1908.82754055792</v>
      </c>
    </row>
    <row r="6" spans="1:40" s="49" customFormat="1" ht="25.5" customHeight="1" x14ac:dyDescent="0.4">
      <c r="A6" s="54">
        <v>921</v>
      </c>
      <c r="B6" s="64" t="s">
        <v>73</v>
      </c>
      <c r="C6" s="56">
        <f t="shared" si="3"/>
        <v>139641.52604344353</v>
      </c>
      <c r="D6" s="57">
        <f>SUM(D7:D15)</f>
        <v>4545.3856920168373</v>
      </c>
      <c r="E6" s="57">
        <f>SUM(E7:E15)</f>
        <v>465.30533530103992</v>
      </c>
      <c r="F6" s="57">
        <f>SUM(F7:F15)</f>
        <v>1970.679889322716</v>
      </c>
      <c r="G6" s="57">
        <f>SUM(G7:G15)</f>
        <v>3.5315200000000004</v>
      </c>
      <c r="H6" s="57"/>
      <c r="I6" s="57">
        <f>SUM(I7:I15)</f>
        <v>11298.103777223167</v>
      </c>
      <c r="J6" s="57">
        <f>SUM(J7:J15)</f>
        <v>1483.5414315641497</v>
      </c>
      <c r="K6" s="57">
        <f>SUM(K7:K15)</f>
        <v>5829.8217599233303</v>
      </c>
      <c r="L6" s="57">
        <f>SUM(L7:L15)</f>
        <v>3979.8666881407889</v>
      </c>
      <c r="M6" s="57">
        <f t="shared" ref="M6:W6" si="7">SUM(M7:M15)</f>
        <v>141.208856</v>
      </c>
      <c r="N6" s="57">
        <f t="shared" si="7"/>
        <v>10566.057725152818</v>
      </c>
      <c r="O6" s="57">
        <f t="shared" si="7"/>
        <v>21529.103353999999</v>
      </c>
      <c r="P6" s="57">
        <f t="shared" si="7"/>
        <v>205.58133627577502</v>
      </c>
      <c r="Q6" s="57">
        <f t="shared" si="7"/>
        <v>2467.5906773553488</v>
      </c>
      <c r="R6" s="57"/>
      <c r="S6" s="57">
        <f t="shared" si="7"/>
        <v>379.0247259461517</v>
      </c>
      <c r="T6" s="57">
        <f t="shared" si="7"/>
        <v>1469.9173872571446</v>
      </c>
      <c r="U6" s="57">
        <f t="shared" si="7"/>
        <v>489.10623932363711</v>
      </c>
      <c r="V6" s="57">
        <f t="shared" si="7"/>
        <v>129.52674240020417</v>
      </c>
      <c r="W6" s="57">
        <f t="shared" si="7"/>
        <v>710.97824057395917</v>
      </c>
      <c r="X6" s="57">
        <f>SUM(X7:X15)</f>
        <v>2570.784635292383</v>
      </c>
      <c r="Y6" s="57">
        <f>SUM(Y7:Y15)</f>
        <v>368.86303210624885</v>
      </c>
      <c r="Z6" s="57">
        <f t="shared" ref="Z6:AF6" si="8">SUM(Z7:Z15)</f>
        <v>515.69761926304056</v>
      </c>
      <c r="AA6" s="57">
        <f t="shared" si="8"/>
        <v>5601.7379195878584</v>
      </c>
      <c r="AB6" s="57">
        <f t="shared" si="8"/>
        <v>1247.0823497526283</v>
      </c>
      <c r="AC6" s="57">
        <f t="shared" si="8"/>
        <v>607.84484160646298</v>
      </c>
      <c r="AD6" s="57">
        <f t="shared" si="8"/>
        <v>495.26940915831437</v>
      </c>
      <c r="AE6" s="57">
        <f t="shared" si="8"/>
        <v>112.57543244814866</v>
      </c>
      <c r="AF6" s="57">
        <f t="shared" si="8"/>
        <v>71017.562834868048</v>
      </c>
      <c r="AG6" s="57"/>
      <c r="AH6" s="57"/>
      <c r="AI6" s="57"/>
      <c r="AJ6" s="57"/>
      <c r="AK6" s="57"/>
      <c r="AL6" s="57">
        <f t="shared" ref="AL6:AN6" si="9">SUM(AL7:AL15)</f>
        <v>1960.4781429372797</v>
      </c>
      <c r="AM6" s="57">
        <f t="shared" si="9"/>
        <v>54.125853852979525</v>
      </c>
      <c r="AN6" s="58">
        <f t="shared" si="9"/>
        <v>1793.8224109549415</v>
      </c>
    </row>
    <row r="7" spans="1:40" s="49" customFormat="1" x14ac:dyDescent="0.4">
      <c r="A7" s="59" t="s">
        <v>74</v>
      </c>
      <c r="B7" s="65" t="s">
        <v>75</v>
      </c>
      <c r="C7" s="61">
        <f t="shared" si="3"/>
        <v>7807.7862780397791</v>
      </c>
      <c r="D7" s="62">
        <f>AA!$U7</f>
        <v>255.45023636210371</v>
      </c>
      <c r="E7" s="62">
        <f>BBWB!$U7</f>
        <v>25.793875016269904</v>
      </c>
      <c r="F7" s="62">
        <f>CA!$U7</f>
        <v>136.61488611074762</v>
      </c>
      <c r="G7" s="62">
        <f>CWP!$U7</f>
        <v>0.22072000000000003</v>
      </c>
      <c r="H7" s="62"/>
      <c r="I7" s="62">
        <f>DLA!$U7</f>
        <v>767.07989290988257</v>
      </c>
      <c r="J7" s="62">
        <f>'DLA (children)'!$U7</f>
        <v>81.869030466973186</v>
      </c>
      <c r="K7" s="62">
        <f>'DLA (working age)'!$U7</f>
        <v>375.99388800577287</v>
      </c>
      <c r="L7" s="62">
        <f>'DLA (pensioners)'!$U7</f>
        <v>310.76457566529018</v>
      </c>
      <c r="M7" s="62">
        <f>DHP!$U7</f>
        <v>7.019101</v>
      </c>
      <c r="N7" s="62">
        <f>ESA!$U7</f>
        <v>699.86948874104951</v>
      </c>
      <c r="O7" s="62">
        <f>HB!$U7</f>
        <v>1079.8065670000001</v>
      </c>
      <c r="P7" s="62">
        <f>IB!$U7</f>
        <v>9.1369506823273241</v>
      </c>
      <c r="Q7" s="62">
        <f>IS!$U7</f>
        <v>165.65123460797508</v>
      </c>
      <c r="R7" s="62"/>
      <c r="S7" s="62">
        <f>'IS (incapacity)'!$U7</f>
        <v>23.552721303215158</v>
      </c>
      <c r="T7" s="62">
        <f>'IS (lone parent)'!$U7</f>
        <v>92.671456450684985</v>
      </c>
      <c r="U7" s="62">
        <f>'IS (carer)'!$U7</f>
        <v>40.733161592551113</v>
      </c>
      <c r="V7" s="62">
        <f>'IS (others)'!$U7</f>
        <v>8.6627450962946071</v>
      </c>
      <c r="W7" s="62">
        <f>IIDB!$U7</f>
        <v>94.935781913524494</v>
      </c>
      <c r="X7" s="62">
        <f>JSA!$U7</f>
        <v>196.49042233393823</v>
      </c>
      <c r="Y7" s="62">
        <f>MA!$U7</f>
        <v>13.168449801476045</v>
      </c>
      <c r="Z7" s="62">
        <f>O75TVL!$U7</f>
        <v>26.545119912469332</v>
      </c>
      <c r="AA7" s="62">
        <f>PC!$U7</f>
        <v>326.25495039845316</v>
      </c>
      <c r="AB7" s="62">
        <f>PIP!$U7</f>
        <v>96.836789787605369</v>
      </c>
      <c r="AC7" s="62">
        <f>SDA!$U7</f>
        <v>39.984829377138887</v>
      </c>
      <c r="AD7" s="62">
        <f>'SDA (working age)'!$U7</f>
        <v>32.207749467781547</v>
      </c>
      <c r="AE7" s="62">
        <f>'SDA (pensioners)'!$U7</f>
        <v>7.7770799093573419</v>
      </c>
      <c r="AF7" s="62">
        <f>SP!$U7</f>
        <v>3681.3641209683919</v>
      </c>
      <c r="AG7" s="62"/>
      <c r="AH7" s="62"/>
      <c r="AI7" s="62"/>
      <c r="AJ7" s="62"/>
      <c r="AK7" s="62"/>
      <c r="AL7" s="62">
        <f>SMP!$U7</f>
        <v>92.52985481400539</v>
      </c>
      <c r="AM7" s="62">
        <f>UC!$U7</f>
        <v>2.0118088325194409E-2</v>
      </c>
      <c r="AN7" s="63">
        <f>WFP!$U7</f>
        <v>93.012888214094943</v>
      </c>
    </row>
    <row r="8" spans="1:40" s="49" customFormat="1" x14ac:dyDescent="0.4">
      <c r="A8" s="59" t="s">
        <v>76</v>
      </c>
      <c r="B8" s="65" t="s">
        <v>77</v>
      </c>
      <c r="C8" s="61">
        <f t="shared" si="3"/>
        <v>20207.021149851444</v>
      </c>
      <c r="D8" s="62">
        <f>AA!$U8</f>
        <v>720.73255334205885</v>
      </c>
      <c r="E8" s="62">
        <f>BBWB!$U8</f>
        <v>69.130246726464136</v>
      </c>
      <c r="F8" s="62">
        <f>CA!$U8</f>
        <v>327.64753251507278</v>
      </c>
      <c r="G8" s="62">
        <f>CWP!$U8</f>
        <v>0.22072000000000003</v>
      </c>
      <c r="H8" s="62"/>
      <c r="I8" s="62">
        <f>DLA!$U8</f>
        <v>2063.2888841295789</v>
      </c>
      <c r="J8" s="62">
        <f>'DLA (children)'!$U8</f>
        <v>214.36723071354717</v>
      </c>
      <c r="K8" s="62">
        <f>'DLA (working age)'!$U8</f>
        <v>1029.6524600083358</v>
      </c>
      <c r="L8" s="62">
        <f>'DLA (pensioners)'!$U8</f>
        <v>822.30651529566273</v>
      </c>
      <c r="M8" s="62">
        <f>DHP!$U8</f>
        <v>17.98441</v>
      </c>
      <c r="N8" s="62">
        <f>ESA!$U8</f>
        <v>1972.3372244553514</v>
      </c>
      <c r="O8" s="62">
        <f>HB!$U8</f>
        <v>2684.3009549999997</v>
      </c>
      <c r="P8" s="62">
        <f>IB!$U8</f>
        <v>10.42185930003858</v>
      </c>
      <c r="Q8" s="62">
        <f>IS!$U8</f>
        <v>394.17373518401541</v>
      </c>
      <c r="R8" s="62"/>
      <c r="S8" s="62">
        <f>'IS (incapacity)'!$U8</f>
        <v>60.816176147092136</v>
      </c>
      <c r="T8" s="62">
        <f>'IS (lone parent)'!$U8</f>
        <v>226.57097579698271</v>
      </c>
      <c r="U8" s="62">
        <f>'IS (carer)'!$U8</f>
        <v>88.586415833412033</v>
      </c>
      <c r="V8" s="62">
        <f>'IS (others)'!$U8</f>
        <v>18.287860246927838</v>
      </c>
      <c r="W8" s="62">
        <f>IIDB!$U8</f>
        <v>129.44177162543636</v>
      </c>
      <c r="X8" s="62">
        <f>JSA!$U8</f>
        <v>365.98800226312125</v>
      </c>
      <c r="Y8" s="62">
        <f>MA!$U8</f>
        <v>45.735501787242754</v>
      </c>
      <c r="Z8" s="62">
        <f>O75TVL!$U8</f>
        <v>68.338474339672715</v>
      </c>
      <c r="AA8" s="62">
        <f>PC!$U8</f>
        <v>854.17924716198047</v>
      </c>
      <c r="AB8" s="62">
        <f>PIP!$U8</f>
        <v>219.73446928194778</v>
      </c>
      <c r="AC8" s="62">
        <f>SDA!$U8</f>
        <v>104.84583500510327</v>
      </c>
      <c r="AD8" s="62">
        <f>'SDA (working age)'!$U8</f>
        <v>84.943274170051779</v>
      </c>
      <c r="AE8" s="62">
        <f>'SDA (pensioners)'!$U8</f>
        <v>19.90256083505151</v>
      </c>
      <c r="AF8" s="62">
        <f>SP!$U8</f>
        <v>9630.9741370477495</v>
      </c>
      <c r="AG8" s="62"/>
      <c r="AH8" s="62"/>
      <c r="AI8" s="62"/>
      <c r="AJ8" s="62"/>
      <c r="AK8" s="62"/>
      <c r="AL8" s="62">
        <f>SMP!$U8</f>
        <v>235.11261860926405</v>
      </c>
      <c r="AM8" s="62">
        <f>UC!$U8</f>
        <v>49.646971300285315</v>
      </c>
      <c r="AN8" s="63">
        <f>WFP!$U8</f>
        <v>242.78600077706125</v>
      </c>
    </row>
    <row r="9" spans="1:40" s="49" customFormat="1" x14ac:dyDescent="0.4">
      <c r="A9" s="59" t="s">
        <v>78</v>
      </c>
      <c r="B9" s="65" t="s">
        <v>79</v>
      </c>
      <c r="C9" s="61">
        <f t="shared" si="3"/>
        <v>13880.07641714991</v>
      </c>
      <c r="D9" s="62">
        <f>AA!$U9</f>
        <v>419.18273442383531</v>
      </c>
      <c r="E9" s="62">
        <f>BBWB!$U9</f>
        <v>46.791286806152527</v>
      </c>
      <c r="F9" s="62">
        <f>CA!$U9</f>
        <v>220.02666875585257</v>
      </c>
      <c r="G9" s="62">
        <f>CWP!$U9</f>
        <v>2.2072000000000003</v>
      </c>
      <c r="H9" s="62"/>
      <c r="I9" s="62">
        <f>DLA!$U9</f>
        <v>1264.1700028147848</v>
      </c>
      <c r="J9" s="62">
        <f>'DLA (children)'!$U9</f>
        <v>143.54845940498956</v>
      </c>
      <c r="K9" s="62">
        <f>'DLA (working age)'!$U9</f>
        <v>633.6715396272308</v>
      </c>
      <c r="L9" s="62">
        <f>'DLA (pensioners)'!$U9</f>
        <v>488.32883506169281</v>
      </c>
      <c r="M9" s="62">
        <f>DHP!$U9</f>
        <v>10.648740999999999</v>
      </c>
      <c r="N9" s="62">
        <f>ESA!$U9</f>
        <v>1173.1129724598286</v>
      </c>
      <c r="O9" s="62">
        <f>HB!$U9</f>
        <v>1734.263708</v>
      </c>
      <c r="P9" s="62">
        <f>IB!$U9</f>
        <v>12.036974972419188</v>
      </c>
      <c r="Q9" s="62">
        <f>IS!$U9</f>
        <v>263.01540776335253</v>
      </c>
      <c r="R9" s="62"/>
      <c r="S9" s="62">
        <f>'IS (incapacity)'!$U9</f>
        <v>29.810524370098978</v>
      </c>
      <c r="T9" s="62">
        <f>'IS (lone parent)'!$U9</f>
        <v>156.80100947308426</v>
      </c>
      <c r="U9" s="62">
        <f>'IS (carer)'!$U9</f>
        <v>58.90032300171503</v>
      </c>
      <c r="V9" s="62">
        <f>'IS (others)'!$U9</f>
        <v>17.558727067094743</v>
      </c>
      <c r="W9" s="62">
        <f>IIDB!$U9</f>
        <v>92.902176680435318</v>
      </c>
      <c r="X9" s="62">
        <f>JSA!$U9</f>
        <v>357.62764232215625</v>
      </c>
      <c r="Y9" s="62">
        <f>MA!$U9</f>
        <v>34.284708223451368</v>
      </c>
      <c r="Z9" s="62">
        <f>O75TVL!$U9</f>
        <v>51.224756070566109</v>
      </c>
      <c r="AA9" s="62">
        <f>PC!$U9</f>
        <v>549.20039006048739</v>
      </c>
      <c r="AB9" s="62">
        <f>PIP!$U9</f>
        <v>119.94080085943762</v>
      </c>
      <c r="AC9" s="62">
        <f>SDA!$U9</f>
        <v>60.948397449370361</v>
      </c>
      <c r="AD9" s="62">
        <f>'SDA (working age)'!$U9</f>
        <v>48.446927151882534</v>
      </c>
      <c r="AE9" s="62">
        <f>'SDA (pensioners)'!$U9</f>
        <v>12.501470297487831</v>
      </c>
      <c r="AF9" s="62">
        <f>SP!$U9</f>
        <v>7113.8680597735429</v>
      </c>
      <c r="AG9" s="62"/>
      <c r="AH9" s="62"/>
      <c r="AI9" s="62"/>
      <c r="AJ9" s="62"/>
      <c r="AK9" s="62"/>
      <c r="AL9" s="62">
        <f>SMP!$U9</f>
        <v>174.64039860651306</v>
      </c>
      <c r="AM9" s="62">
        <f>UC!$U9</f>
        <v>0.8285671932450438</v>
      </c>
      <c r="AN9" s="63">
        <f>WFP!$U9</f>
        <v>179.15482291448038</v>
      </c>
    </row>
    <row r="10" spans="1:40" s="49" customFormat="1" x14ac:dyDescent="0.4">
      <c r="A10" s="59" t="s">
        <v>80</v>
      </c>
      <c r="B10" s="65" t="s">
        <v>81</v>
      </c>
      <c r="C10" s="61">
        <f t="shared" si="3"/>
        <v>11847.575499407274</v>
      </c>
      <c r="D10" s="62">
        <f>AA!$U10</f>
        <v>397.27288047841216</v>
      </c>
      <c r="E10" s="62">
        <f>BBWB!$U10</f>
        <v>41.072242168436247</v>
      </c>
      <c r="F10" s="62">
        <f>CA!$U10</f>
        <v>173.12148019765837</v>
      </c>
      <c r="G10" s="62">
        <f>CWP!$U10</f>
        <v>0.22072000000000003</v>
      </c>
      <c r="H10" s="62"/>
      <c r="I10" s="62">
        <f>DLA!$U10</f>
        <v>990.92021636500078</v>
      </c>
      <c r="J10" s="62">
        <f>'DLA (children)'!$U10</f>
        <v>132.82725655761348</v>
      </c>
      <c r="K10" s="62">
        <f>'DLA (working age)'!$U10</f>
        <v>492.55902383103779</v>
      </c>
      <c r="L10" s="62">
        <f>'DLA (pensioners)'!$U10</f>
        <v>366.4246689219641</v>
      </c>
      <c r="M10" s="62">
        <f>DHP!$U10</f>
        <v>7.35867</v>
      </c>
      <c r="N10" s="62">
        <f>ESA!$U10</f>
        <v>879.45460354006059</v>
      </c>
      <c r="O10" s="62">
        <f>HB!$U10</f>
        <v>1281.7644209999999</v>
      </c>
      <c r="P10" s="62">
        <f>IB!$U10</f>
        <v>8.8565041551400423</v>
      </c>
      <c r="Q10" s="62">
        <f>IS!$U10</f>
        <v>195.68241174670186</v>
      </c>
      <c r="R10" s="62"/>
      <c r="S10" s="62">
        <f>'IS (incapacity)'!$U10</f>
        <v>25.620339618142612</v>
      </c>
      <c r="T10" s="62">
        <f>'IS (lone parent)'!$U10</f>
        <v>118.64200814009946</v>
      </c>
      <c r="U10" s="62">
        <f>'IS (carer)'!$U10</f>
        <v>42.170865174816711</v>
      </c>
      <c r="V10" s="62">
        <f>'IS (others)'!$U10</f>
        <v>9.3312222113343495</v>
      </c>
      <c r="W10" s="62">
        <f>IIDB!$U10</f>
        <v>89.917068081405375</v>
      </c>
      <c r="X10" s="62">
        <f>JSA!$U10</f>
        <v>211.67046321960365</v>
      </c>
      <c r="Y10" s="62">
        <f>MA!$U10</f>
        <v>28.51272151440584</v>
      </c>
      <c r="Z10" s="62">
        <f>O75TVL!$U10</f>
        <v>45.030791292112823</v>
      </c>
      <c r="AA10" s="62">
        <f>PC!$U10</f>
        <v>445.21551422817674</v>
      </c>
      <c r="AB10" s="62">
        <f>PIP!$U10</f>
        <v>164.13812365853761</v>
      </c>
      <c r="AC10" s="62">
        <f>SDA!$U10</f>
        <v>55.548524822399479</v>
      </c>
      <c r="AD10" s="62">
        <f>'SDA (working age)'!$U10</f>
        <v>45.219741395233456</v>
      </c>
      <c r="AE10" s="62">
        <f>'SDA (pensioners)'!$U10</f>
        <v>10.328783427166027</v>
      </c>
      <c r="AF10" s="62">
        <f>SP!$U10</f>
        <v>6497.4913874911717</v>
      </c>
      <c r="AG10" s="62"/>
      <c r="AH10" s="62"/>
      <c r="AI10" s="62"/>
      <c r="AJ10" s="62"/>
      <c r="AK10" s="62"/>
      <c r="AL10" s="62">
        <f>SMP!$U10</f>
        <v>174.52138638154821</v>
      </c>
      <c r="AM10" s="62">
        <f>UC!$U10</f>
        <v>4.1726405415218035E-2</v>
      </c>
      <c r="AN10" s="63">
        <f>WFP!$U10</f>
        <v>159.7636426610888</v>
      </c>
    </row>
    <row r="11" spans="1:40" s="49" customFormat="1" x14ac:dyDescent="0.4">
      <c r="A11" s="59" t="s">
        <v>82</v>
      </c>
      <c r="B11" s="65" t="s">
        <v>83</v>
      </c>
      <c r="C11" s="61">
        <f t="shared" si="3"/>
        <v>15226.142865782114</v>
      </c>
      <c r="D11" s="62">
        <f>AA!$U11</f>
        <v>552.07503419851514</v>
      </c>
      <c r="E11" s="62">
        <f>BBWB!$U11</f>
        <v>53.289395714925291</v>
      </c>
      <c r="F11" s="62">
        <f>CA!$U11</f>
        <v>245.24062671526082</v>
      </c>
      <c r="G11" s="62">
        <f>CWP!$U11</f>
        <v>0</v>
      </c>
      <c r="H11" s="62"/>
      <c r="I11" s="62">
        <f>DLA!$U11</f>
        <v>1293.9972944492858</v>
      </c>
      <c r="J11" s="62">
        <f>'DLA (children)'!$U11</f>
        <v>174.91120369924269</v>
      </c>
      <c r="K11" s="62">
        <f>'DLA (working age)'!$U11</f>
        <v>629.29705772085936</v>
      </c>
      <c r="L11" s="62">
        <f>'DLA (pensioners)'!$U11</f>
        <v>491.91184418319131</v>
      </c>
      <c r="M11" s="62">
        <f>DHP!$U11</f>
        <v>13.093730000000001</v>
      </c>
      <c r="N11" s="62">
        <f>ESA!$U11</f>
        <v>1142.6229107506799</v>
      </c>
      <c r="O11" s="62">
        <f>HB!$U11</f>
        <v>1993.2717720000001</v>
      </c>
      <c r="P11" s="62">
        <f>IB!$U11</f>
        <v>30.408439611314069</v>
      </c>
      <c r="Q11" s="62">
        <f>IS!$U11</f>
        <v>299.9422362271693</v>
      </c>
      <c r="R11" s="62"/>
      <c r="S11" s="62">
        <f>'IS (incapacity)'!$U11</f>
        <v>41.233177413610179</v>
      </c>
      <c r="T11" s="62">
        <f>'IS (lone parent)'!$U11</f>
        <v>178.13997650968631</v>
      </c>
      <c r="U11" s="62">
        <f>'IS (carer)'!$U11</f>
        <v>65.608417292851442</v>
      </c>
      <c r="V11" s="62">
        <f>'IS (others)'!$U11</f>
        <v>14.817381348303464</v>
      </c>
      <c r="W11" s="62">
        <f>IIDB!$U11</f>
        <v>84.525215674407519</v>
      </c>
      <c r="X11" s="62">
        <f>JSA!$U11</f>
        <v>347.3305893404895</v>
      </c>
      <c r="Y11" s="62">
        <f>MA!$U11</f>
        <v>32.902882188300879</v>
      </c>
      <c r="Z11" s="62">
        <f>O75TVL!$U11</f>
        <v>56.242317616228725</v>
      </c>
      <c r="AA11" s="62">
        <f>PC!$U11</f>
        <v>646.0246300962807</v>
      </c>
      <c r="AB11" s="62">
        <f>PIP!$U11</f>
        <v>213.37603461679075</v>
      </c>
      <c r="AC11" s="62">
        <f>SDA!$U11</f>
        <v>73.275121859793202</v>
      </c>
      <c r="AD11" s="62">
        <f>'SDA (working age)'!$U11</f>
        <v>60.922322672493088</v>
      </c>
      <c r="AE11" s="62">
        <f>'SDA (pensioners)'!$U11</f>
        <v>12.352799187300118</v>
      </c>
      <c r="AF11" s="62">
        <f>SP!$U11</f>
        <v>7760.2785337538135</v>
      </c>
      <c r="AG11" s="62"/>
      <c r="AH11" s="62"/>
      <c r="AI11" s="62"/>
      <c r="AJ11" s="62"/>
      <c r="AK11" s="62"/>
      <c r="AL11" s="62">
        <f>SMP!$U11</f>
        <v>193.54814692595889</v>
      </c>
      <c r="AM11" s="62">
        <f>UC!$U11</f>
        <v>0.98876678546418451</v>
      </c>
      <c r="AN11" s="63">
        <f>WFP!$U11</f>
        <v>193.70918725743675</v>
      </c>
    </row>
    <row r="12" spans="1:40" s="49" customFormat="1" x14ac:dyDescent="0.4">
      <c r="A12" s="59" t="s">
        <v>84</v>
      </c>
      <c r="B12" s="65" t="s">
        <v>85</v>
      </c>
      <c r="C12" s="61">
        <f t="shared" si="3"/>
        <v>14951.892363579344</v>
      </c>
      <c r="D12" s="62">
        <f>AA!$U12</f>
        <v>520.01301593238611</v>
      </c>
      <c r="E12" s="62">
        <f>BBWB!$U12</f>
        <v>51.60227780820054</v>
      </c>
      <c r="F12" s="62">
        <f>CA!$U12</f>
        <v>185.30310988588849</v>
      </c>
      <c r="G12" s="62">
        <f>CWP!$U12</f>
        <v>0.66216000000000008</v>
      </c>
      <c r="H12" s="62"/>
      <c r="I12" s="62">
        <f>DLA!$U12</f>
        <v>1025.9380532339787</v>
      </c>
      <c r="J12" s="62">
        <f>'DLA (children)'!$U12</f>
        <v>163.27823386519501</v>
      </c>
      <c r="K12" s="62">
        <f>'DLA (working age)'!$U12</f>
        <v>525.86110974104281</v>
      </c>
      <c r="L12" s="62">
        <f>'DLA (pensioners)'!$U12</f>
        <v>335.8511129275206</v>
      </c>
      <c r="M12" s="62">
        <f>DHP!$U12</f>
        <v>9.9166830000000008</v>
      </c>
      <c r="N12" s="62">
        <f>ESA!$U12</f>
        <v>909.76964447527587</v>
      </c>
      <c r="O12" s="62">
        <f>HB!$U12</f>
        <v>1883.3643410000002</v>
      </c>
      <c r="P12" s="62">
        <f>IB!$U12</f>
        <v>19.938764234946348</v>
      </c>
      <c r="Q12" s="62">
        <f>IS!$U12</f>
        <v>219.74354672969849</v>
      </c>
      <c r="R12" s="62"/>
      <c r="S12" s="62">
        <f>'IS (incapacity)'!$U12</f>
        <v>32.89428163882976</v>
      </c>
      <c r="T12" s="62">
        <f>'IS (lone parent)'!$U12</f>
        <v>135.42733543781446</v>
      </c>
      <c r="U12" s="62">
        <f>'IS (carer)'!$U12</f>
        <v>39.912904088884645</v>
      </c>
      <c r="V12" s="62">
        <f>'IS (others)'!$U12</f>
        <v>11.390836837276229</v>
      </c>
      <c r="W12" s="62">
        <f>IIDB!$U12</f>
        <v>56.493180236641869</v>
      </c>
      <c r="X12" s="62">
        <f>JSA!$U12</f>
        <v>209.16561916776629</v>
      </c>
      <c r="Y12" s="62">
        <f>MA!$U12</f>
        <v>40.869476832227789</v>
      </c>
      <c r="Z12" s="62">
        <f>O75TVL!$U12</f>
        <v>61.391797730212197</v>
      </c>
      <c r="AA12" s="62">
        <f>PC!$U12</f>
        <v>510.12550575575563</v>
      </c>
      <c r="AB12" s="62">
        <f>PIP!$U12</f>
        <v>120.00087103916462</v>
      </c>
      <c r="AC12" s="62">
        <f>SDA!$U12</f>
        <v>60.001598573578917</v>
      </c>
      <c r="AD12" s="62">
        <f>'SDA (working age)'!$U12</f>
        <v>49.119508761707024</v>
      </c>
      <c r="AE12" s="62">
        <f>'SDA (pensioners)'!$U12</f>
        <v>10.882089811871893</v>
      </c>
      <c r="AF12" s="62">
        <f>SP!$U12</f>
        <v>8648.5193557056446</v>
      </c>
      <c r="AG12" s="62"/>
      <c r="AH12" s="62"/>
      <c r="AI12" s="62"/>
      <c r="AJ12" s="62"/>
      <c r="AK12" s="62"/>
      <c r="AL12" s="62">
        <f>SMP!$U12</f>
        <v>208.31796912809941</v>
      </c>
      <c r="AM12" s="62">
        <f>UC!$U12</f>
        <v>3.8000833503144996E-2</v>
      </c>
      <c r="AN12" s="63">
        <f>WFP!$U12</f>
        <v>210.71739227637437</v>
      </c>
    </row>
    <row r="13" spans="1:40" s="49" customFormat="1" x14ac:dyDescent="0.4">
      <c r="A13" s="59" t="s">
        <v>86</v>
      </c>
      <c r="B13" s="65" t="s">
        <v>87</v>
      </c>
      <c r="C13" s="61">
        <f t="shared" si="3"/>
        <v>19914.301729040453</v>
      </c>
      <c r="D13" s="62">
        <f>AA!$U13</f>
        <v>486.36471330062523</v>
      </c>
      <c r="E13" s="62">
        <f>BBWB!$U13</f>
        <v>55.409503765181199</v>
      </c>
      <c r="F13" s="62">
        <f>CA!$U13</f>
        <v>276.07739035071762</v>
      </c>
      <c r="G13" s="62">
        <f>CWP!$U13</f>
        <v>0</v>
      </c>
      <c r="H13" s="62"/>
      <c r="I13" s="62">
        <f>DLA!$U13</f>
        <v>1424.8105861278816</v>
      </c>
      <c r="J13" s="62">
        <f>'DLA (children)'!$U13</f>
        <v>205.85504948366702</v>
      </c>
      <c r="K13" s="62">
        <f>'DLA (working age)'!$U13</f>
        <v>813.84210044185727</v>
      </c>
      <c r="L13" s="62">
        <f>'DLA (pensioners)'!$U13</f>
        <v>398.32733097538159</v>
      </c>
      <c r="M13" s="62">
        <f>DHP!$U13</f>
        <v>52.090609000000001</v>
      </c>
      <c r="N13" s="62">
        <f>ESA!$U13</f>
        <v>1590.9711956545534</v>
      </c>
      <c r="O13" s="62">
        <f>HB!$U13</f>
        <v>6249.9038490000003</v>
      </c>
      <c r="P13" s="62">
        <f>IB!$U13</f>
        <v>56.48896546099278</v>
      </c>
      <c r="Q13" s="62">
        <f>IS!$U13</f>
        <v>441.43090712099911</v>
      </c>
      <c r="R13" s="62"/>
      <c r="S13" s="62">
        <f>'IS (incapacity)'!$U13</f>
        <v>89.293179093692771</v>
      </c>
      <c r="T13" s="62">
        <f>'IS (lone parent)'!$U13</f>
        <v>261.92650498400678</v>
      </c>
      <c r="U13" s="62">
        <f>'IS (carer)'!$U13</f>
        <v>65.738735662355325</v>
      </c>
      <c r="V13" s="62">
        <f>'IS (others)'!$U13</f>
        <v>24.576671359103486</v>
      </c>
      <c r="W13" s="62">
        <f>IIDB!$U13</f>
        <v>33.097391591744611</v>
      </c>
      <c r="X13" s="62">
        <f>JSA!$U13</f>
        <v>470.06844493235212</v>
      </c>
      <c r="Y13" s="62">
        <f>MA!$U13</f>
        <v>74.582946711483103</v>
      </c>
      <c r="Z13" s="62">
        <f>O75TVL!$U13</f>
        <v>56.153854576295913</v>
      </c>
      <c r="AA13" s="62">
        <f>PC!$U13</f>
        <v>1077.5038952871798</v>
      </c>
      <c r="AB13" s="62">
        <f>PIP!$U13</f>
        <v>101.14896894456609</v>
      </c>
      <c r="AC13" s="62">
        <f>SDA!$U13</f>
        <v>70.940484359401808</v>
      </c>
      <c r="AD13" s="62">
        <f>'SDA (working age)'!$U13</f>
        <v>59.682865252413755</v>
      </c>
      <c r="AE13" s="62">
        <f>'SDA (pensioners)'!$U13</f>
        <v>11.257619106988026</v>
      </c>
      <c r="AF13" s="62">
        <f>SP!$U13</f>
        <v>6831.3173465994341</v>
      </c>
      <c r="AG13" s="62"/>
      <c r="AH13" s="62"/>
      <c r="AI13" s="62"/>
      <c r="AJ13" s="62"/>
      <c r="AK13" s="62"/>
      <c r="AL13" s="62">
        <f>SMP!$U13</f>
        <v>368.04325862851579</v>
      </c>
      <c r="AM13" s="62">
        <f>UC!$U13</f>
        <v>1.2488117049268825</v>
      </c>
      <c r="AN13" s="63">
        <f>WFP!$U13</f>
        <v>196.64860592360094</v>
      </c>
    </row>
    <row r="14" spans="1:40" s="49" customFormat="1" x14ac:dyDescent="0.4">
      <c r="A14" s="59" t="s">
        <v>88</v>
      </c>
      <c r="B14" s="65" t="s">
        <v>89</v>
      </c>
      <c r="C14" s="61">
        <f t="shared" si="3"/>
        <v>21290.35075456613</v>
      </c>
      <c r="D14" s="62">
        <f>AA!$U14</f>
        <v>675.61224993255109</v>
      </c>
      <c r="E14" s="62">
        <f>BBWB!$U14</f>
        <v>76.490447189800705</v>
      </c>
      <c r="F14" s="62">
        <f>CA!$U14</f>
        <v>242.00290784335388</v>
      </c>
      <c r="G14" s="62">
        <f>CWP!$U14</f>
        <v>0</v>
      </c>
      <c r="H14" s="62"/>
      <c r="I14" s="62">
        <f>DLA!$U14</f>
        <v>1418.465143205789</v>
      </c>
      <c r="J14" s="62">
        <f>'DLA (children)'!$U14</f>
        <v>230.36875223578812</v>
      </c>
      <c r="K14" s="62">
        <f>'DLA (working age)'!$U14</f>
        <v>767.58316988341096</v>
      </c>
      <c r="L14" s="62">
        <f>'DLA (pensioners)'!$U14</f>
        <v>416.18679694375783</v>
      </c>
      <c r="M14" s="62">
        <f>DHP!$U14</f>
        <v>14.715576</v>
      </c>
      <c r="N14" s="62">
        <f>ESA!$U14</f>
        <v>1276.2451314926805</v>
      </c>
      <c r="O14" s="62">
        <f>HB!$U14</f>
        <v>2897.1218549999999</v>
      </c>
      <c r="P14" s="62">
        <f>IB!$U14</f>
        <v>15.343319683420885</v>
      </c>
      <c r="Q14" s="62">
        <f>IS!$U14</f>
        <v>286.45937014705373</v>
      </c>
      <c r="R14" s="62"/>
      <c r="S14" s="62">
        <f>'IS (incapacity)'!$U14</f>
        <v>34.774629790864594</v>
      </c>
      <c r="T14" s="62">
        <f>'IS (lone parent)'!$U14</f>
        <v>186.54883017739022</v>
      </c>
      <c r="U14" s="62">
        <f>'IS (carer)'!$U14</f>
        <v>51.219904029238059</v>
      </c>
      <c r="V14" s="62">
        <f>'IS (others)'!$U14</f>
        <v>13.844070390167152</v>
      </c>
      <c r="W14" s="62">
        <f>IIDB!$U14</f>
        <v>69.991468182880439</v>
      </c>
      <c r="X14" s="62">
        <f>JSA!$U14</f>
        <v>254.29873943076723</v>
      </c>
      <c r="Y14" s="62">
        <f>MA!$U14</f>
        <v>56.553338587597999</v>
      </c>
      <c r="Z14" s="62">
        <f>O75TVL!$U14</f>
        <v>89.054345515516985</v>
      </c>
      <c r="AA14" s="62">
        <f>PC!$U14</f>
        <v>685.37690798555241</v>
      </c>
      <c r="AB14" s="62">
        <f>PIP!$U14</f>
        <v>116.72963349642754</v>
      </c>
      <c r="AC14" s="62">
        <f>SDA!$U14</f>
        <v>79.283640272172406</v>
      </c>
      <c r="AD14" s="62">
        <f>'SDA (working age)'!$U14</f>
        <v>63.344099171557225</v>
      </c>
      <c r="AE14" s="62">
        <f>'SDA (pensioners)'!$U14</f>
        <v>15.939541100615175</v>
      </c>
      <c r="AF14" s="62">
        <f>SP!$U14</f>
        <v>12392.929136629427</v>
      </c>
      <c r="AG14" s="62"/>
      <c r="AH14" s="62"/>
      <c r="AI14" s="62"/>
      <c r="AJ14" s="62"/>
      <c r="AK14" s="62"/>
      <c r="AL14" s="62">
        <f>SMP!$U14</f>
        <v>338.38667454448984</v>
      </c>
      <c r="AM14" s="62">
        <f>UC!$U14</f>
        <v>4.247151979763264E-2</v>
      </c>
      <c r="AN14" s="63">
        <f>WFP!$U14</f>
        <v>305.24839790684814</v>
      </c>
    </row>
    <row r="15" spans="1:40" s="49" customFormat="1" x14ac:dyDescent="0.4">
      <c r="A15" s="59" t="s">
        <v>90</v>
      </c>
      <c r="B15" s="65" t="s">
        <v>91</v>
      </c>
      <c r="C15" s="61">
        <f t="shared" si="3"/>
        <v>14516.378986027077</v>
      </c>
      <c r="D15" s="62">
        <f>AA!$U15</f>
        <v>518.68227404634933</v>
      </c>
      <c r="E15" s="62">
        <f>BBWB!$U15</f>
        <v>45.726060105609378</v>
      </c>
      <c r="F15" s="62">
        <f>CA!$U15</f>
        <v>164.64528694816394</v>
      </c>
      <c r="G15" s="62">
        <f>CWP!$U15</f>
        <v>0</v>
      </c>
      <c r="H15" s="62"/>
      <c r="I15" s="62">
        <f>DLA!$U15</f>
        <v>1049.4337039869845</v>
      </c>
      <c r="J15" s="62">
        <f>'DLA (children)'!$U15</f>
        <v>136.51621513713337</v>
      </c>
      <c r="K15" s="62">
        <f>'DLA (working age)'!$U15</f>
        <v>561.36141066378366</v>
      </c>
      <c r="L15" s="62">
        <f>'DLA (pensioners)'!$U15</f>
        <v>349.76500816632705</v>
      </c>
      <c r="M15" s="62">
        <f>DHP!$U15</f>
        <v>8.3813359999999992</v>
      </c>
      <c r="N15" s="62">
        <f>ESA!$U15</f>
        <v>921.67455358333768</v>
      </c>
      <c r="O15" s="62">
        <f>HB!$U15</f>
        <v>1725.3058859999999</v>
      </c>
      <c r="P15" s="62">
        <f>IB!$U15</f>
        <v>42.949558175175795</v>
      </c>
      <c r="Q15" s="62">
        <f>IS!$U15</f>
        <v>201.49182782838307</v>
      </c>
      <c r="R15" s="62"/>
      <c r="S15" s="62">
        <f>'IS (incapacity)'!$U15</f>
        <v>41.029696570605573</v>
      </c>
      <c r="T15" s="62">
        <f>'IS (lone parent)'!$U15</f>
        <v>113.18929028739512</v>
      </c>
      <c r="U15" s="62">
        <f>'IS (carer)'!$U15</f>
        <v>36.235512647812733</v>
      </c>
      <c r="V15" s="62">
        <f>'IS (others)'!$U15</f>
        <v>11.057227843702316</v>
      </c>
      <c r="W15" s="62">
        <f>IIDB!$U15</f>
        <v>59.674186587483163</v>
      </c>
      <c r="X15" s="62">
        <f>JSA!$U15</f>
        <v>158.14471228218892</v>
      </c>
      <c r="Y15" s="62">
        <f>MA!$U15</f>
        <v>42.253006460063069</v>
      </c>
      <c r="Z15" s="62">
        <f>O75TVL!$U15</f>
        <v>61.716162209965823</v>
      </c>
      <c r="AA15" s="62">
        <f>PC!$U15</f>
        <v>507.85687861399128</v>
      </c>
      <c r="AB15" s="62">
        <f>PIP!$U15</f>
        <v>95.176658068150871</v>
      </c>
      <c r="AC15" s="62">
        <f>SDA!$U15</f>
        <v>63.016409887504693</v>
      </c>
      <c r="AD15" s="62">
        <f>'SDA (working age)'!$U15</f>
        <v>51.382921115193966</v>
      </c>
      <c r="AE15" s="62">
        <f>'SDA (pensioners)'!$U15</f>
        <v>11.633488772310734</v>
      </c>
      <c r="AF15" s="62">
        <f>SP!$U15</f>
        <v>8460.8207568988673</v>
      </c>
      <c r="AG15" s="62"/>
      <c r="AH15" s="62"/>
      <c r="AI15" s="62"/>
      <c r="AJ15" s="62"/>
      <c r="AK15" s="62"/>
      <c r="AL15" s="62">
        <f>SMP!$U15</f>
        <v>175.37783529888515</v>
      </c>
      <c r="AM15" s="62">
        <f>UC!$U15</f>
        <v>1.2704200220169062</v>
      </c>
      <c r="AN15" s="63">
        <f>WFP!$U15</f>
        <v>212.78147302395587</v>
      </c>
    </row>
    <row r="16" spans="1:40" s="49" customFormat="1" x14ac:dyDescent="0.4">
      <c r="A16" s="47">
        <v>924</v>
      </c>
      <c r="B16" s="66" t="s">
        <v>92</v>
      </c>
      <c r="C16" s="56">
        <f t="shared" si="3"/>
        <v>9193.8530185672771</v>
      </c>
      <c r="D16" s="57">
        <f>AA!$U$16</f>
        <v>384.65121650718913</v>
      </c>
      <c r="E16" s="57">
        <f>BBWB!$U$16</f>
        <v>29.52253750565594</v>
      </c>
      <c r="F16" s="57">
        <f>CA!$U$16</f>
        <v>144.58642678053843</v>
      </c>
      <c r="G16" s="57">
        <f>CWP!$U$16</f>
        <v>0.22072000000000003</v>
      </c>
      <c r="H16" s="57"/>
      <c r="I16" s="57">
        <f>DLA!$U$16</f>
        <v>1019.8619514425935</v>
      </c>
      <c r="J16" s="57">
        <f>'DLA (children)'!$U$16</f>
        <v>95.01491002729523</v>
      </c>
      <c r="K16" s="57">
        <f>'DLA (working age)'!$U$16</f>
        <v>459.68059666250264</v>
      </c>
      <c r="L16" s="57">
        <f>'DLA (pensioners)'!$U$16</f>
        <v>470.56662799474208</v>
      </c>
      <c r="M16" s="57">
        <f>DHP!$U$16</f>
        <v>8.2224470000000007</v>
      </c>
      <c r="N16" s="57">
        <f>ESA!$U$16</f>
        <v>804.41651451458222</v>
      </c>
      <c r="O16" s="57">
        <f>HB!$U$16</f>
        <v>1011.282523</v>
      </c>
      <c r="P16" s="57">
        <f>IB!$U$16</f>
        <v>25.092062251152942</v>
      </c>
      <c r="Q16" s="57">
        <f>IS!$U$16</f>
        <v>174.84534844845314</v>
      </c>
      <c r="R16" s="57"/>
      <c r="S16" s="57">
        <f>'IS (incapacity)'!$U$16</f>
        <v>33.901485803555282</v>
      </c>
      <c r="T16" s="57">
        <f>'IS (lone parent)'!$U$16</f>
        <v>93.853011324117489</v>
      </c>
      <c r="U16" s="57">
        <f>'IS (carer)'!$U$16</f>
        <v>38.781682057227421</v>
      </c>
      <c r="V16" s="57">
        <f>'IS (others)'!$U$16</f>
        <v>8.3734387979704348</v>
      </c>
      <c r="W16" s="57">
        <f>IIDB!$U$16</f>
        <v>60.644346882167902</v>
      </c>
      <c r="X16" s="57">
        <f>JSA!$U$16</f>
        <v>183.09310392325821</v>
      </c>
      <c r="Y16" s="57">
        <f>MA!$U$16</f>
        <v>16.759418563872714</v>
      </c>
      <c r="Z16" s="57">
        <f>O75TVL!$U$16</f>
        <v>32.392992446974972</v>
      </c>
      <c r="AA16" s="57">
        <f>PC!$U$16</f>
        <v>386.43797223217581</v>
      </c>
      <c r="AB16" s="57">
        <f>PIP!$U$16</f>
        <v>154.24127932707111</v>
      </c>
      <c r="AC16" s="57">
        <f>SDA!$U$16</f>
        <v>49.661281108330236</v>
      </c>
      <c r="AD16" s="57">
        <f>'SDA (working age)'!$U$16</f>
        <v>38.509087346088677</v>
      </c>
      <c r="AE16" s="57">
        <f>'SDA (pensioners)'!$U$16</f>
        <v>11.152193762241547</v>
      </c>
      <c r="AF16" s="57">
        <f>SP!$U$16</f>
        <v>4496.4703566609169</v>
      </c>
      <c r="AG16" s="57"/>
      <c r="AH16" s="57"/>
      <c r="AI16" s="57"/>
      <c r="AJ16" s="57"/>
      <c r="AK16" s="57"/>
      <c r="AL16" s="57">
        <f>SMP!$U$16</f>
        <v>95.869416951760684</v>
      </c>
      <c r="AM16" s="57">
        <f>UC!$U$16</f>
        <v>0.57597341760649168</v>
      </c>
      <c r="AN16" s="58">
        <f>WFP!$U$16</f>
        <v>115.00512960297856</v>
      </c>
    </row>
    <row r="17" spans="1:40" s="49" customFormat="1" x14ac:dyDescent="0.4">
      <c r="A17" s="47">
        <v>923</v>
      </c>
      <c r="B17" s="66" t="s">
        <v>93</v>
      </c>
      <c r="C17" s="56">
        <f t="shared" si="3"/>
        <v>14763.60286332792</v>
      </c>
      <c r="D17" s="57">
        <f>AA!$U$17</f>
        <v>484.65565129278275</v>
      </c>
      <c r="E17" s="57">
        <f>BBWB!$U$17</f>
        <v>55.609698912529794</v>
      </c>
      <c r="F17" s="57">
        <f>CA!$U$17</f>
        <v>202.81125735181311</v>
      </c>
      <c r="G17" s="57">
        <f>CWP!$U$17</f>
        <v>7.2837600000000009</v>
      </c>
      <c r="H17" s="57"/>
      <c r="I17" s="57">
        <f>DLA!$U$17</f>
        <v>1466.6097511418827</v>
      </c>
      <c r="J17" s="57">
        <f>'DLA (children)'!$U$17</f>
        <v>137.85508980093923</v>
      </c>
      <c r="K17" s="57">
        <f>'DLA (working age)'!$U$17</f>
        <v>776.43000440214018</v>
      </c>
      <c r="L17" s="57">
        <f>'DLA (pensioners)'!$U$17</f>
        <v>551.62341203790731</v>
      </c>
      <c r="M17" s="57">
        <f>DHP!$U$17</f>
        <v>50.352308999999998</v>
      </c>
      <c r="N17" s="57">
        <f>ESA!$U$17</f>
        <v>1432.888323816012</v>
      </c>
      <c r="O17" s="57">
        <f>HB!$U$17</f>
        <v>1776.1796779999997</v>
      </c>
      <c r="P17" s="57">
        <f>IB!$U$17</f>
        <v>9.5469746061879466</v>
      </c>
      <c r="Q17" s="57">
        <f>IS!$U$17</f>
        <v>250.94770542376179</v>
      </c>
      <c r="R17" s="57"/>
      <c r="S17" s="57">
        <f>'IS (incapacity)'!$U$17</f>
        <v>46.889136615607683</v>
      </c>
      <c r="T17" s="57">
        <f>'IS (lone parent)'!$U$17</f>
        <v>135.02775280691478</v>
      </c>
      <c r="U17" s="57">
        <f>'IS (carer)'!$U$17</f>
        <v>57.611891104125156</v>
      </c>
      <c r="V17" s="57">
        <f>'IS (others)'!$U$17</f>
        <v>11.366675090613402</v>
      </c>
      <c r="W17" s="57">
        <f>IIDB!$U$17</f>
        <v>88.778995428025198</v>
      </c>
      <c r="X17" s="57">
        <f>JSA!$U$17</f>
        <v>310.58901090989474</v>
      </c>
      <c r="Y17" s="57">
        <f>MA!$U$17</f>
        <v>30.066093442421188</v>
      </c>
      <c r="Z17" s="57">
        <f>O75TVL!$U$17</f>
        <v>48.938684880723535</v>
      </c>
      <c r="AA17" s="57">
        <f>PC!$U$17</f>
        <v>587.33262379467828</v>
      </c>
      <c r="AB17" s="57">
        <f>PIP!$U$17</f>
        <v>162.78826464356158</v>
      </c>
      <c r="AC17" s="57">
        <f>SDA!$U$17</f>
        <v>77.146171271908187</v>
      </c>
      <c r="AD17" s="57">
        <f>'SDA (working age)'!$U$17</f>
        <v>62.846140093235903</v>
      </c>
      <c r="AE17" s="57">
        <f>'SDA (pensioners)'!$U$17</f>
        <v>14.300031178672301</v>
      </c>
      <c r="AF17" s="57">
        <f>SP!$U$17</f>
        <v>7323.800788336438</v>
      </c>
      <c r="AG17" s="57"/>
      <c r="AH17" s="57"/>
      <c r="AI17" s="57"/>
      <c r="AJ17" s="57"/>
      <c r="AK17" s="57"/>
      <c r="AL17" s="57">
        <f>SMP!$U$17</f>
        <v>212.26915927380614</v>
      </c>
      <c r="AM17" s="57">
        <f>UC!$U$17</f>
        <v>1.4485023594139974</v>
      </c>
      <c r="AN17" s="58">
        <f>WFP!$U$17</f>
        <v>183.55945944208062</v>
      </c>
    </row>
    <row r="18" spans="1:40" s="72" customFormat="1" ht="30" customHeight="1" x14ac:dyDescent="0.4">
      <c r="A18" s="67">
        <v>922</v>
      </c>
      <c r="B18" s="68" t="s">
        <v>94</v>
      </c>
      <c r="C18" s="69">
        <f t="shared" si="3"/>
        <v>14.910000409260947</v>
      </c>
      <c r="D18" s="70"/>
      <c r="E18" s="70"/>
      <c r="F18" s="70"/>
      <c r="G18" s="70"/>
      <c r="H18" s="70"/>
      <c r="I18" s="70"/>
      <c r="J18" s="70"/>
      <c r="K18" s="70"/>
      <c r="L18" s="70"/>
      <c r="M18" s="70"/>
      <c r="N18" s="70"/>
      <c r="O18" s="70"/>
      <c r="P18" s="70"/>
      <c r="Q18" s="70"/>
      <c r="R18" s="70"/>
      <c r="S18" s="70"/>
      <c r="T18" s="70"/>
      <c r="U18" s="70"/>
      <c r="V18" s="70"/>
      <c r="W18" s="70"/>
      <c r="X18" s="70"/>
      <c r="Y18" s="70"/>
      <c r="Z18" s="80">
        <f>O75TVL!$U$18</f>
        <v>14.910000409260947</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0">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109375" style="75" customWidth="1"/>
    <col min="8" max="8" width="12.77734375" style="75" hidden="1" customWidth="1"/>
    <col min="9" max="17" width="12.77734375" style="75" customWidth="1"/>
    <col min="18" max="18" width="12.77734375" style="75" hidden="1" customWidth="1"/>
    <col min="19" max="20" width="12.77734375" style="75" customWidth="1"/>
    <col min="21" max="21" width="11.33203125" style="75" customWidth="1"/>
    <col min="22" max="22" width="10.33203125" style="75" customWidth="1"/>
    <col min="23" max="26" width="12.77734375" style="75" customWidth="1"/>
    <col min="27" max="27" width="11.109375" style="75" customWidth="1"/>
    <col min="28" max="28" width="13.44140625" style="75" customWidth="1"/>
    <col min="29" max="31" width="12.77734375" style="75" customWidth="1"/>
    <col min="32" max="32" width="11.5546875" style="75" customWidth="1"/>
    <col min="33" max="37" width="12.77734375" style="75" hidden="1" customWidth="1"/>
    <col min="38" max="38" width="11.109375" style="75" customWidth="1"/>
    <col min="39" max="39" width="10.77734375" style="75" customWidth="1"/>
    <col min="40" max="40" width="11.5546875" style="75" customWidth="1"/>
    <col min="41" max="16384" width="8.88671875" style="75"/>
  </cols>
  <sheetData>
    <row r="1" spans="1:40" s="48" customFormat="1" ht="60" customHeight="1" x14ac:dyDescent="0.4">
      <c r="A1" s="250" t="s">
        <v>116</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t="s">
        <v>113</v>
      </c>
      <c r="AC2" s="53" t="s">
        <v>67</v>
      </c>
      <c r="AD2" s="234" t="s">
        <v>54</v>
      </c>
      <c r="AE2" s="234" t="s">
        <v>55</v>
      </c>
      <c r="AF2" s="53" t="s">
        <v>68</v>
      </c>
      <c r="AG2" s="53"/>
      <c r="AH2" s="53"/>
      <c r="AI2" s="53"/>
      <c r="AJ2" s="53"/>
      <c r="AK2" s="53"/>
      <c r="AL2" s="53" t="s">
        <v>101</v>
      </c>
      <c r="AM2" s="53" t="s">
        <v>114</v>
      </c>
      <c r="AN2" s="86" t="s">
        <v>69</v>
      </c>
    </row>
    <row r="3" spans="1:40" s="49" customFormat="1" ht="30" customHeight="1" x14ac:dyDescent="0.4">
      <c r="A3" s="54">
        <v>925</v>
      </c>
      <c r="B3" s="55" t="s">
        <v>70</v>
      </c>
      <c r="C3" s="56">
        <f>SUM(D3:I3,M3:Q3,W3:AC3,AF3,AL3:AN3)</f>
        <v>171232.15191531784</v>
      </c>
      <c r="D3" s="57">
        <f>SUM(D6,D16:D17,D4)</f>
        <v>5489.5433917499968</v>
      </c>
      <c r="E3" s="57">
        <f>SUM(E6,E16:E17,E4)</f>
        <v>568.920465350001</v>
      </c>
      <c r="F3" s="57">
        <f>SUM(F6,F16:F17,F4)</f>
        <v>2545.4439678199997</v>
      </c>
      <c r="G3" s="57">
        <f>SUM(G6,G16:G17,G4)</f>
        <v>3.9260000000000019</v>
      </c>
      <c r="H3" s="57"/>
      <c r="I3" s="57">
        <f>SUM(I6,I16:I17,I4)</f>
        <v>13233.124968690014</v>
      </c>
      <c r="J3" s="57">
        <f>SUM(J6,J16:J17,J4)</f>
        <v>1834.7090892979161</v>
      </c>
      <c r="K3" s="57">
        <f>SUM(K6,K16:K17,K4)</f>
        <v>6632.0880013466431</v>
      </c>
      <c r="L3" s="57">
        <f>SUM(L6,L16:L17,L4)</f>
        <v>4766.327878045442</v>
      </c>
      <c r="M3" s="57">
        <f t="shared" ref="M3:W3" si="0">SUM(M6,M16:M17,M4)</f>
        <v>163.36812400000002</v>
      </c>
      <c r="N3" s="57">
        <f t="shared" si="0"/>
        <v>14271.548569179993</v>
      </c>
      <c r="O3" s="57">
        <f t="shared" si="0"/>
        <v>24243.713646999997</v>
      </c>
      <c r="P3" s="57">
        <f t="shared" si="0"/>
        <v>61.927221750000008</v>
      </c>
      <c r="Q3" s="57">
        <f t="shared" si="0"/>
        <v>2539.1118483999994</v>
      </c>
      <c r="R3" s="57"/>
      <c r="S3" s="57">
        <f t="shared" si="0"/>
        <v>233.19424866448776</v>
      </c>
      <c r="T3" s="57">
        <f t="shared" si="0"/>
        <v>1558.3063089079881</v>
      </c>
      <c r="U3" s="57">
        <f t="shared" si="0"/>
        <v>622.1284920376753</v>
      </c>
      <c r="V3" s="57">
        <f t="shared" si="0"/>
        <v>125.48279878984846</v>
      </c>
      <c r="W3" s="57">
        <f t="shared" si="0"/>
        <v>865.05245451249436</v>
      </c>
      <c r="X3" s="57">
        <f>SUM(X6,X16:X17,X4)</f>
        <v>2313.5160157900004</v>
      </c>
      <c r="Y3" s="57">
        <f>SUM(Y6,Y16:Y17,Y4)</f>
        <v>440.94097081999968</v>
      </c>
      <c r="Z3" s="57">
        <f>SUM(Z6,Z16:Z17,Z4)</f>
        <v>606.62578991538703</v>
      </c>
      <c r="AA3" s="57">
        <f t="shared" ref="AA3:AF3" si="1">SUM(AA6,AA16:AA17,AA4)</f>
        <v>6078.7060508699969</v>
      </c>
      <c r="AB3" s="57">
        <f t="shared" si="1"/>
        <v>3004.5842815999981</v>
      </c>
      <c r="AC3" s="57">
        <f t="shared" si="1"/>
        <v>469.59270565999952</v>
      </c>
      <c r="AD3" s="57">
        <f t="shared" si="1"/>
        <v>341.39509716401886</v>
      </c>
      <c r="AE3" s="57">
        <f t="shared" si="1"/>
        <v>128.19760849598055</v>
      </c>
      <c r="AF3" s="57">
        <f t="shared" si="1"/>
        <v>89367.861473900004</v>
      </c>
      <c r="AG3" s="57"/>
      <c r="AH3" s="57"/>
      <c r="AI3" s="57"/>
      <c r="AJ3" s="57"/>
      <c r="AK3" s="57"/>
      <c r="AL3" s="57">
        <f t="shared" ref="AL3:AN3" si="2">SUM(AL6,AL16:AL17,AL4)</f>
        <v>2400.02563917</v>
      </c>
      <c r="AM3" s="57">
        <f t="shared" si="2"/>
        <v>490.79643462000018</v>
      </c>
      <c r="AN3" s="58">
        <f t="shared" si="2"/>
        <v>2073.8218945200006</v>
      </c>
    </row>
    <row r="4" spans="1:40" s="49" customFormat="1" x14ac:dyDescent="0.4">
      <c r="A4" s="59"/>
      <c r="B4" s="60" t="s">
        <v>71</v>
      </c>
      <c r="C4" s="61">
        <f t="shared" ref="C4:C18" si="3">SUM(D4:I4,M4:Q4,W4:AC4,AF4,AL4:AN4)</f>
        <v>3858.9605327560776</v>
      </c>
      <c r="D4" s="62">
        <f>AA!$V$4</f>
        <v>8.4727645707867048</v>
      </c>
      <c r="E4" s="62">
        <f>BBWB!$V$4</f>
        <v>20.026754962177613</v>
      </c>
      <c r="F4" s="62">
        <f>CA!$V$4</f>
        <v>1.2227895813344123</v>
      </c>
      <c r="G4" s="62">
        <f>CWP!$V$4</f>
        <v>0</v>
      </c>
      <c r="H4" s="62"/>
      <c r="I4" s="62">
        <f>DLA!$V$4</f>
        <v>13.607782300753565</v>
      </c>
      <c r="J4" s="62">
        <f>'DLA (children)'!$V$4</f>
        <v>0.83411822264110747</v>
      </c>
      <c r="K4" s="62">
        <f>'DLA (working age)'!$V$4</f>
        <v>4.9097031337209245</v>
      </c>
      <c r="L4" s="62">
        <f>'DLA (pensioners)'!$V$4</f>
        <v>7.8468416689711464</v>
      </c>
      <c r="M4" s="62">
        <f>DHP!$V$4</f>
        <v>0</v>
      </c>
      <c r="N4" s="62">
        <f>ESA!$V$4</f>
        <v>24.953738350527942</v>
      </c>
      <c r="O4" s="62">
        <f>HB!$V$4</f>
        <v>0</v>
      </c>
      <c r="P4" s="62">
        <f>IB!$V$4</f>
        <v>1.3725181782777069</v>
      </c>
      <c r="Q4" s="62">
        <f>IS!$V$4</f>
        <v>9.3051927748730653E-2</v>
      </c>
      <c r="R4" s="62"/>
      <c r="S4" s="62">
        <f>'IS (incapacity)'!$V$4</f>
        <v>7.8204300478397319E-3</v>
      </c>
      <c r="T4" s="62">
        <f>'IS (lone parent)'!$V$4</f>
        <v>3.504261743795066E-2</v>
      </c>
      <c r="U4" s="62">
        <f>'IS (carer)'!$V$4</f>
        <v>0</v>
      </c>
      <c r="V4" s="62">
        <f>'IS (others)'!$V$4</f>
        <v>1.426720989224756E-2</v>
      </c>
      <c r="W4" s="62">
        <f>IIDB!$V$4</f>
        <v>17.939810232952869</v>
      </c>
      <c r="X4" s="62">
        <f>JSA!$V$4</f>
        <v>0.87733482038647603</v>
      </c>
      <c r="Y4" s="62">
        <f>MA!$V$4</f>
        <v>1.2576817032195093</v>
      </c>
      <c r="Z4" s="62">
        <f>O75TVL!$V$4</f>
        <v>0</v>
      </c>
      <c r="AA4" s="62">
        <f>PC!$V$4</f>
        <v>0.66853107925343636</v>
      </c>
      <c r="AB4" s="62">
        <f>PIP!$V$4</f>
        <v>0.89971786516806662</v>
      </c>
      <c r="AC4" s="62">
        <f>SDA!$V$4</f>
        <v>0.36156791062123694</v>
      </c>
      <c r="AD4" s="62">
        <f>'SDA (working age)'!$V$4</f>
        <v>0.1024942495810969</v>
      </c>
      <c r="AE4" s="62">
        <f>'SDA (pensioners)'!$V$4</f>
        <v>0.25907366104014007</v>
      </c>
      <c r="AF4" s="62">
        <f>SP!$V$4</f>
        <v>3755.2251642728693</v>
      </c>
      <c r="AG4" s="62"/>
      <c r="AH4" s="62"/>
      <c r="AI4" s="62"/>
      <c r="AJ4" s="62"/>
      <c r="AK4" s="62"/>
      <c r="AL4" s="62">
        <f>SMP!$V$4</f>
        <v>3.884325</v>
      </c>
      <c r="AM4" s="62">
        <f>UC!$V$4</f>
        <v>0</v>
      </c>
      <c r="AN4" s="63">
        <f>WFP!$V$4</f>
        <v>8.0969999999999995</v>
      </c>
    </row>
    <row r="5" spans="1:40" s="49" customFormat="1" ht="25.5" customHeight="1" x14ac:dyDescent="0.4">
      <c r="A5" s="54">
        <v>941</v>
      </c>
      <c r="B5" s="55" t="s">
        <v>72</v>
      </c>
      <c r="C5" s="56">
        <f t="shared" si="3"/>
        <v>152280.6516022516</v>
      </c>
      <c r="D5" s="57">
        <f>SUM(D6,D16)</f>
        <v>4993.8792628127057</v>
      </c>
      <c r="E5" s="57">
        <f>SUM(E6,E16)</f>
        <v>494.15943161934274</v>
      </c>
      <c r="F5" s="57">
        <f>SUM(F6,F16)</f>
        <v>2321.869541367616</v>
      </c>
      <c r="G5" s="57">
        <f>SUM(G6,G16)</f>
        <v>0.44677880000000025</v>
      </c>
      <c r="H5" s="57"/>
      <c r="I5" s="57">
        <f>SUM(I6,I16)</f>
        <v>11819.890608968564</v>
      </c>
      <c r="J5" s="57">
        <f>SUM(J6,J16)</f>
        <v>1686.9256554747838</v>
      </c>
      <c r="K5" s="57">
        <f>SUM(K6,K16)</f>
        <v>5898.6559612139354</v>
      </c>
      <c r="L5" s="57">
        <f>SUM(L6,L16)</f>
        <v>4234.7004458496303</v>
      </c>
      <c r="M5" s="57">
        <f t="shared" ref="M5:W5" si="4">SUM(M6,M16)</f>
        <v>114.34514500000002</v>
      </c>
      <c r="N5" s="57">
        <f t="shared" si="4"/>
        <v>12663.285433112243</v>
      </c>
      <c r="O5" s="57">
        <f t="shared" si="4"/>
        <v>22471.647852999999</v>
      </c>
      <c r="P5" s="57">
        <f t="shared" si="4"/>
        <v>57.670555512289702</v>
      </c>
      <c r="Q5" s="57">
        <f t="shared" si="4"/>
        <v>2317.2104428693015</v>
      </c>
      <c r="R5" s="57"/>
      <c r="S5" s="57">
        <f t="shared" si="4"/>
        <v>204.77798206064801</v>
      </c>
      <c r="T5" s="57">
        <f t="shared" si="4"/>
        <v>1435.7897049530093</v>
      </c>
      <c r="U5" s="57">
        <f t="shared" si="4"/>
        <v>560.9757043326822</v>
      </c>
      <c r="V5" s="57">
        <f t="shared" si="4"/>
        <v>115.77098029991649</v>
      </c>
      <c r="W5" s="57">
        <f t="shared" si="4"/>
        <v>760.28293858391021</v>
      </c>
      <c r="X5" s="57">
        <f>SUM(X6,X16)</f>
        <v>2072.526947614952</v>
      </c>
      <c r="Y5" s="57">
        <f>SUM(Y6,Y16)</f>
        <v>410.66654544952917</v>
      </c>
      <c r="Z5" s="57">
        <f t="shared" ref="Z5:AF5" si="5">SUM(Z6,Z16)</f>
        <v>556.84641213132636</v>
      </c>
      <c r="AA5" s="57">
        <f t="shared" si="5"/>
        <v>5544.9663740370042</v>
      </c>
      <c r="AB5" s="57">
        <f t="shared" si="5"/>
        <v>2685.3211789711054</v>
      </c>
      <c r="AC5" s="57">
        <f t="shared" si="5"/>
        <v>418.19722226665533</v>
      </c>
      <c r="AD5" s="57">
        <f t="shared" si="5"/>
        <v>303.44587235294983</v>
      </c>
      <c r="AE5" s="57">
        <f t="shared" si="5"/>
        <v>114.75134991370545</v>
      </c>
      <c r="AF5" s="57">
        <f t="shared" si="5"/>
        <v>78052.90256201895</v>
      </c>
      <c r="AG5" s="57"/>
      <c r="AH5" s="57"/>
      <c r="AI5" s="57"/>
      <c r="AJ5" s="57"/>
      <c r="AK5" s="57"/>
      <c r="AL5" s="57">
        <f t="shared" ref="AL5:AN5" si="6">SUM(AL6,AL16)</f>
        <v>2194.8666322700001</v>
      </c>
      <c r="AM5" s="57">
        <f t="shared" si="6"/>
        <v>444.8869553748026</v>
      </c>
      <c r="AN5" s="58">
        <f t="shared" si="6"/>
        <v>1884.7827804713431</v>
      </c>
    </row>
    <row r="6" spans="1:40" s="49" customFormat="1" ht="25.5" customHeight="1" x14ac:dyDescent="0.4">
      <c r="A6" s="54">
        <v>921</v>
      </c>
      <c r="B6" s="64" t="s">
        <v>73</v>
      </c>
      <c r="C6" s="56">
        <f t="shared" si="3"/>
        <v>142889.80848550229</v>
      </c>
      <c r="D6" s="57">
        <f>SUM(D7:D15)</f>
        <v>4609.3956466248601</v>
      </c>
      <c r="E6" s="57">
        <f>SUM(E7:E15)</f>
        <v>464.62826852528815</v>
      </c>
      <c r="F6" s="57">
        <f>SUM(F7:F15)</f>
        <v>2162.2252113028389</v>
      </c>
      <c r="G6" s="57">
        <f>SUM(G7:G15)</f>
        <v>0.44677880000000025</v>
      </c>
      <c r="H6" s="57"/>
      <c r="I6" s="57">
        <f>SUM(I7:I15)</f>
        <v>10891.142761116113</v>
      </c>
      <c r="J6" s="57">
        <f>SUM(J7:J15)</f>
        <v>1587.0939877855176</v>
      </c>
      <c r="K6" s="57">
        <f>SUM(K7:K15)</f>
        <v>5512.1460796035208</v>
      </c>
      <c r="L6" s="57">
        <f>SUM(L7:L15)</f>
        <v>3792.5745903688312</v>
      </c>
      <c r="M6" s="57">
        <f t="shared" ref="M6:W6" si="7">SUM(M7:M15)</f>
        <v>107.71089200000002</v>
      </c>
      <c r="N6" s="57">
        <f t="shared" si="7"/>
        <v>11762.838051809473</v>
      </c>
      <c r="O6" s="57">
        <f t="shared" si="7"/>
        <v>21447.477731999999</v>
      </c>
      <c r="P6" s="57">
        <f t="shared" si="7"/>
        <v>51.502881297923956</v>
      </c>
      <c r="Q6" s="57">
        <f t="shared" si="7"/>
        <v>2161.1405107622504</v>
      </c>
      <c r="R6" s="57"/>
      <c r="S6" s="57">
        <f t="shared" si="7"/>
        <v>186.65945491781167</v>
      </c>
      <c r="T6" s="57">
        <f t="shared" si="7"/>
        <v>1347.2367980085851</v>
      </c>
      <c r="U6" s="57">
        <f t="shared" si="7"/>
        <v>518.79059044630287</v>
      </c>
      <c r="V6" s="57">
        <f t="shared" si="7"/>
        <v>108.5245525725886</v>
      </c>
      <c r="W6" s="57">
        <f t="shared" si="7"/>
        <v>701.19652066426522</v>
      </c>
      <c r="X6" s="57">
        <f>SUM(X7:X15)</f>
        <v>1928.1982951222581</v>
      </c>
      <c r="Y6" s="57">
        <f>SUM(Y7:Y15)</f>
        <v>392.77468877768621</v>
      </c>
      <c r="Z6" s="57">
        <f t="shared" ref="Z6:AF6" si="8">SUM(Z7:Z15)</f>
        <v>523.98112960461435</v>
      </c>
      <c r="AA6" s="57">
        <f t="shared" si="8"/>
        <v>5191.2724137431906</v>
      </c>
      <c r="AB6" s="57">
        <f t="shared" si="8"/>
        <v>2411.7683851001093</v>
      </c>
      <c r="AC6" s="57">
        <f t="shared" si="8"/>
        <v>384.10365925843337</v>
      </c>
      <c r="AD6" s="57">
        <f t="shared" si="8"/>
        <v>279.67716724523154</v>
      </c>
      <c r="AE6" s="57">
        <f t="shared" si="8"/>
        <v>104.42649201320179</v>
      </c>
      <c r="AF6" s="57">
        <f t="shared" si="8"/>
        <v>73402.207106247224</v>
      </c>
      <c r="AG6" s="57"/>
      <c r="AH6" s="57"/>
      <c r="AI6" s="57"/>
      <c r="AJ6" s="57"/>
      <c r="AK6" s="57"/>
      <c r="AL6" s="57">
        <f t="shared" ref="AL6:AN6" si="9">SUM(AL7:AL15)</f>
        <v>2100.2729483000003</v>
      </c>
      <c r="AM6" s="57">
        <f t="shared" si="9"/>
        <v>424.2812172208989</v>
      </c>
      <c r="AN6" s="58">
        <f t="shared" si="9"/>
        <v>1771.2433872248512</v>
      </c>
    </row>
    <row r="7" spans="1:40" s="49" customFormat="1" x14ac:dyDescent="0.4">
      <c r="A7" s="59" t="s">
        <v>74</v>
      </c>
      <c r="B7" s="65" t="s">
        <v>75</v>
      </c>
      <c r="C7" s="61">
        <f t="shared" si="3"/>
        <v>7968.2409327014129</v>
      </c>
      <c r="D7" s="62">
        <f>AA!$V7</f>
        <v>261.10755426694175</v>
      </c>
      <c r="E7" s="62">
        <f>BBWB!$V7</f>
        <v>26.04716660635178</v>
      </c>
      <c r="F7" s="62">
        <f>CA!$V7</f>
        <v>152.0846029940318</v>
      </c>
      <c r="G7" s="62">
        <f>CWP!$V7</f>
        <v>0.2108262000000001</v>
      </c>
      <c r="H7" s="62"/>
      <c r="I7" s="62">
        <f>DLA!$V7</f>
        <v>744.55750492483139</v>
      </c>
      <c r="J7" s="62">
        <f>'DLA (children)'!$V7</f>
        <v>88.255341839398909</v>
      </c>
      <c r="K7" s="62">
        <f>'DLA (working age)'!$V7</f>
        <v>359.46696344171733</v>
      </c>
      <c r="L7" s="62">
        <f>'DLA (pensioners)'!$V7</f>
        <v>296.70044880551768</v>
      </c>
      <c r="M7" s="62">
        <f>DHP!$V7</f>
        <v>6.2408149999999996</v>
      </c>
      <c r="N7" s="62">
        <f>ESA!$V7</f>
        <v>783.29051238691864</v>
      </c>
      <c r="O7" s="62">
        <f>HB!$V7</f>
        <v>1071.826082</v>
      </c>
      <c r="P7" s="62">
        <f>IB!$V7</f>
        <v>2.7322738291557584</v>
      </c>
      <c r="Q7" s="62">
        <f>IS!$V7</f>
        <v>151.3725610863911</v>
      </c>
      <c r="R7" s="62"/>
      <c r="S7" s="62">
        <f>'IS (incapacity)'!$V7</f>
        <v>12.111107618071644</v>
      </c>
      <c r="T7" s="62">
        <f>'IS (lone parent)'!$V7</f>
        <v>86.999502818048626</v>
      </c>
      <c r="U7" s="62">
        <f>'IS (carer)'!$V7</f>
        <v>45.00674066455764</v>
      </c>
      <c r="V7" s="62">
        <f>'IS (others)'!$V7</f>
        <v>7.2739258613006488</v>
      </c>
      <c r="W7" s="62">
        <f>IIDB!$V7</f>
        <v>92.295434944976535</v>
      </c>
      <c r="X7" s="62">
        <f>JSA!$V7</f>
        <v>161.8005438908894</v>
      </c>
      <c r="Y7" s="62">
        <f>MA!$V7</f>
        <v>14.745035187483898</v>
      </c>
      <c r="Z7" s="62">
        <f>O75TVL!$V7</f>
        <v>26.850619016671303</v>
      </c>
      <c r="AA7" s="62">
        <f>PC!$V7</f>
        <v>298.04827289218059</v>
      </c>
      <c r="AB7" s="62">
        <f>PIP!$V7</f>
        <v>164.28124044875699</v>
      </c>
      <c r="AC7" s="62">
        <f>SDA!$V7</f>
        <v>23.226592983052516</v>
      </c>
      <c r="AD7" s="62">
        <f>'SDA (working age)'!$V7</f>
        <v>16.090992207513327</v>
      </c>
      <c r="AE7" s="62">
        <f>'SDA (pensioners)'!$V7</f>
        <v>7.1356007755391877</v>
      </c>
      <c r="AF7" s="62">
        <f>SP!$V7</f>
        <v>3804.1301252867024</v>
      </c>
      <c r="AG7" s="62"/>
      <c r="AH7" s="62"/>
      <c r="AI7" s="62"/>
      <c r="AJ7" s="62"/>
      <c r="AK7" s="62"/>
      <c r="AL7" s="62">
        <f>SMP!$V7</f>
        <v>79.316969</v>
      </c>
      <c r="AM7" s="62">
        <f>UC!$V7</f>
        <v>12.300037726547243</v>
      </c>
      <c r="AN7" s="63">
        <f>WFP!$V7</f>
        <v>91.776162029529502</v>
      </c>
    </row>
    <row r="8" spans="1:40" s="49" customFormat="1" x14ac:dyDescent="0.4">
      <c r="A8" s="59" t="s">
        <v>76</v>
      </c>
      <c r="B8" s="65" t="s">
        <v>77</v>
      </c>
      <c r="C8" s="61">
        <f t="shared" si="3"/>
        <v>20658.372344268231</v>
      </c>
      <c r="D8" s="62">
        <f>AA!$V8</f>
        <v>722.25604752582251</v>
      </c>
      <c r="E8" s="62">
        <f>BBWB!$V8</f>
        <v>68.438464429785199</v>
      </c>
      <c r="F8" s="62">
        <f>CA!$V8</f>
        <v>358.64514177766796</v>
      </c>
      <c r="G8" s="62">
        <f>CWP!$V8</f>
        <v>0.23595260000000012</v>
      </c>
      <c r="H8" s="62"/>
      <c r="I8" s="62">
        <f>DLA!$V8</f>
        <v>1983.1969839382837</v>
      </c>
      <c r="J8" s="62">
        <f>'DLA (children)'!$V8</f>
        <v>232.3169828212973</v>
      </c>
      <c r="K8" s="62">
        <f>'DLA (working age)'!$V8</f>
        <v>969.67682966701682</v>
      </c>
      <c r="L8" s="62">
        <f>'DLA (pensioners)'!$V8</f>
        <v>780.77964861724467</v>
      </c>
      <c r="M8" s="62">
        <f>DHP!$V8</f>
        <v>13.983906000000001</v>
      </c>
      <c r="N8" s="62">
        <f>ESA!$V8</f>
        <v>2130.7246406319059</v>
      </c>
      <c r="O8" s="62">
        <f>HB!$V8</f>
        <v>2607.5515530000002</v>
      </c>
      <c r="P8" s="62">
        <f>IB!$V8</f>
        <v>2.1446498528942581</v>
      </c>
      <c r="Q8" s="62">
        <f>IS!$V8</f>
        <v>339.23970939203434</v>
      </c>
      <c r="R8" s="62"/>
      <c r="S8" s="62">
        <f>'IS (incapacity)'!$V8</f>
        <v>32.457850847316038</v>
      </c>
      <c r="T8" s="62">
        <f>'IS (lone parent)'!$V8</f>
        <v>199.51379858258875</v>
      </c>
      <c r="U8" s="62">
        <f>'IS (carer)'!$V8</f>
        <v>91.739981137652762</v>
      </c>
      <c r="V8" s="62">
        <f>'IS (others)'!$V8</f>
        <v>15.546811074102386</v>
      </c>
      <c r="W8" s="62">
        <f>IIDB!$V8</f>
        <v>128.0865378570677</v>
      </c>
      <c r="X8" s="62">
        <f>JSA!$V8</f>
        <v>236.09043138063279</v>
      </c>
      <c r="Y8" s="62">
        <f>MA!$V8</f>
        <v>42.829111835925964</v>
      </c>
      <c r="Z8" s="62">
        <f>O75TVL!$V8</f>
        <v>69.497923048556032</v>
      </c>
      <c r="AA8" s="62">
        <f>PC!$V8</f>
        <v>783.7877826595394</v>
      </c>
      <c r="AB8" s="62">
        <f>PIP!$V8</f>
        <v>424.98651736417776</v>
      </c>
      <c r="AC8" s="62">
        <f>SDA!$V8</f>
        <v>62.795849676472685</v>
      </c>
      <c r="AD8" s="62">
        <f>'SDA (working age)'!$V8</f>
        <v>44.31592517794391</v>
      </c>
      <c r="AE8" s="62">
        <f>'SDA (pensioners)'!$V8</f>
        <v>18.479924498528774</v>
      </c>
      <c r="AF8" s="62">
        <f>SP!$V8</f>
        <v>9939.0472575471322</v>
      </c>
      <c r="AG8" s="62"/>
      <c r="AH8" s="62"/>
      <c r="AI8" s="62"/>
      <c r="AJ8" s="62"/>
      <c r="AK8" s="62"/>
      <c r="AL8" s="62">
        <f>SMP!$V8</f>
        <v>258.41019399999999</v>
      </c>
      <c r="AM8" s="62">
        <f>UC!$V8</f>
        <v>247.02614964543332</v>
      </c>
      <c r="AN8" s="63">
        <f>WFP!$V8</f>
        <v>239.39754010489747</v>
      </c>
    </row>
    <row r="9" spans="1:40" s="49" customFormat="1" x14ac:dyDescent="0.4">
      <c r="A9" s="59" t="s">
        <v>78</v>
      </c>
      <c r="B9" s="65" t="s">
        <v>79</v>
      </c>
      <c r="C9" s="61">
        <f t="shared" si="3"/>
        <v>14216.986275026171</v>
      </c>
      <c r="D9" s="62">
        <f>AA!$V9</f>
        <v>433.25654614988139</v>
      </c>
      <c r="E9" s="62">
        <f>BBWB!$V9</f>
        <v>46.555541628670809</v>
      </c>
      <c r="F9" s="62">
        <f>CA!$V9</f>
        <v>245.44592123959558</v>
      </c>
      <c r="G9" s="62">
        <f>CWP!$V9</f>
        <v>0</v>
      </c>
      <c r="H9" s="62"/>
      <c r="I9" s="62">
        <f>DLA!$V9</f>
        <v>1233.2782233540456</v>
      </c>
      <c r="J9" s="62">
        <f>'DLA (children)'!$V9</f>
        <v>155.37978483552683</v>
      </c>
      <c r="K9" s="62">
        <f>'DLA (working age)'!$V9</f>
        <v>611.24471184025788</v>
      </c>
      <c r="L9" s="62">
        <f>'DLA (pensioners)'!$V9</f>
        <v>466.49909192475809</v>
      </c>
      <c r="M9" s="62">
        <f>DHP!$V9</f>
        <v>9.2786809999999988</v>
      </c>
      <c r="N9" s="62">
        <f>ESA!$V9</f>
        <v>1321.9668610379968</v>
      </c>
      <c r="O9" s="62">
        <f>HB!$V9</f>
        <v>1723.5662670000002</v>
      </c>
      <c r="P9" s="62">
        <f>IB!$V9</f>
        <v>3.01429271302705</v>
      </c>
      <c r="Q9" s="62">
        <f>IS!$V9</f>
        <v>239.81400657571791</v>
      </c>
      <c r="R9" s="62"/>
      <c r="S9" s="62">
        <f>'IS (incapacity)'!$V9</f>
        <v>13.208292445725224</v>
      </c>
      <c r="T9" s="62">
        <f>'IS (lone parent)'!$V9</f>
        <v>147.70061439223224</v>
      </c>
      <c r="U9" s="62">
        <f>'IS (carer)'!$V9</f>
        <v>64.018490859675666</v>
      </c>
      <c r="V9" s="62">
        <f>'IS (others)'!$V9</f>
        <v>14.9205691862227</v>
      </c>
      <c r="W9" s="62">
        <f>IIDB!$V9</f>
        <v>91.58865961100949</v>
      </c>
      <c r="X9" s="62">
        <f>JSA!$V9</f>
        <v>271.43776018899314</v>
      </c>
      <c r="Y9" s="62">
        <f>MA!$V9</f>
        <v>36.779482486538519</v>
      </c>
      <c r="Z9" s="62">
        <f>O75TVL!$V9</f>
        <v>51.961136888118048</v>
      </c>
      <c r="AA9" s="62">
        <f>PC!$V9</f>
        <v>502.34844563430534</v>
      </c>
      <c r="AB9" s="62">
        <f>PIP!$V9</f>
        <v>237.55144060514183</v>
      </c>
      <c r="AC9" s="62">
        <f>SDA!$V9</f>
        <v>31.720628902484926</v>
      </c>
      <c r="AD9" s="62">
        <f>'SDA (working age)'!$V9</f>
        <v>20.303309181235377</v>
      </c>
      <c r="AE9" s="62">
        <f>'SDA (pensioners)'!$V9</f>
        <v>11.417319721249545</v>
      </c>
      <c r="AF9" s="62">
        <f>SP!$V9</f>
        <v>7353.8341586595916</v>
      </c>
      <c r="AG9" s="62"/>
      <c r="AH9" s="62"/>
      <c r="AI9" s="62"/>
      <c r="AJ9" s="62"/>
      <c r="AK9" s="62"/>
      <c r="AL9" s="62">
        <f>SMP!$V9</f>
        <v>185.7589059</v>
      </c>
      <c r="AM9" s="62">
        <f>UC!$V9</f>
        <v>21.007429634533572</v>
      </c>
      <c r="AN9" s="63">
        <f>WFP!$V9</f>
        <v>176.82188581651792</v>
      </c>
    </row>
    <row r="10" spans="1:40" s="49" customFormat="1" x14ac:dyDescent="0.4">
      <c r="A10" s="59" t="s">
        <v>80</v>
      </c>
      <c r="B10" s="65" t="s">
        <v>81</v>
      </c>
      <c r="C10" s="61">
        <f t="shared" si="3"/>
        <v>12142.192537185694</v>
      </c>
      <c r="D10" s="62">
        <f>AA!$V10</f>
        <v>402.8134645486154</v>
      </c>
      <c r="E10" s="62">
        <f>BBWB!$V10</f>
        <v>41.464017663410232</v>
      </c>
      <c r="F10" s="62">
        <f>CA!$V10</f>
        <v>190.87056238515407</v>
      </c>
      <c r="G10" s="62">
        <f>CWP!$V10</f>
        <v>0</v>
      </c>
      <c r="H10" s="62"/>
      <c r="I10" s="62">
        <f>DLA!$V10</f>
        <v>908.52142957883575</v>
      </c>
      <c r="J10" s="62">
        <f>'DLA (children)'!$V10</f>
        <v>141.96647063144297</v>
      </c>
      <c r="K10" s="62">
        <f>'DLA (working age)'!$V10</f>
        <v>421.02890596848079</v>
      </c>
      <c r="L10" s="62">
        <f>'DLA (pensioners)'!$V10</f>
        <v>345.63107712831516</v>
      </c>
      <c r="M10" s="62">
        <f>DHP!$V10</f>
        <v>6.282311</v>
      </c>
      <c r="N10" s="62">
        <f>ESA!$V10</f>
        <v>989.57656312201243</v>
      </c>
      <c r="O10" s="62">
        <f>HB!$V10</f>
        <v>1277.3812849999999</v>
      </c>
      <c r="P10" s="62">
        <f>IB!$V10</f>
        <v>4.4455026819224672</v>
      </c>
      <c r="Q10" s="62">
        <f>IS!$V10</f>
        <v>176.43745235648149</v>
      </c>
      <c r="R10" s="62"/>
      <c r="S10" s="62">
        <f>'IS (incapacity)'!$V10</f>
        <v>13.946691598649636</v>
      </c>
      <c r="T10" s="62">
        <f>'IS (lone parent)'!$V10</f>
        <v>109.63797048210148</v>
      </c>
      <c r="U10" s="62">
        <f>'IS (carer)'!$V10</f>
        <v>45.133332751523781</v>
      </c>
      <c r="V10" s="62">
        <f>'IS (others)'!$V10</f>
        <v>7.8653878793820367</v>
      </c>
      <c r="W10" s="62">
        <f>IIDB!$V10</f>
        <v>89.958364507325498</v>
      </c>
      <c r="X10" s="62">
        <f>JSA!$V10</f>
        <v>157.06300555048563</v>
      </c>
      <c r="Y10" s="62">
        <f>MA!$V10</f>
        <v>35.9266085822048</v>
      </c>
      <c r="Z10" s="62">
        <f>O75TVL!$V10</f>
        <v>45.791971123927311</v>
      </c>
      <c r="AA10" s="62">
        <f>PC!$V10</f>
        <v>408.47484261892515</v>
      </c>
      <c r="AB10" s="62">
        <f>PIP!$V10</f>
        <v>296.01262863837064</v>
      </c>
      <c r="AC10" s="62">
        <f>SDA!$V10</f>
        <v>34.190250615429477</v>
      </c>
      <c r="AD10" s="62">
        <f>'SDA (working age)'!$V10</f>
        <v>24.556784560059249</v>
      </c>
      <c r="AE10" s="62">
        <f>'SDA (pensioners)'!$V10</f>
        <v>9.633466055370226</v>
      </c>
      <c r="AF10" s="62">
        <f>SP!$V10</f>
        <v>6734.9357003514397</v>
      </c>
      <c r="AG10" s="62"/>
      <c r="AH10" s="62"/>
      <c r="AI10" s="62"/>
      <c r="AJ10" s="62"/>
      <c r="AK10" s="62"/>
      <c r="AL10" s="62">
        <f>SMP!$V10</f>
        <v>171.0424189</v>
      </c>
      <c r="AM10" s="62">
        <f>UC!$V10</f>
        <v>12.993355340655489</v>
      </c>
      <c r="AN10" s="63">
        <f>WFP!$V10</f>
        <v>158.01080262049942</v>
      </c>
    </row>
    <row r="11" spans="1:40" s="49" customFormat="1" x14ac:dyDescent="0.4">
      <c r="A11" s="59" t="s">
        <v>82</v>
      </c>
      <c r="B11" s="65" t="s">
        <v>83</v>
      </c>
      <c r="C11" s="61">
        <f t="shared" si="3"/>
        <v>15533.895946028853</v>
      </c>
      <c r="D11" s="62">
        <f>AA!$V11</f>
        <v>553.58244338496149</v>
      </c>
      <c r="E11" s="62">
        <f>BBWB!$V11</f>
        <v>53.090701087275598</v>
      </c>
      <c r="F11" s="62">
        <f>CA!$V11</f>
        <v>268.7006391661597</v>
      </c>
      <c r="G11" s="62">
        <f>CWP!$V11</f>
        <v>0</v>
      </c>
      <c r="H11" s="62"/>
      <c r="I11" s="62">
        <f>DLA!$V11</f>
        <v>1174.2079598106379</v>
      </c>
      <c r="J11" s="62">
        <f>'DLA (children)'!$V11</f>
        <v>185.57997924918715</v>
      </c>
      <c r="K11" s="62">
        <f>'DLA (working age)'!$V11</f>
        <v>526.36044531605626</v>
      </c>
      <c r="L11" s="62">
        <f>'DLA (pensioners)'!$V11</f>
        <v>462.42721426479875</v>
      </c>
      <c r="M11" s="62">
        <f>DHP!$V11</f>
        <v>11.036570000000001</v>
      </c>
      <c r="N11" s="62">
        <f>ESA!$V11</f>
        <v>1276.0451960459422</v>
      </c>
      <c r="O11" s="62">
        <f>HB!$V11</f>
        <v>1996.381969</v>
      </c>
      <c r="P11" s="62">
        <f>IB!$V11</f>
        <v>13.943684857937429</v>
      </c>
      <c r="Q11" s="62">
        <f>IS!$V11</f>
        <v>274.91572069667097</v>
      </c>
      <c r="R11" s="62"/>
      <c r="S11" s="62">
        <f>'IS (incapacity)'!$V11</f>
        <v>27.580047050954938</v>
      </c>
      <c r="T11" s="62">
        <f>'IS (lone parent)'!$V11</f>
        <v>165.13907841890031</v>
      </c>
      <c r="U11" s="62">
        <f>'IS (carer)'!$V11</f>
        <v>69.459142847751608</v>
      </c>
      <c r="V11" s="62">
        <f>'IS (others)'!$V11</f>
        <v>12.655194192167217</v>
      </c>
      <c r="W11" s="62">
        <f>IIDB!$V11</f>
        <v>83.201592314600546</v>
      </c>
      <c r="X11" s="62">
        <f>JSA!$V11</f>
        <v>258.83919449954465</v>
      </c>
      <c r="Y11" s="62">
        <f>MA!$V11</f>
        <v>36.907039031529365</v>
      </c>
      <c r="Z11" s="62">
        <f>O75TVL!$V11</f>
        <v>57.147106489536178</v>
      </c>
      <c r="AA11" s="62">
        <f>PC!$V11</f>
        <v>592.33975029177145</v>
      </c>
      <c r="AB11" s="62">
        <f>PIP!$V11</f>
        <v>382.08321414220086</v>
      </c>
      <c r="AC11" s="62">
        <f>SDA!$V11</f>
        <v>52.969695028719379</v>
      </c>
      <c r="AD11" s="62">
        <f>'SDA (working age)'!$V11</f>
        <v>41.441766069579309</v>
      </c>
      <c r="AE11" s="62">
        <f>'SDA (pensioners)'!$V11</f>
        <v>11.527928959140075</v>
      </c>
      <c r="AF11" s="62">
        <f>SP!$V11</f>
        <v>8013.9288017603421</v>
      </c>
      <c r="AG11" s="62"/>
      <c r="AH11" s="62"/>
      <c r="AI11" s="62"/>
      <c r="AJ11" s="62"/>
      <c r="AK11" s="62"/>
      <c r="AL11" s="62">
        <f>SMP!$V11</f>
        <v>203.96184299999999</v>
      </c>
      <c r="AM11" s="62">
        <f>UC!$V11</f>
        <v>39.416564492721186</v>
      </c>
      <c r="AN11" s="63">
        <f>WFP!$V11</f>
        <v>191.1962609283041</v>
      </c>
    </row>
    <row r="12" spans="1:40" s="49" customFormat="1" x14ac:dyDescent="0.4">
      <c r="A12" s="59" t="s">
        <v>84</v>
      </c>
      <c r="B12" s="65" t="s">
        <v>85</v>
      </c>
      <c r="C12" s="61">
        <f t="shared" si="3"/>
        <v>15364.132927821953</v>
      </c>
      <c r="D12" s="62">
        <f>AA!$V12</f>
        <v>529.29748886310313</v>
      </c>
      <c r="E12" s="62">
        <f>BBWB!$V12</f>
        <v>51.492442448727765</v>
      </c>
      <c r="F12" s="62">
        <f>CA!$V12</f>
        <v>202.50672383217102</v>
      </c>
      <c r="G12" s="62">
        <f>CWP!$V12</f>
        <v>0</v>
      </c>
      <c r="H12" s="62"/>
      <c r="I12" s="62">
        <f>DLA!$V12</f>
        <v>984.23827649435611</v>
      </c>
      <c r="J12" s="62">
        <f>'DLA (children)'!$V12</f>
        <v>174.5677963425355</v>
      </c>
      <c r="K12" s="62">
        <f>'DLA (working age)'!$V12</f>
        <v>490.51001133437313</v>
      </c>
      <c r="L12" s="62">
        <f>'DLA (pensioners)'!$V12</f>
        <v>319.45072986046466</v>
      </c>
      <c r="M12" s="62">
        <f>DHP!$V12</f>
        <v>7.6310169999999999</v>
      </c>
      <c r="N12" s="62">
        <f>ESA!$V12</f>
        <v>1028.5938440998978</v>
      </c>
      <c r="O12" s="62">
        <f>HB!$V12</f>
        <v>1876.599134</v>
      </c>
      <c r="P12" s="62">
        <f>IB!$V12</f>
        <v>4.2884412318202143</v>
      </c>
      <c r="Q12" s="62">
        <f>IS!$V12</f>
        <v>193.38916213058306</v>
      </c>
      <c r="R12" s="62"/>
      <c r="S12" s="62">
        <f>'IS (incapacity)'!$V12</f>
        <v>16.624347324728987</v>
      </c>
      <c r="T12" s="62">
        <f>'IS (lone parent)'!$V12</f>
        <v>125.11650766295065</v>
      </c>
      <c r="U12" s="62">
        <f>'IS (carer)'!$V12</f>
        <v>42.340204143936006</v>
      </c>
      <c r="V12" s="62">
        <f>'IS (others)'!$V12</f>
        <v>9.4112174418514396</v>
      </c>
      <c r="W12" s="62">
        <f>IIDB!$V12</f>
        <v>56.127385188102942</v>
      </c>
      <c r="X12" s="62">
        <f>JSA!$V12</f>
        <v>155.9339329415161</v>
      </c>
      <c r="Y12" s="62">
        <f>MA!$V12</f>
        <v>43.742979648625322</v>
      </c>
      <c r="Z12" s="62">
        <f>O75TVL!$V12</f>
        <v>62.476653943295695</v>
      </c>
      <c r="AA12" s="62">
        <f>PC!$V12</f>
        <v>468.79433384829713</v>
      </c>
      <c r="AB12" s="62">
        <f>PIP!$V12</f>
        <v>243.16273980019903</v>
      </c>
      <c r="AC12" s="62">
        <f>SDA!$V12</f>
        <v>39.324083274690992</v>
      </c>
      <c r="AD12" s="62">
        <f>'SDA (working age)'!$V12</f>
        <v>29.399324704023918</v>
      </c>
      <c r="AE12" s="62">
        <f>'SDA (pensioners)'!$V12</f>
        <v>9.9247585706670591</v>
      </c>
      <c r="AF12" s="62">
        <f>SP!$V12</f>
        <v>8949.0577960480041</v>
      </c>
      <c r="AG12" s="62"/>
      <c r="AH12" s="62"/>
      <c r="AI12" s="62"/>
      <c r="AJ12" s="62"/>
      <c r="AK12" s="62"/>
      <c r="AL12" s="62">
        <f>SMP!$V12</f>
        <v>240.02302689999999</v>
      </c>
      <c r="AM12" s="62">
        <f>UC!$V12</f>
        <v>18.956639405556672</v>
      </c>
      <c r="AN12" s="63">
        <f>WFP!$V12</f>
        <v>208.4968267230077</v>
      </c>
    </row>
    <row r="13" spans="1:40" s="49" customFormat="1" x14ac:dyDescent="0.4">
      <c r="A13" s="59" t="s">
        <v>86</v>
      </c>
      <c r="B13" s="65" t="s">
        <v>87</v>
      </c>
      <c r="C13" s="61">
        <f t="shared" si="3"/>
        <v>20239.156272469147</v>
      </c>
      <c r="D13" s="62">
        <f>AA!$V13</f>
        <v>492.14272408317828</v>
      </c>
      <c r="E13" s="62">
        <f>BBWB!$V13</f>
        <v>54.801551466799808</v>
      </c>
      <c r="F13" s="62">
        <f>CA!$V13</f>
        <v>301.07127375840292</v>
      </c>
      <c r="G13" s="62">
        <f>CWP!$V13</f>
        <v>0</v>
      </c>
      <c r="H13" s="62"/>
      <c r="I13" s="62">
        <f>DLA!$V13</f>
        <v>1415.7384506631208</v>
      </c>
      <c r="J13" s="62">
        <f>'DLA (children)'!$V13</f>
        <v>218.00825070565824</v>
      </c>
      <c r="K13" s="62">
        <f>'DLA (working age)'!$V13</f>
        <v>814.38259403738073</v>
      </c>
      <c r="L13" s="62">
        <f>'DLA (pensioners)'!$V13</f>
        <v>383.66644914814054</v>
      </c>
      <c r="M13" s="62">
        <f>DHP!$V13</f>
        <v>35.51501300000001</v>
      </c>
      <c r="N13" s="62">
        <f>ESA!$V13</f>
        <v>1757.7993938947898</v>
      </c>
      <c r="O13" s="62">
        <f>HB!$V13</f>
        <v>6294.7315980000003</v>
      </c>
      <c r="P13" s="62">
        <f>IB!$V13</f>
        <v>6.7704306131193395</v>
      </c>
      <c r="Q13" s="62">
        <f>IS!$V13</f>
        <v>357.12255551897169</v>
      </c>
      <c r="R13" s="62"/>
      <c r="S13" s="62">
        <f>'IS (incapacity)'!$V13</f>
        <v>32.574350745846097</v>
      </c>
      <c r="T13" s="62">
        <f>'IS (lone parent)'!$V13</f>
        <v>235.97765298005842</v>
      </c>
      <c r="U13" s="62">
        <f>'IS (carer)'!$V13</f>
        <v>68.645642473055716</v>
      </c>
      <c r="V13" s="62">
        <f>'IS (others)'!$V13</f>
        <v>19.768499534713641</v>
      </c>
      <c r="W13" s="62">
        <f>IIDB!$V13</f>
        <v>32.144142188821213</v>
      </c>
      <c r="X13" s="62">
        <f>JSA!$V13</f>
        <v>373.41122145994518</v>
      </c>
      <c r="Y13" s="62">
        <f>MA!$V13</f>
        <v>80.610163907371941</v>
      </c>
      <c r="Z13" s="62">
        <f>O75TVL!$V13</f>
        <v>56.914572793896291</v>
      </c>
      <c r="AA13" s="62">
        <f>PC!$V13</f>
        <v>1037.3790913028076</v>
      </c>
      <c r="AB13" s="62">
        <f>PIP!$V13</f>
        <v>238.857219055987</v>
      </c>
      <c r="AC13" s="62">
        <f>SDA!$V13</f>
        <v>52.327438521901229</v>
      </c>
      <c r="AD13" s="62">
        <f>'SDA (working age)'!$V13</f>
        <v>41.72097881591916</v>
      </c>
      <c r="AE13" s="62">
        <f>'SDA (pensioners)'!$V13</f>
        <v>10.606459705982065</v>
      </c>
      <c r="AF13" s="62">
        <f>SP!$V13</f>
        <v>7014.8704861558317</v>
      </c>
      <c r="AG13" s="62"/>
      <c r="AH13" s="62"/>
      <c r="AI13" s="62"/>
      <c r="AJ13" s="62"/>
      <c r="AK13" s="62"/>
      <c r="AL13" s="62">
        <f>SMP!$V13</f>
        <v>414.12844410000002</v>
      </c>
      <c r="AM13" s="62">
        <f>UC!$V13</f>
        <v>29.71388081305707</v>
      </c>
      <c r="AN13" s="63">
        <f>WFP!$V13</f>
        <v>193.10662117114356</v>
      </c>
    </row>
    <row r="14" spans="1:40" s="49" customFormat="1" x14ac:dyDescent="0.4">
      <c r="A14" s="59" t="s">
        <v>88</v>
      </c>
      <c r="B14" s="65" t="s">
        <v>89</v>
      </c>
      <c r="C14" s="61">
        <f t="shared" si="3"/>
        <v>21859.07781505843</v>
      </c>
      <c r="D14" s="62">
        <f>AA!$V14</f>
        <v>692.20308266323775</v>
      </c>
      <c r="E14" s="62">
        <f>BBWB!$V14</f>
        <v>77.073021700971822</v>
      </c>
      <c r="F14" s="62">
        <f>CA!$V14</f>
        <v>264.74679486941682</v>
      </c>
      <c r="G14" s="62">
        <f>CWP!$V14</f>
        <v>0</v>
      </c>
      <c r="H14" s="62"/>
      <c r="I14" s="62">
        <f>DLA!$V14</f>
        <v>1411.9772124338688</v>
      </c>
      <c r="J14" s="62">
        <f>'DLA (children)'!$V14</f>
        <v>245.12836396779113</v>
      </c>
      <c r="K14" s="62">
        <f>'DLA (working age)'!$V14</f>
        <v>765.88762604410203</v>
      </c>
      <c r="L14" s="62">
        <f>'DLA (pensioners)'!$V14</f>
        <v>401.40713638988285</v>
      </c>
      <c r="M14" s="62">
        <f>DHP!$V14</f>
        <v>10.917490000000001</v>
      </c>
      <c r="N14" s="62">
        <f>ESA!$V14</f>
        <v>1415.1052844509788</v>
      </c>
      <c r="O14" s="62">
        <f>HB!$V14</f>
        <v>2888.4214700000002</v>
      </c>
      <c r="P14" s="62">
        <f>IB!$V14</f>
        <v>2.3253658984247672</v>
      </c>
      <c r="Q14" s="62">
        <f>IS!$V14</f>
        <v>256.06194065041916</v>
      </c>
      <c r="R14" s="62"/>
      <c r="S14" s="62">
        <f>'IS (incapacity)'!$V14</f>
        <v>17.865362290619306</v>
      </c>
      <c r="T14" s="62">
        <f>'IS (lone parent)'!$V14</f>
        <v>172.23908920380651</v>
      </c>
      <c r="U14" s="62">
        <f>'IS (carer)'!$V14</f>
        <v>54.510927436831579</v>
      </c>
      <c r="V14" s="62">
        <f>'IS (others)'!$V14</f>
        <v>11.550847599264484</v>
      </c>
      <c r="W14" s="62">
        <f>IIDB!$V14</f>
        <v>69.084932977498767</v>
      </c>
      <c r="X14" s="62">
        <f>JSA!$V14</f>
        <v>194.7312728310782</v>
      </c>
      <c r="Y14" s="62">
        <f>MA!$V14</f>
        <v>58.202087609946254</v>
      </c>
      <c r="Z14" s="62">
        <f>O75TVL!$V14</f>
        <v>90.652246836465338</v>
      </c>
      <c r="AA14" s="62">
        <f>PC!$V14</f>
        <v>637.24834617522504</v>
      </c>
      <c r="AB14" s="62">
        <f>PIP!$V14</f>
        <v>244.39655501691988</v>
      </c>
      <c r="AC14" s="62">
        <f>SDA!$V14</f>
        <v>49.093742089800003</v>
      </c>
      <c r="AD14" s="62">
        <f>'SDA (working age)'!$V14</f>
        <v>34.139178711518689</v>
      </c>
      <c r="AE14" s="62">
        <f>'SDA (pensioners)'!$V14</f>
        <v>14.954563378281307</v>
      </c>
      <c r="AF14" s="62">
        <f>SP!$V14</f>
        <v>12822.475186725023</v>
      </c>
      <c r="AG14" s="62"/>
      <c r="AH14" s="62"/>
      <c r="AI14" s="62"/>
      <c r="AJ14" s="62"/>
      <c r="AK14" s="62"/>
      <c r="AL14" s="62">
        <f>SMP!$V14</f>
        <v>353.68078559999998</v>
      </c>
      <c r="AM14" s="62">
        <f>UC!$V14</f>
        <v>18.84657405840516</v>
      </c>
      <c r="AN14" s="63">
        <f>WFP!$V14</f>
        <v>301.83442247075038</v>
      </c>
    </row>
    <row r="15" spans="1:40" s="49" customFormat="1" x14ac:dyDescent="0.4">
      <c r="A15" s="59" t="s">
        <v>90</v>
      </c>
      <c r="B15" s="65" t="s">
        <v>91</v>
      </c>
      <c r="C15" s="61">
        <f t="shared" si="3"/>
        <v>14907.753434942384</v>
      </c>
      <c r="D15" s="62">
        <f>AA!$V15</f>
        <v>522.73629513911783</v>
      </c>
      <c r="E15" s="62">
        <f>BBWB!$V15</f>
        <v>45.66536149329513</v>
      </c>
      <c r="F15" s="62">
        <f>CA!$V15</f>
        <v>178.15355128023924</v>
      </c>
      <c r="G15" s="62">
        <f>CWP!$V15</f>
        <v>0</v>
      </c>
      <c r="H15" s="62"/>
      <c r="I15" s="62">
        <f>DLA!$V15</f>
        <v>1035.4267199181313</v>
      </c>
      <c r="J15" s="62">
        <f>'DLA (children)'!$V15</f>
        <v>145.89101739267974</v>
      </c>
      <c r="K15" s="62">
        <f>'DLA (working age)'!$V15</f>
        <v>553.5879919541353</v>
      </c>
      <c r="L15" s="62">
        <f>'DLA (pensioners)'!$V15</f>
        <v>336.01279422970879</v>
      </c>
      <c r="M15" s="62">
        <f>DHP!$V15</f>
        <v>6.8250890000000002</v>
      </c>
      <c r="N15" s="62">
        <f>ESA!$V15</f>
        <v>1059.7357561390293</v>
      </c>
      <c r="O15" s="62">
        <f>HB!$V15</f>
        <v>1711.018374</v>
      </c>
      <c r="P15" s="62">
        <f>IB!$V15</f>
        <v>11.838239619622675</v>
      </c>
      <c r="Q15" s="62">
        <f>IS!$V15</f>
        <v>172.78740235498063</v>
      </c>
      <c r="R15" s="62"/>
      <c r="S15" s="62">
        <f>'IS (incapacity)'!$V15</f>
        <v>20.291404995899804</v>
      </c>
      <c r="T15" s="62">
        <f>'IS (lone parent)'!$V15</f>
        <v>104.91258346789792</v>
      </c>
      <c r="U15" s="62">
        <f>'IS (carer)'!$V15</f>
        <v>37.936128131318085</v>
      </c>
      <c r="V15" s="62">
        <f>'IS (others)'!$V15</f>
        <v>9.5320998035840585</v>
      </c>
      <c r="W15" s="62">
        <f>IIDB!$V15</f>
        <v>58.709471074862556</v>
      </c>
      <c r="X15" s="62">
        <f>JSA!$V15</f>
        <v>118.89093237917294</v>
      </c>
      <c r="Y15" s="62">
        <f>MA!$V15</f>
        <v>43.032180488060149</v>
      </c>
      <c r="Z15" s="62">
        <f>O75TVL!$V15</f>
        <v>62.688899464148186</v>
      </c>
      <c r="AA15" s="62">
        <f>PC!$V15</f>
        <v>462.85154832013768</v>
      </c>
      <c r="AB15" s="62">
        <f>PIP!$V15</f>
        <v>180.43683002835508</v>
      </c>
      <c r="AC15" s="62">
        <f>SDA!$V15</f>
        <v>38.45537816588218</v>
      </c>
      <c r="AD15" s="62">
        <f>'SDA (working age)'!$V15</f>
        <v>27.708907817438607</v>
      </c>
      <c r="AE15" s="62">
        <f>'SDA (pensioners)'!$V15</f>
        <v>10.74647034844357</v>
      </c>
      <c r="AF15" s="62">
        <f>SP!$V15</f>
        <v>8769.9275937131588</v>
      </c>
      <c r="AG15" s="62"/>
      <c r="AH15" s="62"/>
      <c r="AI15" s="62"/>
      <c r="AJ15" s="62"/>
      <c r="AK15" s="62"/>
      <c r="AL15" s="62">
        <f>SMP!$V15</f>
        <v>193.95036089999999</v>
      </c>
      <c r="AM15" s="62">
        <f>UC!$V15</f>
        <v>24.020586103989086</v>
      </c>
      <c r="AN15" s="63">
        <f>WFP!$V15</f>
        <v>210.60286536020124</v>
      </c>
    </row>
    <row r="16" spans="1:40" s="49" customFormat="1" x14ac:dyDescent="0.4">
      <c r="A16" s="47">
        <v>924</v>
      </c>
      <c r="B16" s="66" t="s">
        <v>92</v>
      </c>
      <c r="C16" s="56">
        <f t="shared" si="3"/>
        <v>9390.8431167493582</v>
      </c>
      <c r="D16" s="57">
        <f>AA!$V$16</f>
        <v>384.483616187846</v>
      </c>
      <c r="E16" s="57">
        <f>BBWB!$V$16</f>
        <v>29.531163094054573</v>
      </c>
      <c r="F16" s="57">
        <f>CA!$V$16</f>
        <v>159.64433006477691</v>
      </c>
      <c r="G16" s="57">
        <f>CWP!$V$16</f>
        <v>0</v>
      </c>
      <c r="H16" s="57"/>
      <c r="I16" s="57">
        <f>DLA!$V$16</f>
        <v>928.74784785245129</v>
      </c>
      <c r="J16" s="57">
        <f>'DLA (children)'!$V$16</f>
        <v>99.831667689266226</v>
      </c>
      <c r="K16" s="57">
        <f>'DLA (working age)'!$V$16</f>
        <v>386.50988161041431</v>
      </c>
      <c r="L16" s="57">
        <f>'DLA (pensioners)'!$V$16</f>
        <v>442.1258554807988</v>
      </c>
      <c r="M16" s="57">
        <f>DHP!$V$16</f>
        <v>6.634253000000002</v>
      </c>
      <c r="N16" s="57">
        <f>ESA!$V$16</f>
        <v>900.44738130277165</v>
      </c>
      <c r="O16" s="57">
        <f>HB!$V$16</f>
        <v>1024.1701209999999</v>
      </c>
      <c r="P16" s="57">
        <f>IB!$V$16</f>
        <v>6.167674214365749</v>
      </c>
      <c r="Q16" s="57">
        <f>IS!$V$16</f>
        <v>156.06993210705116</v>
      </c>
      <c r="R16" s="57"/>
      <c r="S16" s="57">
        <f>'IS (incapacity)'!$V$16</f>
        <v>18.118527142836356</v>
      </c>
      <c r="T16" s="57">
        <f>'IS (lone parent)'!$V$16</f>
        <v>88.552906944424223</v>
      </c>
      <c r="U16" s="57">
        <f>'IS (carer)'!$V$16</f>
        <v>42.185113886379312</v>
      </c>
      <c r="V16" s="57">
        <f>'IS (others)'!$V$16</f>
        <v>7.2464277273278901</v>
      </c>
      <c r="W16" s="57">
        <f>IIDB!$V$16</f>
        <v>59.086417919644973</v>
      </c>
      <c r="X16" s="57">
        <f>JSA!$V$16</f>
        <v>144.32865249269409</v>
      </c>
      <c r="Y16" s="57">
        <f>MA!$V$16</f>
        <v>17.891856671842934</v>
      </c>
      <c r="Z16" s="57">
        <f>O75TVL!$V$16</f>
        <v>32.865282526712058</v>
      </c>
      <c r="AA16" s="57">
        <f>PC!$V$16</f>
        <v>353.69396029381392</v>
      </c>
      <c r="AB16" s="57">
        <f>PIP!$V$16</f>
        <v>273.55279387099603</v>
      </c>
      <c r="AC16" s="57">
        <f>SDA!$V$16</f>
        <v>34.093563008221935</v>
      </c>
      <c r="AD16" s="57">
        <f>'SDA (working age)'!$V$16</f>
        <v>23.768705107718294</v>
      </c>
      <c r="AE16" s="57">
        <f>'SDA (pensioners)'!$V$16</f>
        <v>10.324857900503654</v>
      </c>
      <c r="AF16" s="57">
        <f>SP!$V$16</f>
        <v>4650.695455771719</v>
      </c>
      <c r="AG16" s="57"/>
      <c r="AH16" s="57"/>
      <c r="AI16" s="57"/>
      <c r="AJ16" s="57"/>
      <c r="AK16" s="57"/>
      <c r="AL16" s="57">
        <f>SMP!$V$16</f>
        <v>94.593683970000001</v>
      </c>
      <c r="AM16" s="57">
        <f>UC!$V$16</f>
        <v>20.605738153903694</v>
      </c>
      <c r="AN16" s="58">
        <f>WFP!$V$16</f>
        <v>113.53939324649203</v>
      </c>
    </row>
    <row r="17" spans="1:40" s="49" customFormat="1" x14ac:dyDescent="0.4">
      <c r="A17" s="47">
        <v>923</v>
      </c>
      <c r="B17" s="66" t="s">
        <v>93</v>
      </c>
      <c r="C17" s="56">
        <f t="shared" si="3"/>
        <v>15092.539780310166</v>
      </c>
      <c r="D17" s="57">
        <f>AA!$V$17</f>
        <v>487.19136436650342</v>
      </c>
      <c r="E17" s="57">
        <f>BBWB!$V$17</f>
        <v>54.734278768480628</v>
      </c>
      <c r="F17" s="57">
        <f>CA!$V$17</f>
        <v>222.35163687104924</v>
      </c>
      <c r="G17" s="57">
        <f>CWP!$V$17</f>
        <v>3.4792212000000018</v>
      </c>
      <c r="H17" s="57"/>
      <c r="I17" s="57">
        <f>DLA!$V$17</f>
        <v>1399.6265774206977</v>
      </c>
      <c r="J17" s="57">
        <f>'DLA (children)'!$V$17</f>
        <v>146.94931560049116</v>
      </c>
      <c r="K17" s="57">
        <f>'DLA (working age)'!$V$17</f>
        <v>728.52233699898682</v>
      </c>
      <c r="L17" s="57">
        <f>'DLA (pensioners)'!$V$17</f>
        <v>523.78059052684068</v>
      </c>
      <c r="M17" s="57">
        <f>DHP!$V$17</f>
        <v>49.022978999999992</v>
      </c>
      <c r="N17" s="57">
        <f>ESA!$V$17</f>
        <v>1583.3093977172214</v>
      </c>
      <c r="O17" s="57">
        <f>HB!$V$17</f>
        <v>1772.0657939999999</v>
      </c>
      <c r="P17" s="57">
        <f>IB!$V$17</f>
        <v>2.8841480594325986</v>
      </c>
      <c r="Q17" s="57">
        <f>IS!$V$17</f>
        <v>221.80835360294938</v>
      </c>
      <c r="R17" s="57"/>
      <c r="S17" s="57">
        <f>'IS (incapacity)'!$V$17</f>
        <v>28.408446173791912</v>
      </c>
      <c r="T17" s="57">
        <f>'IS (lone parent)'!$V$17</f>
        <v>122.48156133754073</v>
      </c>
      <c r="U17" s="57">
        <f>'IS (carer)'!$V$17</f>
        <v>61.152787704993109</v>
      </c>
      <c r="V17" s="57">
        <f>'IS (others)'!$V$17</f>
        <v>9.697551280039713</v>
      </c>
      <c r="W17" s="57">
        <f>IIDB!$V$17</f>
        <v>86.829705695631375</v>
      </c>
      <c r="X17" s="57">
        <f>JSA!$V$17</f>
        <v>240.11173335466211</v>
      </c>
      <c r="Y17" s="57">
        <f>MA!$V$17</f>
        <v>29.016743667250996</v>
      </c>
      <c r="Z17" s="57">
        <f>O75TVL!$V$17</f>
        <v>49.779377784060713</v>
      </c>
      <c r="AA17" s="57">
        <f>PC!$V$17</f>
        <v>533.07114575373942</v>
      </c>
      <c r="AB17" s="57">
        <f>PIP!$V$17</f>
        <v>318.36338476372464</v>
      </c>
      <c r="AC17" s="57">
        <f>SDA!$V$17</f>
        <v>51.033915482722904</v>
      </c>
      <c r="AD17" s="57">
        <f>'SDA (working age)'!$V$17</f>
        <v>37.846730561487931</v>
      </c>
      <c r="AE17" s="57">
        <f>'SDA (pensioners)'!$V$17</f>
        <v>13.187184921234961</v>
      </c>
      <c r="AF17" s="57">
        <f>SP!$V$17</f>
        <v>7559.7337476081857</v>
      </c>
      <c r="AG17" s="57"/>
      <c r="AH17" s="57"/>
      <c r="AI17" s="57"/>
      <c r="AJ17" s="57"/>
      <c r="AK17" s="57"/>
      <c r="AL17" s="57">
        <f>SMP!$V$17</f>
        <v>201.27468189999999</v>
      </c>
      <c r="AM17" s="57">
        <f>UC!$V$17</f>
        <v>45.909479245197595</v>
      </c>
      <c r="AN17" s="58">
        <f>WFP!$V$17</f>
        <v>180.94211404865723</v>
      </c>
    </row>
    <row r="18" spans="1:40" s="72" customFormat="1" ht="30" customHeight="1" x14ac:dyDescent="0.4">
      <c r="A18" s="67">
        <v>922</v>
      </c>
      <c r="B18" s="68" t="s">
        <v>94</v>
      </c>
      <c r="C18" s="69">
        <f t="shared" si="3"/>
        <v>15.123991184612304</v>
      </c>
      <c r="D18" s="70"/>
      <c r="E18" s="70"/>
      <c r="F18" s="70"/>
      <c r="G18" s="70"/>
      <c r="H18" s="70"/>
      <c r="I18" s="70"/>
      <c r="J18" s="70"/>
      <c r="K18" s="70"/>
      <c r="L18" s="70"/>
      <c r="M18" s="70"/>
      <c r="N18" s="70"/>
      <c r="O18" s="70"/>
      <c r="P18" s="70"/>
      <c r="Q18" s="70"/>
      <c r="R18" s="70"/>
      <c r="S18" s="70"/>
      <c r="T18" s="70"/>
      <c r="U18" s="70"/>
      <c r="V18" s="70"/>
      <c r="W18" s="70"/>
      <c r="X18" s="70"/>
      <c r="Y18" s="70"/>
      <c r="Z18" s="78">
        <f>O75TVL!$V$18</f>
        <v>15.123991184612304</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0">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pane xSplit="3" topLeftCell="D1" activePane="topRight" state="frozen"/>
      <selection pane="topRight"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33203125" style="75" customWidth="1"/>
    <col min="8" max="8" width="12.77734375" style="75" hidden="1" customWidth="1"/>
    <col min="9" max="17" width="12.77734375" style="75" customWidth="1"/>
    <col min="18" max="18" width="12.77734375" style="75" hidden="1" customWidth="1"/>
    <col min="19" max="20" width="12.77734375" style="75" customWidth="1"/>
    <col min="21" max="21" width="11.109375" style="75" customWidth="1"/>
    <col min="22" max="22" width="11.44140625" style="75" customWidth="1"/>
    <col min="23" max="26" width="12.77734375" style="75" customWidth="1"/>
    <col min="27" max="27" width="11.5546875" style="75" customWidth="1"/>
    <col min="28" max="28" width="13.44140625" style="75" customWidth="1"/>
    <col min="29" max="31" width="12.77734375" style="75" customWidth="1"/>
    <col min="32" max="32" width="11.44140625" style="75" customWidth="1"/>
    <col min="33" max="37" width="12.77734375" style="75" hidden="1" customWidth="1"/>
    <col min="38" max="38" width="10.77734375" style="75" customWidth="1"/>
    <col min="39" max="39" width="11" style="75" customWidth="1"/>
    <col min="40" max="40" width="11.109375" style="75" customWidth="1"/>
    <col min="41" max="16384" width="8.88671875" style="75"/>
  </cols>
  <sheetData>
    <row r="1" spans="1:40" s="48" customFormat="1" ht="60" customHeight="1" x14ac:dyDescent="0.4">
      <c r="A1" s="250" t="s">
        <v>117</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t="s">
        <v>113</v>
      </c>
      <c r="AC2" s="53" t="s">
        <v>67</v>
      </c>
      <c r="AD2" s="234" t="s">
        <v>54</v>
      </c>
      <c r="AE2" s="234" t="s">
        <v>55</v>
      </c>
      <c r="AF2" s="53" t="s">
        <v>68</v>
      </c>
      <c r="AG2" s="53"/>
      <c r="AH2" s="53"/>
      <c r="AI2" s="53"/>
      <c r="AJ2" s="53"/>
      <c r="AK2" s="53"/>
      <c r="AL2" s="53" t="s">
        <v>101</v>
      </c>
      <c r="AM2" s="53" t="s">
        <v>114</v>
      </c>
      <c r="AN2" s="86" t="s">
        <v>69</v>
      </c>
    </row>
    <row r="3" spans="1:40" s="49" customFormat="1" ht="30" customHeight="1" x14ac:dyDescent="0.4">
      <c r="A3" s="54">
        <v>925</v>
      </c>
      <c r="B3" s="55" t="s">
        <v>70</v>
      </c>
      <c r="C3" s="56">
        <f>SUM(D3:I3,M3:Q3,W3:AC3,AF3,AL3:AN3)</f>
        <v>173448.95323844455</v>
      </c>
      <c r="D3" s="57">
        <f>SUM(D6,D16:D17,D4)</f>
        <v>5482.7675999399908</v>
      </c>
      <c r="E3" s="57">
        <f>SUM(E6,E16:E17,E4)</f>
        <v>557.33749350000028</v>
      </c>
      <c r="F3" s="57">
        <f>SUM(F6,F16:F17,F4)</f>
        <v>2666.9735735989611</v>
      </c>
      <c r="G3" s="57">
        <f>SUM(G6,G16:G17,G4)</f>
        <v>3.1778794200000005</v>
      </c>
      <c r="H3" s="57"/>
      <c r="I3" s="57">
        <f>SUM(I6,I16:I17,I4)</f>
        <v>11513.612393931198</v>
      </c>
      <c r="J3" s="57">
        <f>SUM(J6,J16:J17,J4)</f>
        <v>1896.9720008984336</v>
      </c>
      <c r="K3" s="57">
        <f>SUM(K6,K16:K17,K4)</f>
        <v>5138.3005447814794</v>
      </c>
      <c r="L3" s="57">
        <f>SUM(L6,L16:L17,L4)</f>
        <v>4478.3398482512848</v>
      </c>
      <c r="M3" s="57">
        <f t="shared" ref="M3:W3" si="0">SUM(M6,M16:M17,M4)</f>
        <v>183.73239999999998</v>
      </c>
      <c r="N3" s="57">
        <f t="shared" si="0"/>
        <v>14830.444816650006</v>
      </c>
      <c r="O3" s="57">
        <f t="shared" si="0"/>
        <v>23440.599919</v>
      </c>
      <c r="P3" s="57">
        <f t="shared" si="0"/>
        <v>14.895368320000003</v>
      </c>
      <c r="Q3" s="57">
        <f t="shared" si="0"/>
        <v>2231.8766785899993</v>
      </c>
      <c r="R3" s="57"/>
      <c r="S3" s="57">
        <f t="shared" si="0"/>
        <v>99.729245369872373</v>
      </c>
      <c r="T3" s="57">
        <f t="shared" si="0"/>
        <v>1397.3764508791821</v>
      </c>
      <c r="U3" s="57">
        <f t="shared" si="0"/>
        <v>626.32200668966459</v>
      </c>
      <c r="V3" s="57">
        <f t="shared" si="0"/>
        <v>108.44897565128312</v>
      </c>
      <c r="W3" s="57">
        <f t="shared" si="0"/>
        <v>835.55666754648735</v>
      </c>
      <c r="X3" s="57">
        <f>SUM(X6,X16:X17,X4)</f>
        <v>1875.4784224599991</v>
      </c>
      <c r="Y3" s="57">
        <f>SUM(Y6,Y16:Y17,Y4)</f>
        <v>436.45777384000013</v>
      </c>
      <c r="Z3" s="57">
        <f>SUM(Z6,Z16:Z17,Z4)</f>
        <v>612.28589483968483</v>
      </c>
      <c r="AA3" s="57">
        <f t="shared" ref="AA3:AE3" si="1">SUM(AA6,AA16:AA17,AA4)</f>
        <v>5665.5855551099976</v>
      </c>
      <c r="AB3" s="57">
        <f t="shared" si="1"/>
        <v>5160.3793347999226</v>
      </c>
      <c r="AC3" s="57">
        <f t="shared" si="1"/>
        <v>234.28937808999999</v>
      </c>
      <c r="AD3" s="57">
        <f t="shared" si="1"/>
        <v>116.68394614629243</v>
      </c>
      <c r="AE3" s="57">
        <f t="shared" si="1"/>
        <v>117.60543194370761</v>
      </c>
      <c r="AF3" s="57">
        <f>SUM(AF6,AF16:AF17,AF4)</f>
        <v>91580.290263550007</v>
      </c>
      <c r="AG3" s="57"/>
      <c r="AH3" s="57"/>
      <c r="AI3" s="57"/>
      <c r="AJ3" s="57"/>
      <c r="AK3" s="57"/>
      <c r="AL3" s="57">
        <f>SUM(AL6,AL16:AL17,AL4)</f>
        <v>2489.1042438382997</v>
      </c>
      <c r="AM3" s="57">
        <f t="shared" ref="AM3:AN3" si="2">SUM(AM6,AM16:AM17,AM4)</f>
        <v>1585.2890467599996</v>
      </c>
      <c r="AN3" s="58">
        <f t="shared" si="2"/>
        <v>2048.8185346600017</v>
      </c>
    </row>
    <row r="4" spans="1:40" s="49" customFormat="1" x14ac:dyDescent="0.4">
      <c r="A4" s="59"/>
      <c r="B4" s="60" t="s">
        <v>71</v>
      </c>
      <c r="C4" s="61">
        <f t="shared" ref="C4:C18" si="3">SUM(D4:I4,M4:Q4,W4:AC4,AF4,AL4:AN4)</f>
        <v>3983.3176659381515</v>
      </c>
      <c r="D4" s="62">
        <f>AA!$W$4</f>
        <v>9.7416754360968518</v>
      </c>
      <c r="E4" s="62">
        <f>BBWB!$W$4</f>
        <v>19.759109410712639</v>
      </c>
      <c r="F4" s="62">
        <f>CA!$W$4</f>
        <v>1.3060895327921811</v>
      </c>
      <c r="G4" s="62">
        <f>CWP!$W$4</f>
        <v>0</v>
      </c>
      <c r="H4" s="62"/>
      <c r="I4" s="62">
        <f>DLA!$W$4</f>
        <v>13.191077207763801</v>
      </c>
      <c r="J4" s="62">
        <f>'DLA (children)'!$W$4</f>
        <v>0.82733862745462794</v>
      </c>
      <c r="K4" s="62">
        <f>'DLA (working age)'!$W$4</f>
        <v>4.4455514920058636</v>
      </c>
      <c r="L4" s="62">
        <f>'DLA (pensioners)'!$W$4</f>
        <v>7.9768547461351451</v>
      </c>
      <c r="M4" s="62">
        <f>DHP!$W$4</f>
        <v>0</v>
      </c>
      <c r="N4" s="62">
        <f>ESA!$W$4</f>
        <v>24.896745640835988</v>
      </c>
      <c r="O4" s="62">
        <f>HB!$W$4</f>
        <v>0</v>
      </c>
      <c r="P4" s="62">
        <f>IB!$W$4</f>
        <v>0.43667684561040238</v>
      </c>
      <c r="Q4" s="62">
        <f>IS!$W$4</f>
        <v>8.505214261120024E-2</v>
      </c>
      <c r="R4" s="62"/>
      <c r="S4" s="62">
        <f>'IS (incapacity)'!$W$4</f>
        <v>0</v>
      </c>
      <c r="T4" s="62">
        <f>'IS (lone parent)'!$W$4</f>
        <v>4.1143493370131644E-2</v>
      </c>
      <c r="U4" s="62">
        <f>'IS (carer)'!$W$4</f>
        <v>0</v>
      </c>
      <c r="V4" s="62">
        <f>'IS (others)'!$W$4</f>
        <v>0</v>
      </c>
      <c r="W4" s="62">
        <f>IIDB!$W$4</f>
        <v>17.902799107396035</v>
      </c>
      <c r="X4" s="62">
        <f>JSA!$W$4</f>
        <v>0.31884735577592582</v>
      </c>
      <c r="Y4" s="62">
        <f>MA!$W$4</f>
        <v>1.20553982147301</v>
      </c>
      <c r="Z4" s="62">
        <f>O75TVL!$W$4</f>
        <v>0</v>
      </c>
      <c r="AA4" s="62">
        <f>PC!$W$4</f>
        <v>0.82720425833862021</v>
      </c>
      <c r="AB4" s="62">
        <f>PIP!$W$4</f>
        <v>1.7668862049110223</v>
      </c>
      <c r="AC4" s="62">
        <f>SDA!$W$4</f>
        <v>0.30685583172831821</v>
      </c>
      <c r="AD4" s="62">
        <f>'SDA (working age)'!$W$4</f>
        <v>7.1623392781966069E-2</v>
      </c>
      <c r="AE4" s="62">
        <f>'SDA (pensioners)'!$W$4</f>
        <v>0.23523243894635215</v>
      </c>
      <c r="AF4" s="62">
        <f>SP!$W$4</f>
        <v>3877.9613064236983</v>
      </c>
      <c r="AG4" s="62"/>
      <c r="AH4" s="62"/>
      <c r="AI4" s="62"/>
      <c r="AJ4" s="62"/>
      <c r="AK4" s="62"/>
      <c r="AL4" s="62">
        <f>SMP!$W$4</f>
        <v>5.4263159999999999</v>
      </c>
      <c r="AM4" s="62">
        <f>UC!$W$4</f>
        <v>0</v>
      </c>
      <c r="AN4" s="63">
        <f>WFP!$W$4</f>
        <v>8.1854847184070163</v>
      </c>
    </row>
    <row r="5" spans="1:40" s="49" customFormat="1" ht="25.5" customHeight="1" x14ac:dyDescent="0.4">
      <c r="A5" s="54">
        <v>941</v>
      </c>
      <c r="B5" s="55" t="s">
        <v>72</v>
      </c>
      <c r="C5" s="56">
        <f t="shared" si="3"/>
        <v>154120.78102129491</v>
      </c>
      <c r="D5" s="57">
        <f>SUM(D6,D16)</f>
        <v>4986.4832310723186</v>
      </c>
      <c r="E5" s="57">
        <f>SUM(E6,E16)</f>
        <v>484.36284637472755</v>
      </c>
      <c r="F5" s="57">
        <f>SUM(F6,F16)</f>
        <v>2431.1909519805122</v>
      </c>
      <c r="G5" s="57">
        <f>SUM(G6,G16)</f>
        <v>2.4334152304281536</v>
      </c>
      <c r="H5" s="57"/>
      <c r="I5" s="57">
        <f>SUM(I6,I16)</f>
        <v>10281.65365400368</v>
      </c>
      <c r="J5" s="57">
        <f>SUM(J6,J16)</f>
        <v>1744.5643145796334</v>
      </c>
      <c r="K5" s="57">
        <f>SUM(K6,K16)</f>
        <v>4560.4620067390479</v>
      </c>
      <c r="L5" s="57">
        <f>SUM(L6,L16)</f>
        <v>3977.2207836899952</v>
      </c>
      <c r="M5" s="57">
        <f t="shared" ref="M5:W5" si="4">SUM(M6,M16)</f>
        <v>131.99795399999999</v>
      </c>
      <c r="N5" s="57">
        <f t="shared" si="4"/>
        <v>13141.631769480675</v>
      </c>
      <c r="O5" s="57">
        <f t="shared" si="4"/>
        <v>21707.475739000001</v>
      </c>
      <c r="P5" s="57">
        <f t="shared" si="4"/>
        <v>13.04137716473609</v>
      </c>
      <c r="Q5" s="57">
        <f t="shared" si="4"/>
        <v>2038.9425095160257</v>
      </c>
      <c r="R5" s="57"/>
      <c r="S5" s="57">
        <f t="shared" si="4"/>
        <v>88.283060142427601</v>
      </c>
      <c r="T5" s="57">
        <f t="shared" si="4"/>
        <v>1286.5338432833703</v>
      </c>
      <c r="U5" s="57">
        <f t="shared" si="4"/>
        <v>564.56289667179101</v>
      </c>
      <c r="V5" s="57">
        <f t="shared" si="4"/>
        <v>99.800566463713878</v>
      </c>
      <c r="W5" s="57">
        <f t="shared" si="4"/>
        <v>733.80840467518999</v>
      </c>
      <c r="X5" s="57">
        <f>SUM(X6,X16)</f>
        <v>1679.5154592622177</v>
      </c>
      <c r="Y5" s="57">
        <f>SUM(Y6,Y16)</f>
        <v>408.16439366385629</v>
      </c>
      <c r="Z5" s="57">
        <f t="shared" ref="Z5:AF5" si="5">SUM(Z6,Z16)</f>
        <v>562.04205196691873</v>
      </c>
      <c r="AA5" s="57">
        <f t="shared" si="5"/>
        <v>5176.2647488962284</v>
      </c>
      <c r="AB5" s="57">
        <f t="shared" si="5"/>
        <v>4606.5577511313222</v>
      </c>
      <c r="AC5" s="57">
        <f t="shared" si="5"/>
        <v>212.41583141514505</v>
      </c>
      <c r="AD5" s="57">
        <f t="shared" si="5"/>
        <v>106.84599894864144</v>
      </c>
      <c r="AE5" s="57">
        <f t="shared" si="5"/>
        <v>105.56983246650364</v>
      </c>
      <c r="AF5" s="57">
        <f t="shared" si="5"/>
        <v>79958.061515396228</v>
      </c>
      <c r="AG5" s="57"/>
      <c r="AH5" s="57"/>
      <c r="AI5" s="57"/>
      <c r="AJ5" s="57"/>
      <c r="AK5" s="57"/>
      <c r="AL5" s="57">
        <f t="shared" ref="AL5:AN5" si="6">SUM(AL6,AL16)</f>
        <v>2280.5674927852997</v>
      </c>
      <c r="AM5" s="57">
        <f t="shared" si="6"/>
        <v>1421.9721125022952</v>
      </c>
      <c r="AN5" s="58">
        <f t="shared" si="6"/>
        <v>1862.1978117770816</v>
      </c>
    </row>
    <row r="6" spans="1:40" s="49" customFormat="1" ht="25.5" customHeight="1" x14ac:dyDescent="0.4">
      <c r="A6" s="54">
        <v>921</v>
      </c>
      <c r="B6" s="64" t="s">
        <v>73</v>
      </c>
      <c r="C6" s="56">
        <f t="shared" si="3"/>
        <v>144603.78277448931</v>
      </c>
      <c r="D6" s="57">
        <f>SUM(D7:D15)</f>
        <v>4606.5701171609817</v>
      </c>
      <c r="E6" s="57">
        <f>SUM(E7:E15)</f>
        <v>454.95964487269754</v>
      </c>
      <c r="F6" s="57">
        <f>SUM(F7:F15)</f>
        <v>2264.6653552089147</v>
      </c>
      <c r="G6" s="57">
        <f>SUM(G7:G15)</f>
        <v>2.4334152304281536</v>
      </c>
      <c r="H6" s="57"/>
      <c r="I6" s="57">
        <f>SUM(I7:I15)</f>
        <v>9514.7230569607473</v>
      </c>
      <c r="J6" s="57">
        <f>SUM(J7:J15)</f>
        <v>1642.7267434485348</v>
      </c>
      <c r="K6" s="57">
        <f>SUM(K7:K15)</f>
        <v>4298.1410195966064</v>
      </c>
      <c r="L6" s="57">
        <f>SUM(L7:L15)</f>
        <v>3571.4796436826418</v>
      </c>
      <c r="M6" s="57">
        <f t="shared" ref="M6:W6" si="7">SUM(M7:M15)</f>
        <v>124.106364</v>
      </c>
      <c r="N6" s="57">
        <f t="shared" si="7"/>
        <v>12189.068781870097</v>
      </c>
      <c r="O6" s="57">
        <f t="shared" si="7"/>
        <v>20698.756177000003</v>
      </c>
      <c r="P6" s="57">
        <f t="shared" si="7"/>
        <v>11.139685913016455</v>
      </c>
      <c r="Q6" s="57">
        <f t="shared" si="7"/>
        <v>1901.1785471328674</v>
      </c>
      <c r="R6" s="57"/>
      <c r="S6" s="57">
        <f t="shared" si="7"/>
        <v>78.598864790232312</v>
      </c>
      <c r="T6" s="57">
        <f t="shared" si="7"/>
        <v>1206.5900382070993</v>
      </c>
      <c r="U6" s="57">
        <f t="shared" si="7"/>
        <v>522.79913521687013</v>
      </c>
      <c r="V6" s="57">
        <f t="shared" si="7"/>
        <v>93.509202572970878</v>
      </c>
      <c r="W6" s="57">
        <f t="shared" si="7"/>
        <v>676.95017587526922</v>
      </c>
      <c r="X6" s="57">
        <f>SUM(X7:X15)</f>
        <v>1568.4625819826788</v>
      </c>
      <c r="Y6" s="57">
        <f>SUM(Y7:Y15)</f>
        <v>390.91739425485514</v>
      </c>
      <c r="Z6" s="57">
        <f t="shared" ref="Z6:AF6" si="8">SUM(Z7:Z15)</f>
        <v>528.87012084306446</v>
      </c>
      <c r="AA6" s="57">
        <f t="shared" si="8"/>
        <v>4850.5746398442416</v>
      </c>
      <c r="AB6" s="57">
        <f t="shared" si="8"/>
        <v>4160.8875831797604</v>
      </c>
      <c r="AC6" s="57">
        <f t="shared" si="8"/>
        <v>191.84179901499496</v>
      </c>
      <c r="AD6" s="57">
        <f t="shared" si="8"/>
        <v>95.655769816503536</v>
      </c>
      <c r="AE6" s="57">
        <f t="shared" si="8"/>
        <v>96.18602919849144</v>
      </c>
      <c r="AF6" s="57">
        <f t="shared" si="8"/>
        <v>75193.187177713844</v>
      </c>
      <c r="AG6" s="57"/>
      <c r="AH6" s="57"/>
      <c r="AI6" s="57"/>
      <c r="AJ6" s="57"/>
      <c r="AK6" s="57"/>
      <c r="AL6" s="57">
        <f t="shared" ref="AL6:AN6" si="9">SUM(AL7:AL15)</f>
        <v>2179.4915747852997</v>
      </c>
      <c r="AM6" s="57">
        <f t="shared" si="9"/>
        <v>1344.6564847115899</v>
      </c>
      <c r="AN6" s="58">
        <f t="shared" si="9"/>
        <v>1750.342096933935</v>
      </c>
    </row>
    <row r="7" spans="1:40" s="49" customFormat="1" x14ac:dyDescent="0.4">
      <c r="A7" s="59" t="s">
        <v>74</v>
      </c>
      <c r="B7" s="65" t="s">
        <v>75</v>
      </c>
      <c r="C7" s="61">
        <f t="shared" si="3"/>
        <v>8086.8489943233853</v>
      </c>
      <c r="D7" s="62">
        <f>AA!$W7</f>
        <v>263.93643225617927</v>
      </c>
      <c r="E7" s="62">
        <f>BBWB!$W7</f>
        <v>25.65436775149967</v>
      </c>
      <c r="F7" s="62">
        <f>CA!$W7</f>
        <v>161.10220302349961</v>
      </c>
      <c r="G7" s="62">
        <f>CWP!$W7</f>
        <v>0</v>
      </c>
      <c r="H7" s="62"/>
      <c r="I7" s="62">
        <f>DLA!$W7</f>
        <v>644.31532372873266</v>
      </c>
      <c r="J7" s="62">
        <f>'DLA (children)'!$W7</f>
        <v>91.301422860343109</v>
      </c>
      <c r="K7" s="62">
        <f>'DLA (working age)'!$W7</f>
        <v>275.14469639082381</v>
      </c>
      <c r="L7" s="62">
        <f>'DLA (pensioners)'!$W7</f>
        <v>278.41297326132116</v>
      </c>
      <c r="M7" s="62">
        <f>DHP!$W7</f>
        <v>7.0107300000000006</v>
      </c>
      <c r="N7" s="62">
        <f>ESA!$W7</f>
        <v>792.9030285476374</v>
      </c>
      <c r="O7" s="62">
        <f>HB!$W7</f>
        <v>1046.3817549999999</v>
      </c>
      <c r="P7" s="62">
        <f>IB!$W7</f>
        <v>0.80715093936972804</v>
      </c>
      <c r="Q7" s="62">
        <f>IS!$W7</f>
        <v>140.007659305993</v>
      </c>
      <c r="R7" s="62"/>
      <c r="S7" s="62">
        <f>'IS (incapacity)'!$W7</f>
        <v>5.7277137336246664</v>
      </c>
      <c r="T7" s="62">
        <f>'IS (lone parent)'!$W7</f>
        <v>80.502431588727234</v>
      </c>
      <c r="U7" s="62">
        <f>'IS (carer)'!$W7</f>
        <v>47.321568053572079</v>
      </c>
      <c r="V7" s="62">
        <f>'IS (others)'!$W7</f>
        <v>6.5369055767623037</v>
      </c>
      <c r="W7" s="62">
        <f>IIDB!$W7</f>
        <v>88.474839386441843</v>
      </c>
      <c r="X7" s="62">
        <f>JSA!$W7</f>
        <v>137.58966178140284</v>
      </c>
      <c r="Y7" s="62">
        <f>MA!$W7</f>
        <v>14.373404886597047</v>
      </c>
      <c r="Z7" s="62">
        <f>O75TVL!$W7</f>
        <v>27.101147964571627</v>
      </c>
      <c r="AA7" s="62">
        <f>PC!$W7</f>
        <v>274.29332771810346</v>
      </c>
      <c r="AB7" s="62">
        <f>PIP!$W7</f>
        <v>292.98719049184871</v>
      </c>
      <c r="AC7" s="62">
        <f>SDA!$W7</f>
        <v>11.369867898054725</v>
      </c>
      <c r="AD7" s="62">
        <f>'SDA (working age)'!$W7</f>
        <v>4.8765281418683681</v>
      </c>
      <c r="AE7" s="62">
        <f>'SDA (pensioners)'!$W7</f>
        <v>6.4933397561863551</v>
      </c>
      <c r="AF7" s="62">
        <f>SP!$W7</f>
        <v>3903.7227701323513</v>
      </c>
      <c r="AG7" s="62"/>
      <c r="AH7" s="62"/>
      <c r="AI7" s="62"/>
      <c r="AJ7" s="62"/>
      <c r="AK7" s="62"/>
      <c r="AL7" s="62">
        <f>SMP!$W7</f>
        <v>79.916122013299997</v>
      </c>
      <c r="AM7" s="62">
        <f>UC!$W7</f>
        <v>84.28076960315407</v>
      </c>
      <c r="AN7" s="63">
        <f>WFP!$W7</f>
        <v>90.621241894647937</v>
      </c>
    </row>
    <row r="8" spans="1:40" s="49" customFormat="1" x14ac:dyDescent="0.4">
      <c r="A8" s="59" t="s">
        <v>76</v>
      </c>
      <c r="B8" s="65" t="s">
        <v>77</v>
      </c>
      <c r="C8" s="61">
        <f t="shared" si="3"/>
        <v>20824.574854471088</v>
      </c>
      <c r="D8" s="62">
        <f>AA!$W8</f>
        <v>712.95274084293624</v>
      </c>
      <c r="E8" s="62">
        <f>BBWB!$W8</f>
        <v>66.573913298087859</v>
      </c>
      <c r="F8" s="62">
        <f>CA!$W8</f>
        <v>373.7915500610597</v>
      </c>
      <c r="G8" s="62">
        <f>CWP!$W8</f>
        <v>0</v>
      </c>
      <c r="H8" s="62"/>
      <c r="I8" s="62">
        <f>DLA!$W8</f>
        <v>1682.1854331006384</v>
      </c>
      <c r="J8" s="62">
        <f>'DLA (children)'!$W8</f>
        <v>239.94312117803287</v>
      </c>
      <c r="K8" s="62">
        <f>'DLA (working age)'!$W8</f>
        <v>718.20976276379918</v>
      </c>
      <c r="L8" s="62">
        <f>'DLA (pensioners)'!$W8</f>
        <v>725.50768811766898</v>
      </c>
      <c r="M8" s="62">
        <f>DHP!$W8</f>
        <v>16.099437000000002</v>
      </c>
      <c r="N8" s="62">
        <f>ESA!$W8</f>
        <v>2184.6097569506828</v>
      </c>
      <c r="O8" s="62">
        <f>HB!$W8</f>
        <v>2471.3543410000002</v>
      </c>
      <c r="P8" s="62">
        <f>IB!$W8</f>
        <v>1.0187748559596912</v>
      </c>
      <c r="Q8" s="62">
        <f>IS!$W8</f>
        <v>282.06538261050196</v>
      </c>
      <c r="R8" s="62"/>
      <c r="S8" s="62">
        <f>'IS (incapacity)'!$W8</f>
        <v>13.065295599637953</v>
      </c>
      <c r="T8" s="62">
        <f>'IS (lone parent)'!$W8</f>
        <v>165.3582371991443</v>
      </c>
      <c r="U8" s="62">
        <f>'IS (carer)'!$W8</f>
        <v>90.041549720986694</v>
      </c>
      <c r="V8" s="62">
        <f>'IS (others)'!$W8</f>
        <v>13.671077614777849</v>
      </c>
      <c r="W8" s="62">
        <f>IIDB!$W8</f>
        <v>123.68043801215723</v>
      </c>
      <c r="X8" s="62">
        <f>JSA!$W8</f>
        <v>193.69847286175067</v>
      </c>
      <c r="Y8" s="62">
        <f>MA!$W8</f>
        <v>44.104838045384916</v>
      </c>
      <c r="Z8" s="62">
        <f>O75TVL!$W8</f>
        <v>70.1463714709854</v>
      </c>
      <c r="AA8" s="62">
        <f>PC!$W8</f>
        <v>723.77472046865046</v>
      </c>
      <c r="AB8" s="62">
        <f>PIP!$W8</f>
        <v>772.67153244474048</v>
      </c>
      <c r="AC8" s="62">
        <f>SDA!$W8</f>
        <v>28.887914187185139</v>
      </c>
      <c r="AD8" s="62">
        <f>'SDA (working age)'!$W8</f>
        <v>11.808430277536724</v>
      </c>
      <c r="AE8" s="62">
        <f>'SDA (pensioners)'!$W8</f>
        <v>17.079483909648417</v>
      </c>
      <c r="AF8" s="62">
        <f>SP!$W8</f>
        <v>10167.240847203317</v>
      </c>
      <c r="AG8" s="62"/>
      <c r="AH8" s="62"/>
      <c r="AI8" s="62"/>
      <c r="AJ8" s="62"/>
      <c r="AK8" s="62"/>
      <c r="AL8" s="62">
        <f>SMP!$W8</f>
        <v>271.49807705299997</v>
      </c>
      <c r="AM8" s="62">
        <f>UC!$W8</f>
        <v>402.00551309631538</v>
      </c>
      <c r="AN8" s="63">
        <f>WFP!$W8</f>
        <v>236.2147999077304</v>
      </c>
    </row>
    <row r="9" spans="1:40" s="49" customFormat="1" x14ac:dyDescent="0.4">
      <c r="A9" s="59" t="s">
        <v>78</v>
      </c>
      <c r="B9" s="65" t="s">
        <v>79</v>
      </c>
      <c r="C9" s="61">
        <f t="shared" si="3"/>
        <v>14404.802296985936</v>
      </c>
      <c r="D9" s="62">
        <f>AA!$W9</f>
        <v>439.74127360578348</v>
      </c>
      <c r="E9" s="62">
        <f>BBWB!$W9</f>
        <v>46.323504219414687</v>
      </c>
      <c r="F9" s="62">
        <f>CA!$W9</f>
        <v>261.84478275959839</v>
      </c>
      <c r="G9" s="62">
        <f>CWP!$W9</f>
        <v>0</v>
      </c>
      <c r="H9" s="62"/>
      <c r="I9" s="62">
        <f>DLA!$W9</f>
        <v>1080.4023476009609</v>
      </c>
      <c r="J9" s="62">
        <f>'DLA (children)'!$W9</f>
        <v>162.18926627680889</v>
      </c>
      <c r="K9" s="62">
        <f>'DLA (working age)'!$W9</f>
        <v>477.06396532122261</v>
      </c>
      <c r="L9" s="62">
        <f>'DLA (pensioners)'!$W9</f>
        <v>441.45703683821239</v>
      </c>
      <c r="M9" s="62">
        <f>DHP!$W9</f>
        <v>10.840854999999999</v>
      </c>
      <c r="N9" s="62">
        <f>ESA!$W9</f>
        <v>1378.1852134038677</v>
      </c>
      <c r="O9" s="62">
        <f>HB!$W9</f>
        <v>1640.3399400000001</v>
      </c>
      <c r="P9" s="62">
        <f>IB!$W9</f>
        <v>0.77973123649353282</v>
      </c>
      <c r="Q9" s="62">
        <f>IS!$W9</f>
        <v>220.39251867062225</v>
      </c>
      <c r="R9" s="62"/>
      <c r="S9" s="62">
        <f>'IS (incapacity)'!$W9</f>
        <v>4.9106872685112517</v>
      </c>
      <c r="T9" s="62">
        <f>'IS (lone parent)'!$W9</f>
        <v>137.32457688621977</v>
      </c>
      <c r="U9" s="62">
        <f>'IS (carer)'!$W9</f>
        <v>65.898500736728252</v>
      </c>
      <c r="V9" s="62">
        <f>'IS (others)'!$W9</f>
        <v>12.282843243206001</v>
      </c>
      <c r="W9" s="62">
        <f>IIDB!$W9</f>
        <v>88.84491013756498</v>
      </c>
      <c r="X9" s="62">
        <f>JSA!$W9</f>
        <v>208.84999544361364</v>
      </c>
      <c r="Y9" s="62">
        <f>MA!$W9</f>
        <v>33.207856638391249</v>
      </c>
      <c r="Z9" s="62">
        <f>O75TVL!$W9</f>
        <v>52.445958818971945</v>
      </c>
      <c r="AA9" s="62">
        <f>PC!$W9</f>
        <v>462.20326319588776</v>
      </c>
      <c r="AB9" s="62">
        <f>PIP!$W9</f>
        <v>442.74854144235883</v>
      </c>
      <c r="AC9" s="62">
        <f>SDA!$W9</f>
        <v>14.95854580325307</v>
      </c>
      <c r="AD9" s="62">
        <f>'SDA (working age)'!$W9</f>
        <v>4.5749785939026122</v>
      </c>
      <c r="AE9" s="62">
        <f>'SDA (pensioners)'!$W9</f>
        <v>10.383567209350458</v>
      </c>
      <c r="AF9" s="62">
        <f>SP!$W9</f>
        <v>7535.9055046875601</v>
      </c>
      <c r="AG9" s="62"/>
      <c r="AH9" s="62"/>
      <c r="AI9" s="62"/>
      <c r="AJ9" s="62"/>
      <c r="AK9" s="62"/>
      <c r="AL9" s="62">
        <f>SMP!$W9</f>
        <v>190.04666503999999</v>
      </c>
      <c r="AM9" s="62">
        <f>UC!$W9</f>
        <v>122.07193088527129</v>
      </c>
      <c r="AN9" s="63">
        <f>WFP!$W9</f>
        <v>174.66895839631906</v>
      </c>
    </row>
    <row r="10" spans="1:40" s="49" customFormat="1" x14ac:dyDescent="0.4">
      <c r="A10" s="59" t="s">
        <v>80</v>
      </c>
      <c r="B10" s="65" t="s">
        <v>81</v>
      </c>
      <c r="C10" s="61">
        <f t="shared" si="3"/>
        <v>12322.974574595613</v>
      </c>
      <c r="D10" s="62">
        <f>AA!$W10</f>
        <v>404.5885129170187</v>
      </c>
      <c r="E10" s="62">
        <f>BBWB!$W10</f>
        <v>41.38255040018197</v>
      </c>
      <c r="F10" s="62">
        <f>CA!$W10</f>
        <v>199.93392289480587</v>
      </c>
      <c r="G10" s="62">
        <f>CWP!$W10</f>
        <v>0</v>
      </c>
      <c r="H10" s="62"/>
      <c r="I10" s="62">
        <f>DLA!$W10</f>
        <v>794.96322278928756</v>
      </c>
      <c r="J10" s="62">
        <f>'DLA (children)'!$W10</f>
        <v>146.48068894876783</v>
      </c>
      <c r="K10" s="62">
        <f>'DLA (working age)'!$W10</f>
        <v>322.00215404638971</v>
      </c>
      <c r="L10" s="62">
        <f>'DLA (pensioners)'!$W10</f>
        <v>327.58827452075866</v>
      </c>
      <c r="M10" s="62">
        <f>DHP!$W10</f>
        <v>6.8700300000000007</v>
      </c>
      <c r="N10" s="62">
        <f>ESA!$W10</f>
        <v>1044.5004498352364</v>
      </c>
      <c r="O10" s="62">
        <f>HB!$W10</f>
        <v>1232.435095</v>
      </c>
      <c r="P10" s="62">
        <f>IB!$W10</f>
        <v>0.77871149097071191</v>
      </c>
      <c r="Q10" s="62">
        <f>IS!$W10</f>
        <v>156.0822351722648</v>
      </c>
      <c r="R10" s="62"/>
      <c r="S10" s="62">
        <f>'IS (incapacity)'!$W10</f>
        <v>5.4981598163631524</v>
      </c>
      <c r="T10" s="62">
        <f>'IS (lone parent)'!$W10</f>
        <v>98.63840912525356</v>
      </c>
      <c r="U10" s="62">
        <f>'IS (carer)'!$W10</f>
        <v>45.007579750046077</v>
      </c>
      <c r="V10" s="62">
        <f>'IS (others)'!$W10</f>
        <v>7.0385762799305578</v>
      </c>
      <c r="W10" s="62">
        <f>IIDB!$W10</f>
        <v>87.804522554218778</v>
      </c>
      <c r="X10" s="62">
        <f>JSA!$W10</f>
        <v>120.09207435213628</v>
      </c>
      <c r="Y10" s="62">
        <f>MA!$W10</f>
        <v>34.340785056357049</v>
      </c>
      <c r="Z10" s="62">
        <f>O75TVL!$W10</f>
        <v>46.219231826588825</v>
      </c>
      <c r="AA10" s="62">
        <f>PC!$W10</f>
        <v>379.42921577102766</v>
      </c>
      <c r="AB10" s="62">
        <f>PIP!$W10</f>
        <v>428.07915840544655</v>
      </c>
      <c r="AC10" s="62">
        <f>SDA!$W10</f>
        <v>17.101497962387867</v>
      </c>
      <c r="AD10" s="62">
        <f>'SDA (working age)'!$W10</f>
        <v>8.2181717651803829</v>
      </c>
      <c r="AE10" s="62">
        <f>'SDA (pensioners)'!$W10</f>
        <v>8.8833261972074862</v>
      </c>
      <c r="AF10" s="62">
        <f>SP!$W10</f>
        <v>6920.1929374658675</v>
      </c>
      <c r="AG10" s="62"/>
      <c r="AH10" s="62"/>
      <c r="AI10" s="62"/>
      <c r="AJ10" s="62"/>
      <c r="AK10" s="62"/>
      <c r="AL10" s="62">
        <f>SMP!$W10</f>
        <v>173.809799013</v>
      </c>
      <c r="AM10" s="62">
        <f>UC!$W10</f>
        <v>77.868923504495996</v>
      </c>
      <c r="AN10" s="63">
        <f>WFP!$W10</f>
        <v>156.50169818431866</v>
      </c>
    </row>
    <row r="11" spans="1:40" s="49" customFormat="1" x14ac:dyDescent="0.4">
      <c r="A11" s="59" t="s">
        <v>82</v>
      </c>
      <c r="B11" s="65" t="s">
        <v>83</v>
      </c>
      <c r="C11" s="61">
        <f t="shared" si="3"/>
        <v>15697.525215840324</v>
      </c>
      <c r="D11" s="62">
        <f>AA!$W11</f>
        <v>548.2214459491297</v>
      </c>
      <c r="E11" s="62">
        <f>BBWB!$W11</f>
        <v>51.250605145937854</v>
      </c>
      <c r="F11" s="62">
        <f>CA!$W11</f>
        <v>279.49719457742003</v>
      </c>
      <c r="G11" s="62">
        <f>CWP!$W11</f>
        <v>0</v>
      </c>
      <c r="H11" s="62"/>
      <c r="I11" s="62">
        <f>DLA!$W11</f>
        <v>1046.3393526615316</v>
      </c>
      <c r="J11" s="62">
        <f>'DLA (children)'!$W11</f>
        <v>191.19449479467511</v>
      </c>
      <c r="K11" s="62">
        <f>'DLA (working age)'!$W11</f>
        <v>418.62653621410919</v>
      </c>
      <c r="L11" s="62">
        <f>'DLA (pensioners)'!$W11</f>
        <v>438.02162710743488</v>
      </c>
      <c r="M11" s="62">
        <f>DHP!$W11</f>
        <v>12.102671000000001</v>
      </c>
      <c r="N11" s="62">
        <f>ESA!$W11</f>
        <v>1329.9530490518341</v>
      </c>
      <c r="O11" s="62">
        <f>HB!$W11</f>
        <v>1940.3988069999998</v>
      </c>
      <c r="P11" s="62">
        <f>IB!$W11</f>
        <v>2.0095792373971717</v>
      </c>
      <c r="Q11" s="62">
        <f>IS!$W11</f>
        <v>246.4362968942421</v>
      </c>
      <c r="R11" s="62"/>
      <c r="S11" s="62">
        <f>'IS (incapacity)'!$W11</f>
        <v>13.398019899187458</v>
      </c>
      <c r="T11" s="62">
        <f>'IS (lone parent)'!$W11</f>
        <v>151.60506176293367</v>
      </c>
      <c r="U11" s="62">
        <f>'IS (carer)'!$W11</f>
        <v>69.932252580956572</v>
      </c>
      <c r="V11" s="62">
        <f>'IS (others)'!$W11</f>
        <v>11.434334694401375</v>
      </c>
      <c r="W11" s="62">
        <f>IIDB!$W11</f>
        <v>80.074931582646585</v>
      </c>
      <c r="X11" s="62">
        <f>JSA!$W11</f>
        <v>227.17966525637632</v>
      </c>
      <c r="Y11" s="62">
        <f>MA!$W11</f>
        <v>38.696807946406615</v>
      </c>
      <c r="Z11" s="62">
        <f>O75TVL!$W11</f>
        <v>57.680315964352459</v>
      </c>
      <c r="AA11" s="62">
        <f>PC!$W11</f>
        <v>547.75435570843695</v>
      </c>
      <c r="AB11" s="62">
        <f>PIP!$W11</f>
        <v>512.72788613100477</v>
      </c>
      <c r="AC11" s="62">
        <f>SDA!$W11</f>
        <v>31.449698400424872</v>
      </c>
      <c r="AD11" s="62">
        <f>'SDA (working age)'!$W11</f>
        <v>20.949172939458222</v>
      </c>
      <c r="AE11" s="62">
        <f>'SDA (pensioners)'!$W11</f>
        <v>10.500525460966648</v>
      </c>
      <c r="AF11" s="62">
        <f>SP!$W11</f>
        <v>8203.5969699329089</v>
      </c>
      <c r="AG11" s="62"/>
      <c r="AH11" s="62"/>
      <c r="AI11" s="62"/>
      <c r="AJ11" s="62"/>
      <c r="AK11" s="62"/>
      <c r="AL11" s="62">
        <f>SMP!$W11</f>
        <v>208.82612001300001</v>
      </c>
      <c r="AM11" s="62">
        <f>UC!$W11</f>
        <v>144.56340165085939</v>
      </c>
      <c r="AN11" s="63">
        <f>WFP!$W11</f>
        <v>188.76606173641176</v>
      </c>
    </row>
    <row r="12" spans="1:40" s="49" customFormat="1" x14ac:dyDescent="0.4">
      <c r="A12" s="59" t="s">
        <v>84</v>
      </c>
      <c r="B12" s="65" t="s">
        <v>85</v>
      </c>
      <c r="C12" s="61">
        <f t="shared" si="3"/>
        <v>15580.181065429297</v>
      </c>
      <c r="D12" s="62">
        <f>AA!$W12</f>
        <v>531.28712758398478</v>
      </c>
      <c r="E12" s="62">
        <f>BBWB!$W12</f>
        <v>50.266346623837705</v>
      </c>
      <c r="F12" s="62">
        <f>CA!$W12</f>
        <v>211.83235382699053</v>
      </c>
      <c r="G12" s="62">
        <f>CWP!$W12</f>
        <v>0</v>
      </c>
      <c r="H12" s="62"/>
      <c r="I12" s="62">
        <f>DLA!$W12</f>
        <v>864.3676433033994</v>
      </c>
      <c r="J12" s="62">
        <f>'DLA (children)'!$W12</f>
        <v>179.66595554956743</v>
      </c>
      <c r="K12" s="62">
        <f>'DLA (working age)'!$W12</f>
        <v>385.39990742231828</v>
      </c>
      <c r="L12" s="62">
        <f>'DLA (pensioners)'!$W12</f>
        <v>299.12820604533204</v>
      </c>
      <c r="M12" s="62">
        <f>DHP!$W12</f>
        <v>9.5164569999999991</v>
      </c>
      <c r="N12" s="62">
        <f>ESA!$W12</f>
        <v>1082.4747361972072</v>
      </c>
      <c r="O12" s="62">
        <f>HB!$W12</f>
        <v>1810.38948</v>
      </c>
      <c r="P12" s="62">
        <f>IB!$W12</f>
        <v>1.2129136814032737</v>
      </c>
      <c r="Q12" s="62">
        <f>IS!$W12</f>
        <v>171.25366033910365</v>
      </c>
      <c r="R12" s="62"/>
      <c r="S12" s="62">
        <f>'IS (incapacity)'!$W12</f>
        <v>6.8501374366914431</v>
      </c>
      <c r="T12" s="62">
        <f>'IS (lone parent)'!$W12</f>
        <v>113.93876149928164</v>
      </c>
      <c r="U12" s="62">
        <f>'IS (carer)'!$W12</f>
        <v>42.50736588424332</v>
      </c>
      <c r="V12" s="62">
        <f>'IS (others)'!$W12</f>
        <v>8.0397724132043944</v>
      </c>
      <c r="W12" s="62">
        <f>IIDB!$W12</f>
        <v>54.239803674049412</v>
      </c>
      <c r="X12" s="62">
        <f>JSA!$W12</f>
        <v>122.26324981289449</v>
      </c>
      <c r="Y12" s="62">
        <f>MA!$W12</f>
        <v>43.307037668055933</v>
      </c>
      <c r="Z12" s="62">
        <f>O75TVL!$W12</f>
        <v>63.059590611200008</v>
      </c>
      <c r="AA12" s="62">
        <f>PC!$W12</f>
        <v>434.91581722867983</v>
      </c>
      <c r="AB12" s="62">
        <f>PIP!$W12</f>
        <v>405.77033543795562</v>
      </c>
      <c r="AC12" s="62">
        <f>SDA!$W12</f>
        <v>19.021979655474837</v>
      </c>
      <c r="AD12" s="62">
        <f>'SDA (working age)'!$W12</f>
        <v>9.8278140114594557</v>
      </c>
      <c r="AE12" s="62">
        <f>'SDA (pensioners)'!$W12</f>
        <v>9.1941656440153814</v>
      </c>
      <c r="AF12" s="62">
        <f>SP!$W12</f>
        <v>9173.9305982613623</v>
      </c>
      <c r="AG12" s="62"/>
      <c r="AH12" s="62"/>
      <c r="AI12" s="62"/>
      <c r="AJ12" s="62"/>
      <c r="AK12" s="62"/>
      <c r="AL12" s="62">
        <f>SMP!$W12</f>
        <v>230.95098206700001</v>
      </c>
      <c r="AM12" s="62">
        <f>UC!$W12</f>
        <v>93.73999824853577</v>
      </c>
      <c r="AN12" s="63">
        <f>WFP!$W12</f>
        <v>206.38095420816421</v>
      </c>
    </row>
    <row r="13" spans="1:40" s="49" customFormat="1" x14ac:dyDescent="0.4">
      <c r="A13" s="59" t="s">
        <v>86</v>
      </c>
      <c r="B13" s="65" t="s">
        <v>87</v>
      </c>
      <c r="C13" s="61">
        <f t="shared" si="3"/>
        <v>20270.596341504493</v>
      </c>
      <c r="D13" s="62">
        <f>AA!$W13</f>
        <v>490.78178133930624</v>
      </c>
      <c r="E13" s="62">
        <f>BBWB!$W13</f>
        <v>53.656532695763488</v>
      </c>
      <c r="F13" s="62">
        <f>CA!$W13</f>
        <v>314.89637399779633</v>
      </c>
      <c r="G13" s="62">
        <f>CWP!$W13</f>
        <v>0</v>
      </c>
      <c r="H13" s="62"/>
      <c r="I13" s="62">
        <f>DLA!$W13</f>
        <v>1252.7846488290475</v>
      </c>
      <c r="J13" s="62">
        <f>'DLA (children)'!$W13</f>
        <v>229.05433916042944</v>
      </c>
      <c r="K13" s="62">
        <f>'DLA (working age)'!$W13</f>
        <v>657.17217079754982</v>
      </c>
      <c r="L13" s="62">
        <f>'DLA (pensioners)'!$W13</f>
        <v>362.88355203745351</v>
      </c>
      <c r="M13" s="62">
        <f>DHP!$W13</f>
        <v>39.882220000000004</v>
      </c>
      <c r="N13" s="62">
        <f>ESA!$W13</f>
        <v>1775.2857936023793</v>
      </c>
      <c r="O13" s="62">
        <f>HB!$W13</f>
        <v>6101.7306619999999</v>
      </c>
      <c r="P13" s="62">
        <f>IB!$W13</f>
        <v>2.2431413156893214</v>
      </c>
      <c r="Q13" s="62">
        <f>IS!$W13</f>
        <v>306.00453223239344</v>
      </c>
      <c r="R13" s="62"/>
      <c r="S13" s="62">
        <f>'IS (incapacity)'!$W13</f>
        <v>13.562356260483497</v>
      </c>
      <c r="T13" s="62">
        <f>'IS (lone parent)'!$W13</f>
        <v>207.64796928276397</v>
      </c>
      <c r="U13" s="62">
        <f>'IS (carer)'!$W13</f>
        <v>68.506381244407436</v>
      </c>
      <c r="V13" s="62">
        <f>'IS (others)'!$W13</f>
        <v>16.35069929218318</v>
      </c>
      <c r="W13" s="62">
        <f>IIDB!$W13</f>
        <v>30.338819125095871</v>
      </c>
      <c r="X13" s="62">
        <f>JSA!$W13</f>
        <v>293.54560665100894</v>
      </c>
      <c r="Y13" s="62">
        <f>MA!$W13</f>
        <v>84.101628662280319</v>
      </c>
      <c r="Z13" s="62">
        <f>O75TVL!$W13</f>
        <v>57.445612619585155</v>
      </c>
      <c r="AA13" s="62">
        <f>PC!$W13</f>
        <v>1000.4456947339324</v>
      </c>
      <c r="AB13" s="62">
        <f>PIP!$W13</f>
        <v>470.58519947030936</v>
      </c>
      <c r="AC13" s="62">
        <f>SDA!$W13</f>
        <v>23.87715371000693</v>
      </c>
      <c r="AD13" s="62">
        <f>'SDA (working age)'!$W13</f>
        <v>14.02217544461252</v>
      </c>
      <c r="AE13" s="62">
        <f>'SDA (pensioners)'!$W13</f>
        <v>9.8549782653944167</v>
      </c>
      <c r="AF13" s="62">
        <f>SP!$W13</f>
        <v>7127.3578585117593</v>
      </c>
      <c r="AG13" s="62"/>
      <c r="AH13" s="62"/>
      <c r="AI13" s="62"/>
      <c r="AJ13" s="62"/>
      <c r="AK13" s="62"/>
      <c r="AL13" s="62">
        <f>SMP!$W13</f>
        <v>431.897902386</v>
      </c>
      <c r="AM13" s="62">
        <f>UC!$W13</f>
        <v>224.00708987922101</v>
      </c>
      <c r="AN13" s="63">
        <f>WFP!$W13</f>
        <v>189.72808974291388</v>
      </c>
    </row>
    <row r="14" spans="1:40" s="49" customFormat="1" x14ac:dyDescent="0.4">
      <c r="A14" s="59" t="s">
        <v>88</v>
      </c>
      <c r="B14" s="65" t="s">
        <v>89</v>
      </c>
      <c r="C14" s="61">
        <f t="shared" si="3"/>
        <v>22239.553730715692</v>
      </c>
      <c r="D14" s="62">
        <f>AA!$W14</f>
        <v>697.73444454484286</v>
      </c>
      <c r="E14" s="62">
        <f>BBWB!$W14</f>
        <v>74.458936574950258</v>
      </c>
      <c r="F14" s="62">
        <f>CA!$W14</f>
        <v>276.20062961261624</v>
      </c>
      <c r="G14" s="62">
        <f>CWP!$W14</f>
        <v>1.5314719588393513</v>
      </c>
      <c r="H14" s="62"/>
      <c r="I14" s="62">
        <f>DLA!$W14</f>
        <v>1246.6525723953525</v>
      </c>
      <c r="J14" s="62">
        <f>'DLA (children)'!$W14</f>
        <v>252.58265661416203</v>
      </c>
      <c r="K14" s="62">
        <f>'DLA (working age)'!$W14</f>
        <v>611.52043397533873</v>
      </c>
      <c r="L14" s="62">
        <f>'DLA (pensioners)'!$W14</f>
        <v>380.18529375245572</v>
      </c>
      <c r="M14" s="62">
        <f>DHP!$W14</f>
        <v>13.736227000000001</v>
      </c>
      <c r="N14" s="62">
        <f>ESA!$W14</f>
        <v>1478.6638995642622</v>
      </c>
      <c r="O14" s="62">
        <f>HB!$W14</f>
        <v>2806.2261570000001</v>
      </c>
      <c r="P14" s="62">
        <f>IB!$W14</f>
        <v>0.60192688024277385</v>
      </c>
      <c r="Q14" s="62">
        <f>IS!$W14</f>
        <v>230.53459181121138</v>
      </c>
      <c r="R14" s="62"/>
      <c r="S14" s="62">
        <f>'IS (incapacity)'!$W14</f>
        <v>8.0431966868706919</v>
      </c>
      <c r="T14" s="62">
        <f>'IS (lone parent)'!$W14</f>
        <v>156.55620223881766</v>
      </c>
      <c r="U14" s="62">
        <f>'IS (carer)'!$W14</f>
        <v>55.502384204620185</v>
      </c>
      <c r="V14" s="62">
        <f>'IS (others)'!$W14</f>
        <v>10.433659329517399</v>
      </c>
      <c r="W14" s="62">
        <f>IIDB!$W14</f>
        <v>66.598770268162127</v>
      </c>
      <c r="X14" s="62">
        <f>JSA!$W14</f>
        <v>164.89381847532934</v>
      </c>
      <c r="Y14" s="62">
        <f>MA!$W14</f>
        <v>59.513921825734073</v>
      </c>
      <c r="Z14" s="62">
        <f>O75TVL!$W14</f>
        <v>91.498075083875179</v>
      </c>
      <c r="AA14" s="62">
        <f>PC!$W14</f>
        <v>599.48965676884768</v>
      </c>
      <c r="AB14" s="62">
        <f>PIP!$W14</f>
        <v>478.90210259220311</v>
      </c>
      <c r="AC14" s="62">
        <f>SDA!$W14</f>
        <v>26.403953281903881</v>
      </c>
      <c r="AD14" s="62">
        <f>'SDA (working age)'!$W14</f>
        <v>12.499657936704356</v>
      </c>
      <c r="AE14" s="62">
        <f>'SDA (pensioners)'!$W14</f>
        <v>13.904295345199525</v>
      </c>
      <c r="AF14" s="62">
        <f>SP!$W14</f>
        <v>13145.345637424136</v>
      </c>
      <c r="AG14" s="62"/>
      <c r="AH14" s="62"/>
      <c r="AI14" s="62"/>
      <c r="AJ14" s="62"/>
      <c r="AK14" s="62"/>
      <c r="AL14" s="62">
        <f>SMP!$W14</f>
        <v>380.689973173</v>
      </c>
      <c r="AM14" s="62">
        <f>UC!$W14</f>
        <v>100.9956203107245</v>
      </c>
      <c r="AN14" s="63">
        <f>WFP!$W14</f>
        <v>298.88134416945479</v>
      </c>
    </row>
    <row r="15" spans="1:40" s="49" customFormat="1" x14ac:dyDescent="0.4">
      <c r="A15" s="59" t="s">
        <v>90</v>
      </c>
      <c r="B15" s="65" t="s">
        <v>91</v>
      </c>
      <c r="C15" s="61">
        <f t="shared" si="3"/>
        <v>15176.725700623474</v>
      </c>
      <c r="D15" s="62">
        <f>AA!$W15</f>
        <v>517.32635812180047</v>
      </c>
      <c r="E15" s="62">
        <f>BBWB!$W15</f>
        <v>45.392888163024054</v>
      </c>
      <c r="F15" s="62">
        <f>CA!$W15</f>
        <v>185.56634445512844</v>
      </c>
      <c r="G15" s="62">
        <f>CWP!$W15</f>
        <v>0.90194327158880216</v>
      </c>
      <c r="H15" s="62"/>
      <c r="I15" s="62">
        <f>DLA!$W15</f>
        <v>902.71251255179527</v>
      </c>
      <c r="J15" s="62">
        <f>'DLA (children)'!$W15</f>
        <v>150.31479806574794</v>
      </c>
      <c r="K15" s="62">
        <f>'DLA (working age)'!$W15</f>
        <v>433.00139266505482</v>
      </c>
      <c r="L15" s="62">
        <f>'DLA (pensioners)'!$W15</f>
        <v>318.29499200200371</v>
      </c>
      <c r="M15" s="62">
        <f>DHP!$W15</f>
        <v>8.0477369999999997</v>
      </c>
      <c r="N15" s="62">
        <f>ESA!$W15</f>
        <v>1122.4928547169884</v>
      </c>
      <c r="O15" s="62">
        <f>HB!$W15</f>
        <v>1649.4999399999999</v>
      </c>
      <c r="P15" s="62">
        <f>IB!$W15</f>
        <v>1.6877562754902511</v>
      </c>
      <c r="Q15" s="62">
        <f>IS!$W15</f>
        <v>148.40167009653496</v>
      </c>
      <c r="R15" s="62"/>
      <c r="S15" s="62">
        <f>'IS (incapacity)'!$W15</f>
        <v>7.5432980888622003</v>
      </c>
      <c r="T15" s="62">
        <f>'IS (lone parent)'!$W15</f>
        <v>95.018388623957406</v>
      </c>
      <c r="U15" s="62">
        <f>'IS (carer)'!$W15</f>
        <v>38.08155304130954</v>
      </c>
      <c r="V15" s="62">
        <f>'IS (others)'!$W15</f>
        <v>7.7213341289878086</v>
      </c>
      <c r="W15" s="62">
        <f>IIDB!$W15</f>
        <v>56.893141134932371</v>
      </c>
      <c r="X15" s="62">
        <f>JSA!$W15</f>
        <v>100.35003734816604</v>
      </c>
      <c r="Y15" s="62">
        <f>MA!$W15</f>
        <v>39.271113525647912</v>
      </c>
      <c r="Z15" s="62">
        <f>O75TVL!$W15</f>
        <v>63.273816482933896</v>
      </c>
      <c r="AA15" s="62">
        <f>PC!$W15</f>
        <v>428.26858825067541</v>
      </c>
      <c r="AB15" s="62">
        <f>PIP!$W15</f>
        <v>356.41563676389376</v>
      </c>
      <c r="AC15" s="62">
        <f>SDA!$W15</f>
        <v>18.771188116303644</v>
      </c>
      <c r="AD15" s="62">
        <f>'SDA (working age)'!$W15</f>
        <v>8.8788407057808971</v>
      </c>
      <c r="AE15" s="62">
        <f>'SDA (pensioners)'!$W15</f>
        <v>9.8923474105227474</v>
      </c>
      <c r="AF15" s="62">
        <f>SP!$W15</f>
        <v>9015.8940540945841</v>
      </c>
      <c r="AG15" s="62"/>
      <c r="AH15" s="62"/>
      <c r="AI15" s="62"/>
      <c r="AJ15" s="62"/>
      <c r="AK15" s="62"/>
      <c r="AL15" s="62">
        <f>SMP!$W15</f>
        <v>211.85593402699999</v>
      </c>
      <c r="AM15" s="62">
        <f>UC!$W15</f>
        <v>95.123237533012272</v>
      </c>
      <c r="AN15" s="63">
        <f>WFP!$W15</f>
        <v>208.57894869397441</v>
      </c>
    </row>
    <row r="16" spans="1:40" s="49" customFormat="1" x14ac:dyDescent="0.4">
      <c r="A16" s="47">
        <v>924</v>
      </c>
      <c r="B16" s="66" t="s">
        <v>92</v>
      </c>
      <c r="C16" s="56">
        <f t="shared" si="3"/>
        <v>9516.9982468056005</v>
      </c>
      <c r="D16" s="57">
        <f>AA!$W$16</f>
        <v>379.91311391133661</v>
      </c>
      <c r="E16" s="57">
        <f>BBWB!$W$16</f>
        <v>29.403201502030008</v>
      </c>
      <c r="F16" s="57">
        <f>CA!$W$16</f>
        <v>166.52559677159755</v>
      </c>
      <c r="G16" s="57">
        <f>CWP!$W$16</f>
        <v>0</v>
      </c>
      <c r="H16" s="57"/>
      <c r="I16" s="57">
        <f>DLA!$W$16</f>
        <v>766.93059704293307</v>
      </c>
      <c r="J16" s="57">
        <f>'DLA (children)'!$W$16</f>
        <v>101.83757113109874</v>
      </c>
      <c r="K16" s="57">
        <f>'DLA (working age)'!$W$16</f>
        <v>262.32098714244194</v>
      </c>
      <c r="L16" s="57">
        <f>'DLA (pensioners)'!$W$16</f>
        <v>405.74114000735347</v>
      </c>
      <c r="M16" s="57">
        <f>DHP!$W$16</f>
        <v>7.891589999999999</v>
      </c>
      <c r="N16" s="57">
        <f>ESA!$W$16</f>
        <v>952.5629876105786</v>
      </c>
      <c r="O16" s="57">
        <f>HB!$W$16</f>
        <v>1008.719562</v>
      </c>
      <c r="P16" s="57">
        <f>IB!$W$16</f>
        <v>1.9016912517196345</v>
      </c>
      <c r="Q16" s="57">
        <f>IS!$W$16</f>
        <v>137.76396238315837</v>
      </c>
      <c r="R16" s="57"/>
      <c r="S16" s="57">
        <f>'IS (incapacity)'!$W$16</f>
        <v>9.684195352195287</v>
      </c>
      <c r="T16" s="57">
        <f>'IS (lone parent)'!$W$16</f>
        <v>79.943805076271033</v>
      </c>
      <c r="U16" s="57">
        <f>'IS (carer)'!$W$16</f>
        <v>41.763761454920846</v>
      </c>
      <c r="V16" s="57">
        <f>'IS (others)'!$W$16</f>
        <v>6.2913638907430025</v>
      </c>
      <c r="W16" s="57">
        <f>IIDB!$W$16</f>
        <v>56.858228799920759</v>
      </c>
      <c r="X16" s="57">
        <f>JSA!$W$16</f>
        <v>111.0528772795389</v>
      </c>
      <c r="Y16" s="57">
        <f>MA!$W$16</f>
        <v>17.246999409001138</v>
      </c>
      <c r="Z16" s="57">
        <f>O75TVL!$W$16</f>
        <v>33.171931123854336</v>
      </c>
      <c r="AA16" s="57">
        <f>PC!$W$16</f>
        <v>325.69010905198695</v>
      </c>
      <c r="AB16" s="57">
        <f>PIP!$W$16</f>
        <v>445.67016795156138</v>
      </c>
      <c r="AC16" s="57">
        <f>SDA!$W$16</f>
        <v>20.574032400150095</v>
      </c>
      <c r="AD16" s="57">
        <f>'SDA (working age)'!$W$16</f>
        <v>11.190229132137903</v>
      </c>
      <c r="AE16" s="57">
        <f>'SDA (pensioners)'!$W$16</f>
        <v>9.3838032680121977</v>
      </c>
      <c r="AF16" s="57">
        <f>SP!$W$16</f>
        <v>4764.8743376823813</v>
      </c>
      <c r="AG16" s="57"/>
      <c r="AH16" s="57"/>
      <c r="AI16" s="57"/>
      <c r="AJ16" s="57"/>
      <c r="AK16" s="57"/>
      <c r="AL16" s="57">
        <f>SMP!$W$16</f>
        <v>101.075918</v>
      </c>
      <c r="AM16" s="57">
        <f>UC!$W$16</f>
        <v>77.315627790705392</v>
      </c>
      <c r="AN16" s="58">
        <f>WFP!$W$16</f>
        <v>111.8557148431466</v>
      </c>
    </row>
    <row r="17" spans="1:40" s="49" customFormat="1" x14ac:dyDescent="0.4">
      <c r="A17" s="47">
        <v>923</v>
      </c>
      <c r="B17" s="66" t="s">
        <v>93</v>
      </c>
      <c r="C17" s="56">
        <f t="shared" si="3"/>
        <v>15344.854551211529</v>
      </c>
      <c r="D17" s="57">
        <f>AA!$W$17</f>
        <v>486.54269343157512</v>
      </c>
      <c r="E17" s="57">
        <f>BBWB!$W$17</f>
        <v>53.215537714560064</v>
      </c>
      <c r="F17" s="57">
        <f>CA!$W$17</f>
        <v>234.47653208565691</v>
      </c>
      <c r="G17" s="57">
        <f>CWP!$W$17</f>
        <v>0.7444641895718469</v>
      </c>
      <c r="H17" s="57"/>
      <c r="I17" s="57">
        <f>DLA!$W$17</f>
        <v>1218.7676627197543</v>
      </c>
      <c r="J17" s="57">
        <f>'DLA (children)'!$W$17</f>
        <v>151.58034769134554</v>
      </c>
      <c r="K17" s="57">
        <f>'DLA (working age)'!$W$17</f>
        <v>573.39298655042614</v>
      </c>
      <c r="L17" s="57">
        <f>'DLA (pensioners)'!$W$17</f>
        <v>493.14220981515393</v>
      </c>
      <c r="M17" s="57">
        <f>DHP!$W$17</f>
        <v>51.734445999999991</v>
      </c>
      <c r="N17" s="57">
        <f>ESA!$W$17</f>
        <v>1663.9163015284951</v>
      </c>
      <c r="O17" s="57">
        <f>HB!$W$17</f>
        <v>1733.1241800000003</v>
      </c>
      <c r="P17" s="57">
        <f>IB!$W$17</f>
        <v>1.4173143096535115</v>
      </c>
      <c r="Q17" s="57">
        <f>IS!$W$17</f>
        <v>192.84911693136206</v>
      </c>
      <c r="R17" s="57"/>
      <c r="S17" s="57">
        <f>'IS (incapacity)'!$W$17</f>
        <v>11.446185227444776</v>
      </c>
      <c r="T17" s="57">
        <f>'IS (lone parent)'!$W$17</f>
        <v>110.8014641024417</v>
      </c>
      <c r="U17" s="57">
        <f>'IS (carer)'!$W$17</f>
        <v>61.759110017873624</v>
      </c>
      <c r="V17" s="57">
        <f>'IS (others)'!$W$17</f>
        <v>8.6484091875692357</v>
      </c>
      <c r="W17" s="57">
        <f>IIDB!$W$17</f>
        <v>83.845463763901321</v>
      </c>
      <c r="X17" s="57">
        <f>JSA!$W$17</f>
        <v>195.64411584200559</v>
      </c>
      <c r="Y17" s="57">
        <f>MA!$W$17</f>
        <v>27.087840354670838</v>
      </c>
      <c r="Z17" s="57">
        <f>O75TVL!$W$17</f>
        <v>50.24384287276613</v>
      </c>
      <c r="AA17" s="57">
        <f>PC!$W$17</f>
        <v>488.49360195543039</v>
      </c>
      <c r="AB17" s="57">
        <f>PIP!$W$17</f>
        <v>552.05469746368908</v>
      </c>
      <c r="AC17" s="57">
        <f>SDA!$W$17</f>
        <v>21.566690843126629</v>
      </c>
      <c r="AD17" s="57">
        <f>'SDA (working age)'!$W$17</f>
        <v>9.7663238048690175</v>
      </c>
      <c r="AE17" s="57">
        <f>'SDA (pensioners)'!$W$17</f>
        <v>11.800367038257619</v>
      </c>
      <c r="AF17" s="57">
        <f>SP!$W$17</f>
        <v>7744.2674417300914</v>
      </c>
      <c r="AG17" s="57"/>
      <c r="AH17" s="57"/>
      <c r="AI17" s="57"/>
      <c r="AJ17" s="57"/>
      <c r="AK17" s="57"/>
      <c r="AL17" s="57">
        <f>SMP!$W$17</f>
        <v>203.110435053</v>
      </c>
      <c r="AM17" s="57">
        <f>UC!$W$17</f>
        <v>163.31693425770447</v>
      </c>
      <c r="AN17" s="58">
        <f>WFP!$W$17</f>
        <v>178.43523816451315</v>
      </c>
    </row>
    <row r="18" spans="1:40" s="72" customFormat="1" ht="30" customHeight="1" x14ac:dyDescent="0.4">
      <c r="A18" s="67">
        <v>922</v>
      </c>
      <c r="B18" s="68" t="s">
        <v>94</v>
      </c>
      <c r="C18" s="69">
        <f t="shared" si="3"/>
        <v>15.265105160315516</v>
      </c>
      <c r="D18" s="70"/>
      <c r="E18" s="70"/>
      <c r="F18" s="70"/>
      <c r="G18" s="70"/>
      <c r="H18" s="70"/>
      <c r="I18" s="70"/>
      <c r="J18" s="70"/>
      <c r="K18" s="70"/>
      <c r="L18" s="70"/>
      <c r="M18" s="70"/>
      <c r="N18" s="70"/>
      <c r="O18" s="70"/>
      <c r="P18" s="70"/>
      <c r="Q18" s="70"/>
      <c r="R18" s="70"/>
      <c r="S18" s="70"/>
      <c r="T18" s="70"/>
      <c r="U18" s="70"/>
      <c r="V18" s="70"/>
      <c r="W18" s="70"/>
      <c r="X18" s="70"/>
      <c r="Y18" s="70"/>
      <c r="Z18" s="78">
        <f>O75TVL!$W$18</f>
        <v>15.265105160315516</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0">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6"/>
  <sheetViews>
    <sheetView zoomScale="85" zoomScaleNormal="85" workbookViewId="0">
      <pane xSplit="3" topLeftCell="D1" activePane="topRight" state="frozen"/>
      <selection pane="topRight"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33203125" style="75" customWidth="1"/>
    <col min="8" max="8" width="12.77734375" style="75" hidden="1" customWidth="1"/>
    <col min="9" max="17" width="12.77734375" style="75" customWidth="1"/>
    <col min="18" max="18" width="12.77734375" style="75" hidden="1" customWidth="1"/>
    <col min="19" max="20" width="12.77734375" style="75" customWidth="1"/>
    <col min="21" max="21" width="11.109375" style="75" customWidth="1"/>
    <col min="22" max="22" width="11.44140625" style="75" customWidth="1"/>
    <col min="23" max="26" width="12.77734375" style="75" customWidth="1"/>
    <col min="27" max="27" width="11.5546875" style="75" customWidth="1"/>
    <col min="28" max="28" width="13.44140625" style="75" customWidth="1"/>
    <col min="29" max="31" width="12.77734375" style="75" customWidth="1"/>
    <col min="32" max="32" width="11.44140625" style="75" customWidth="1"/>
    <col min="33" max="37" width="12.77734375" style="75" hidden="1" customWidth="1"/>
    <col min="38" max="38" width="10.77734375" style="75" customWidth="1"/>
    <col min="39" max="39" width="11" style="75" customWidth="1"/>
    <col min="40" max="40" width="11.109375" style="75" customWidth="1"/>
    <col min="41" max="16384" width="8.88671875" style="75"/>
  </cols>
  <sheetData>
    <row r="1" spans="1:40" s="48" customFormat="1" ht="60" customHeight="1" x14ac:dyDescent="0.4">
      <c r="A1" s="250" t="s">
        <v>118</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t="s">
        <v>113</v>
      </c>
      <c r="AC2" s="53" t="s">
        <v>67</v>
      </c>
      <c r="AD2" s="234" t="s">
        <v>54</v>
      </c>
      <c r="AE2" s="234" t="s">
        <v>55</v>
      </c>
      <c r="AF2" s="53" t="s">
        <v>68</v>
      </c>
      <c r="AG2" s="53"/>
      <c r="AH2" s="53"/>
      <c r="AI2" s="53"/>
      <c r="AJ2" s="53"/>
      <c r="AK2" s="53"/>
      <c r="AL2" s="53" t="s">
        <v>101</v>
      </c>
      <c r="AM2" s="53" t="s">
        <v>114</v>
      </c>
      <c r="AN2" s="86" t="s">
        <v>69</v>
      </c>
    </row>
    <row r="3" spans="1:40" s="49" customFormat="1" ht="30" customHeight="1" x14ac:dyDescent="0.4">
      <c r="A3" s="54">
        <v>925</v>
      </c>
      <c r="B3" s="55" t="s">
        <v>70</v>
      </c>
      <c r="C3" s="56">
        <f>SUM(D3:I3,M3:Q3,W3:AC3,AF3,AL3:AN3)</f>
        <v>177483.01683355626</v>
      </c>
      <c r="D3" s="57">
        <f>SUM(D6,D16:D17,D4)</f>
        <v>5529.3185711499973</v>
      </c>
      <c r="E3" s="57">
        <f>SUM(E6,E16:E17,E4)</f>
        <v>502.55170413000047</v>
      </c>
      <c r="F3" s="57">
        <f>SUM(F6,F16:F17,F4)</f>
        <v>2830.0153530399994</v>
      </c>
      <c r="G3" s="57">
        <f>SUM(G6,G16:G17,G4)</f>
        <v>114.2644971</v>
      </c>
      <c r="H3" s="57"/>
      <c r="I3" s="57">
        <f>SUM(I6,I16:I17,I4)</f>
        <v>9379.5932932400228</v>
      </c>
      <c r="J3" s="57">
        <f>SUM(J6,J16:J17,J4)</f>
        <v>1965.0761694445403</v>
      </c>
      <c r="K3" s="57">
        <f>SUM(K6,K16:K17,K4)</f>
        <v>3571.9625758396119</v>
      </c>
      <c r="L3" s="57">
        <f>SUM(L6,L16:L17,L4)</f>
        <v>3842.5545479558627</v>
      </c>
      <c r="M3" s="57">
        <f t="shared" ref="M3:W3" si="0">SUM(M6,M16:M17,M4)</f>
        <v>164.25627313000001</v>
      </c>
      <c r="N3" s="57">
        <f t="shared" si="0"/>
        <v>15352.892355200007</v>
      </c>
      <c r="O3" s="57">
        <f t="shared" si="0"/>
        <v>22301.220214000004</v>
      </c>
      <c r="P3" s="57">
        <f t="shared" si="0"/>
        <v>8.92846355</v>
      </c>
      <c r="Q3" s="57">
        <f t="shared" si="0"/>
        <v>2138.7000446999996</v>
      </c>
      <c r="R3" s="57"/>
      <c r="S3" s="57">
        <f t="shared" si="0"/>
        <v>28.960770188816397</v>
      </c>
      <c r="T3" s="57">
        <f t="shared" si="0"/>
        <v>1344.4390144054098</v>
      </c>
      <c r="U3" s="57">
        <f t="shared" si="0"/>
        <v>674.62025960591473</v>
      </c>
      <c r="V3" s="57">
        <f t="shared" si="0"/>
        <v>90.680000499860228</v>
      </c>
      <c r="W3" s="57">
        <f t="shared" si="0"/>
        <v>816.57277727936878</v>
      </c>
      <c r="X3" s="57">
        <f>SUM(X6,X16:X17,X4)</f>
        <v>1666.9844684099999</v>
      </c>
      <c r="Y3" s="57">
        <f>SUM(Y6,Y16:Y17,Y4)</f>
        <v>427.42290979000006</v>
      </c>
      <c r="Z3" s="57">
        <f>SUM(Z6,Z16:Z17,Z4)</f>
        <v>638.82611139248331</v>
      </c>
      <c r="AA3" s="57">
        <f t="shared" ref="AA3:AE3" si="1">SUM(AA6,AA16:AA17,AA4)</f>
        <v>5367.6480182399964</v>
      </c>
      <c r="AB3" s="57">
        <f t="shared" si="1"/>
        <v>8637.4619246300008</v>
      </c>
      <c r="AC3" s="57">
        <f t="shared" si="1"/>
        <v>119.58597665000002</v>
      </c>
      <c r="AD3" s="57">
        <f t="shared" si="1"/>
        <v>14.417031434235531</v>
      </c>
      <c r="AE3" s="57">
        <f t="shared" si="1"/>
        <v>105.16894521576451</v>
      </c>
      <c r="AF3" s="57">
        <f>SUM(AF6,AF16:AF17,AF4)</f>
        <v>93800.446975290019</v>
      </c>
      <c r="AG3" s="57"/>
      <c r="AH3" s="57"/>
      <c r="AI3" s="57"/>
      <c r="AJ3" s="57"/>
      <c r="AK3" s="57"/>
      <c r="AL3" s="57">
        <f>SUM(AL6,AL16:AL17,AL4)</f>
        <v>2342.0000000043656</v>
      </c>
      <c r="AM3" s="57">
        <f t="shared" ref="AM3:AN3" si="2">SUM(AM6,AM16:AM17,AM4)</f>
        <v>3321.8002079199982</v>
      </c>
      <c r="AN3" s="58">
        <f t="shared" si="2"/>
        <v>2022.5266947100015</v>
      </c>
    </row>
    <row r="4" spans="1:40" s="49" customFormat="1" x14ac:dyDescent="0.4">
      <c r="A4" s="59"/>
      <c r="B4" s="60" t="s">
        <v>71</v>
      </c>
      <c r="C4" s="61">
        <f t="shared" ref="C4:C18" si="3">SUM(D4:I4,M4:Q4,W4:AC4,AF4,AL4:AN4)</f>
        <v>4052.5229761740038</v>
      </c>
      <c r="D4" s="62">
        <f>AA!$X$4</f>
        <v>10.657510277960277</v>
      </c>
      <c r="E4" s="62">
        <f>BBWB!$X$4</f>
        <v>19.514535151236295</v>
      </c>
      <c r="F4" s="62">
        <f>CA!$X$4</f>
        <v>1.4516961340471757</v>
      </c>
      <c r="G4" s="62">
        <f>CWP!$X$4</f>
        <v>0</v>
      </c>
      <c r="H4" s="62"/>
      <c r="I4" s="62">
        <f>DLA!$X$4</f>
        <v>12.298237833973038</v>
      </c>
      <c r="J4" s="62">
        <f>'DLA (children)'!$X$4</f>
        <v>0.98067693481036633</v>
      </c>
      <c r="K4" s="62">
        <f>'DLA (working age)'!$X$4</f>
        <v>3.8554177167582302</v>
      </c>
      <c r="L4" s="62">
        <f>'DLA (pensioners)'!$X$4</f>
        <v>7.4411694290441188</v>
      </c>
      <c r="M4" s="62">
        <f>DHP!$X$4</f>
        <v>0</v>
      </c>
      <c r="N4" s="62">
        <f>ESA!$X$4</f>
        <v>25.311649098445738</v>
      </c>
      <c r="O4" s="62">
        <f>HB!$X$4</f>
        <v>0</v>
      </c>
      <c r="P4" s="62">
        <f>IB!$X$4</f>
        <v>0.28438039616775063</v>
      </c>
      <c r="Q4" s="62">
        <f>IS!$X$4</f>
        <v>6.9725973217741946E-2</v>
      </c>
      <c r="R4" s="62"/>
      <c r="S4" s="62">
        <f>'IS (incapacity)'!$X$4</f>
        <v>0</v>
      </c>
      <c r="T4" s="62">
        <f>'IS (lone parent)'!$X$4</f>
        <v>3.8071446158063356E-2</v>
      </c>
      <c r="U4" s="62">
        <f>'IS (carer)'!$X$4</f>
        <v>0</v>
      </c>
      <c r="V4" s="62">
        <f>'IS (others)'!$X$4</f>
        <v>0</v>
      </c>
      <c r="W4" s="62">
        <f>IIDB!$X$4</f>
        <v>18.084048526224571</v>
      </c>
      <c r="X4" s="62">
        <f>JSA!$X$4</f>
        <v>0.242094898618191</v>
      </c>
      <c r="Y4" s="62">
        <f>MA!$X$4</f>
        <v>0.88219896953160726</v>
      </c>
      <c r="Z4" s="62">
        <f>O75TVL!$X$4</f>
        <v>0</v>
      </c>
      <c r="AA4" s="62">
        <f>PC!$X$4</f>
        <v>1.0437361935300133</v>
      </c>
      <c r="AB4" s="62">
        <f>PIP!$X$4</f>
        <v>3.1056802900884493</v>
      </c>
      <c r="AC4" s="62">
        <f>SDA!$X$4</f>
        <v>0.28060233747213409</v>
      </c>
      <c r="AD4" s="62">
        <f>'SDA (working age)'!$X$4</f>
        <v>4.8353315271536433E-2</v>
      </c>
      <c r="AE4" s="62">
        <f>'SDA (pensioners)'!$X$4</f>
        <v>0.23224902220059768</v>
      </c>
      <c r="AF4" s="62">
        <f>SP!$X$4</f>
        <v>3948.7800422798869</v>
      </c>
      <c r="AG4" s="62"/>
      <c r="AH4" s="62"/>
      <c r="AI4" s="62"/>
      <c r="AJ4" s="62"/>
      <c r="AK4" s="62"/>
      <c r="AL4" s="62">
        <f>SMP!$X$4</f>
        <v>2.387287813604015</v>
      </c>
      <c r="AM4" s="62">
        <f>UC!$X$4</f>
        <v>0</v>
      </c>
      <c r="AN4" s="63">
        <f>WFP!$X$4</f>
        <v>8.1295500000000001</v>
      </c>
    </row>
    <row r="5" spans="1:40" s="49" customFormat="1" ht="25.5" customHeight="1" x14ac:dyDescent="0.4">
      <c r="A5" s="54">
        <v>941</v>
      </c>
      <c r="B5" s="55" t="s">
        <v>72</v>
      </c>
      <c r="C5" s="56">
        <f t="shared" si="3"/>
        <v>157713.53963241226</v>
      </c>
      <c r="D5" s="57">
        <f>SUM(D6,D16)</f>
        <v>5026.9376957185468</v>
      </c>
      <c r="E5" s="57">
        <f>SUM(E6,E16)</f>
        <v>435.78044867842169</v>
      </c>
      <c r="F5" s="57">
        <f>SUM(F6,F16)</f>
        <v>2579.3515487798786</v>
      </c>
      <c r="G5" s="57">
        <f>SUM(G6,G16)</f>
        <v>92.745051901233595</v>
      </c>
      <c r="H5" s="57"/>
      <c r="I5" s="57">
        <f>SUM(I6,I16)</f>
        <v>8368.3837983966496</v>
      </c>
      <c r="J5" s="57">
        <f>SUM(J6,J16)</f>
        <v>1807.1247318447329</v>
      </c>
      <c r="K5" s="57">
        <f>SUM(K6,K16)</f>
        <v>3149.4580825461235</v>
      </c>
      <c r="L5" s="57">
        <f>SUM(L6,L16)</f>
        <v>3411.7636267975627</v>
      </c>
      <c r="M5" s="57">
        <f t="shared" ref="M5:W5" si="4">SUM(M6,M16)</f>
        <v>164.25627313000001</v>
      </c>
      <c r="N5" s="57">
        <f t="shared" si="4"/>
        <v>13595.636707745494</v>
      </c>
      <c r="O5" s="57">
        <f t="shared" si="4"/>
        <v>20629.763425000005</v>
      </c>
      <c r="P5" s="57">
        <f t="shared" si="4"/>
        <v>7.4262053025868653</v>
      </c>
      <c r="Q5" s="57">
        <f t="shared" si="4"/>
        <v>1949.4490201126969</v>
      </c>
      <c r="R5" s="57"/>
      <c r="S5" s="57">
        <f t="shared" si="4"/>
        <v>24.159813779073449</v>
      </c>
      <c r="T5" s="57">
        <f t="shared" si="4"/>
        <v>1234.8698136659561</v>
      </c>
      <c r="U5" s="57">
        <f t="shared" si="4"/>
        <v>607.0357421359231</v>
      </c>
      <c r="V5" s="57">
        <f t="shared" si="4"/>
        <v>83.078640479431485</v>
      </c>
      <c r="W5" s="57">
        <f t="shared" si="4"/>
        <v>716.58524445790192</v>
      </c>
      <c r="X5" s="57">
        <f>SUM(X6,X16)</f>
        <v>1494.5826882367871</v>
      </c>
      <c r="Y5" s="57">
        <f>SUM(Y6,Y16)</f>
        <v>398.73745979365788</v>
      </c>
      <c r="Z5" s="57">
        <f t="shared" ref="Z5:AF5" si="5">SUM(Z6,Z16)</f>
        <v>586.40439298554838</v>
      </c>
      <c r="AA5" s="57">
        <f t="shared" si="5"/>
        <v>4908.2157963397422</v>
      </c>
      <c r="AB5" s="57">
        <f t="shared" si="5"/>
        <v>7704.7314857240381</v>
      </c>
      <c r="AC5" s="57">
        <f t="shared" si="5"/>
        <v>107.25545910405172</v>
      </c>
      <c r="AD5" s="57">
        <f t="shared" si="5"/>
        <v>12.693713895087601</v>
      </c>
      <c r="AE5" s="57">
        <f t="shared" si="5"/>
        <v>94.56174520896414</v>
      </c>
      <c r="AF5" s="57">
        <f t="shared" si="5"/>
        <v>81930.178292250959</v>
      </c>
      <c r="AG5" s="57"/>
      <c r="AH5" s="57"/>
      <c r="AI5" s="57"/>
      <c r="AJ5" s="57"/>
      <c r="AK5" s="57"/>
      <c r="AL5" s="57">
        <f t="shared" ref="AL5:AN5" si="6">SUM(AL6,AL16)</f>
        <v>2179.5244642450748</v>
      </c>
      <c r="AM5" s="57">
        <f t="shared" si="6"/>
        <v>2998.9603777772541</v>
      </c>
      <c r="AN5" s="58">
        <f t="shared" si="6"/>
        <v>1838.6337967317365</v>
      </c>
    </row>
    <row r="6" spans="1:40" s="49" customFormat="1" ht="25.5" customHeight="1" x14ac:dyDescent="0.4">
      <c r="A6" s="54">
        <v>921</v>
      </c>
      <c r="B6" s="64" t="s">
        <v>73</v>
      </c>
      <c r="C6" s="56">
        <f t="shared" si="3"/>
        <v>147924.99540675996</v>
      </c>
      <c r="D6" s="57">
        <f>SUM(D7:D15)</f>
        <v>4646.604842026094</v>
      </c>
      <c r="E6" s="57">
        <f>SUM(E7:E15)</f>
        <v>409.86519400176849</v>
      </c>
      <c r="F6" s="57">
        <f>SUM(F7:F15)</f>
        <v>2402.3818477836926</v>
      </c>
      <c r="G6" s="57">
        <f>SUM(G7:G15)</f>
        <v>84.451448821947281</v>
      </c>
      <c r="H6" s="57"/>
      <c r="I6" s="57">
        <f>SUM(I7:I15)</f>
        <v>7752.4396221608295</v>
      </c>
      <c r="J6" s="57">
        <f>SUM(J7:J15)</f>
        <v>1703.4716166075261</v>
      </c>
      <c r="K6" s="57">
        <f>SUM(K7:K15)</f>
        <v>2992.0341657476629</v>
      </c>
      <c r="L6" s="57">
        <f>SUM(L7:L15)</f>
        <v>3057.9017699688125</v>
      </c>
      <c r="M6" s="57">
        <f t="shared" ref="M6:W6" si="7">SUM(M7:M15)</f>
        <v>154.34636313000001</v>
      </c>
      <c r="N6" s="57">
        <f t="shared" si="7"/>
        <v>12576.542312978316</v>
      </c>
      <c r="O6" s="57">
        <f t="shared" si="7"/>
        <v>19638.175262000004</v>
      </c>
      <c r="P6" s="57">
        <f t="shared" si="7"/>
        <v>5.7202067987277907</v>
      </c>
      <c r="Q6" s="57">
        <f t="shared" si="7"/>
        <v>1818.8798947641542</v>
      </c>
      <c r="R6" s="57"/>
      <c r="S6" s="57">
        <f t="shared" si="7"/>
        <v>21.202058173542163</v>
      </c>
      <c r="T6" s="57">
        <f t="shared" si="7"/>
        <v>1157.3465360003979</v>
      </c>
      <c r="U6" s="57">
        <f t="shared" si="7"/>
        <v>562.21398073833677</v>
      </c>
      <c r="V6" s="57">
        <f t="shared" si="7"/>
        <v>77.918021818102034</v>
      </c>
      <c r="W6" s="57">
        <f t="shared" si="7"/>
        <v>661.12829690121771</v>
      </c>
      <c r="X6" s="57">
        <f>SUM(X7:X15)</f>
        <v>1404.4298261401254</v>
      </c>
      <c r="Y6" s="57">
        <f>SUM(Y7:Y15)</f>
        <v>381.58480836215767</v>
      </c>
      <c r="Z6" s="57">
        <f t="shared" ref="Z6:AF6" si="8">SUM(Z7:Z15)</f>
        <v>551.79458742603993</v>
      </c>
      <c r="AA6" s="57">
        <f t="shared" si="8"/>
        <v>4601.422748109876</v>
      </c>
      <c r="AB6" s="57">
        <f t="shared" si="8"/>
        <v>7014.4863736790958</v>
      </c>
      <c r="AC6" s="57">
        <f t="shared" si="8"/>
        <v>96.893919571376841</v>
      </c>
      <c r="AD6" s="57">
        <f t="shared" si="8"/>
        <v>10.715070273041094</v>
      </c>
      <c r="AE6" s="57">
        <f t="shared" si="8"/>
        <v>86.178849298335763</v>
      </c>
      <c r="AF6" s="57">
        <f t="shared" si="8"/>
        <v>77048.142335251323</v>
      </c>
      <c r="AG6" s="57"/>
      <c r="AH6" s="57"/>
      <c r="AI6" s="57"/>
      <c r="AJ6" s="57"/>
      <c r="AK6" s="57"/>
      <c r="AL6" s="57">
        <f t="shared" ref="AL6:AN6" si="9">SUM(AL7:AL15)</f>
        <v>2083.7462794760963</v>
      </c>
      <c r="AM6" s="57">
        <f t="shared" si="9"/>
        <v>2863.6415699579111</v>
      </c>
      <c r="AN6" s="58">
        <f t="shared" si="9"/>
        <v>1728.3176674191839</v>
      </c>
    </row>
    <row r="7" spans="1:40" s="49" customFormat="1" x14ac:dyDescent="0.4">
      <c r="A7" s="59" t="s">
        <v>74</v>
      </c>
      <c r="B7" s="65" t="s">
        <v>75</v>
      </c>
      <c r="C7" s="61">
        <f t="shared" si="3"/>
        <v>8335.0918826697798</v>
      </c>
      <c r="D7" s="62">
        <f>AA!$X7</f>
        <v>268.41950441303288</v>
      </c>
      <c r="E7" s="62">
        <f>BBWB!$X7</f>
        <v>22.595005966545827</v>
      </c>
      <c r="F7" s="62">
        <f>CA!$X7</f>
        <v>172.35934391581736</v>
      </c>
      <c r="G7" s="62">
        <f>CWP!$X7</f>
        <v>8.8803105390624921</v>
      </c>
      <c r="H7" s="62"/>
      <c r="I7" s="62">
        <f>DLA!$X7</f>
        <v>495.36011755442235</v>
      </c>
      <c r="J7" s="62">
        <f>'DLA (children)'!$X7</f>
        <v>94.926060856801513</v>
      </c>
      <c r="K7" s="62">
        <f>'DLA (working age)'!$X7</f>
        <v>167.57252599973549</v>
      </c>
      <c r="L7" s="62">
        <f>'DLA (pensioners)'!$X7</f>
        <v>232.5942066551755</v>
      </c>
      <c r="M7" s="62">
        <f>DHP!$X7</f>
        <v>8.1663150000000009</v>
      </c>
      <c r="N7" s="62">
        <f>ESA!$X7</f>
        <v>813.99046776997238</v>
      </c>
      <c r="O7" s="62">
        <f>HB!$X7</f>
        <v>988.46288600000003</v>
      </c>
      <c r="P7" s="62">
        <f>IB!$X7</f>
        <v>0.50887286554431199</v>
      </c>
      <c r="Q7" s="62">
        <f>IS!$X7</f>
        <v>136.30749303507815</v>
      </c>
      <c r="R7" s="62"/>
      <c r="S7" s="62">
        <f>'IS (incapacity)'!$X7</f>
        <v>1.7800989438072552</v>
      </c>
      <c r="T7" s="62">
        <f>'IS (lone parent)'!$X7</f>
        <v>78.235547668767936</v>
      </c>
      <c r="U7" s="62">
        <f>'IS (carer)'!$X7</f>
        <v>51.344118970670046</v>
      </c>
      <c r="V7" s="62">
        <f>'IS (others)'!$X7</f>
        <v>5.0468612549011613</v>
      </c>
      <c r="W7" s="62">
        <f>IIDB!$X7</f>
        <v>85.773880508507958</v>
      </c>
      <c r="X7" s="62">
        <f>JSA!$X7</f>
        <v>119.21787095137341</v>
      </c>
      <c r="Y7" s="62">
        <f>MA!$X7</f>
        <v>12.624380347350053</v>
      </c>
      <c r="Z7" s="62">
        <f>O75TVL!$X7</f>
        <v>28.275877517989617</v>
      </c>
      <c r="AA7" s="62">
        <f>PC!$X7</f>
        <v>257.46945273622384</v>
      </c>
      <c r="AB7" s="62">
        <f>PIP!$X7</f>
        <v>522.04231037410068</v>
      </c>
      <c r="AC7" s="62">
        <f>SDA!$X7</f>
        <v>6.253723296523364</v>
      </c>
      <c r="AD7" s="62">
        <f>'SDA (working age)'!$X7</f>
        <v>0.47325663638627413</v>
      </c>
      <c r="AE7" s="62">
        <f>'SDA (pensioners)'!$X7</f>
        <v>5.7804666601370887</v>
      </c>
      <c r="AF7" s="62">
        <f>SP!$X7</f>
        <v>4000.7634205032605</v>
      </c>
      <c r="AG7" s="62"/>
      <c r="AH7" s="62"/>
      <c r="AI7" s="62"/>
      <c r="AJ7" s="62"/>
      <c r="AK7" s="62"/>
      <c r="AL7" s="62">
        <f>SMP!$X7</f>
        <v>91.961158619841385</v>
      </c>
      <c r="AM7" s="62">
        <f>UC!$X7</f>
        <v>206.36503360427793</v>
      </c>
      <c r="AN7" s="63">
        <f>WFP!$X7</f>
        <v>89.29445715085609</v>
      </c>
    </row>
    <row r="8" spans="1:40" s="49" customFormat="1" x14ac:dyDescent="0.4">
      <c r="A8" s="59" t="s">
        <v>76</v>
      </c>
      <c r="B8" s="65" t="s">
        <v>77</v>
      </c>
      <c r="C8" s="61">
        <f t="shared" si="3"/>
        <v>21337.395254460018</v>
      </c>
      <c r="D8" s="62">
        <f>AA!$X8</f>
        <v>710.28443300446622</v>
      </c>
      <c r="E8" s="62">
        <f>BBWB!$X8</f>
        <v>59.325386512128709</v>
      </c>
      <c r="F8" s="62">
        <f>CA!$X8</f>
        <v>395.43313560673721</v>
      </c>
      <c r="G8" s="62">
        <f>CWP!$X8</f>
        <v>14.425491175495631</v>
      </c>
      <c r="H8" s="62"/>
      <c r="I8" s="62">
        <f>DLA!$X8</f>
        <v>1343.4105443947572</v>
      </c>
      <c r="J8" s="62">
        <f>'DLA (children)'!$X8</f>
        <v>249.10429583841534</v>
      </c>
      <c r="K8" s="62">
        <f>'DLA (working age)'!$X8</f>
        <v>474.72716617756305</v>
      </c>
      <c r="L8" s="62">
        <f>'DLA (pensioners)'!$X8</f>
        <v>619.00991512872292</v>
      </c>
      <c r="M8" s="62">
        <f>DHP!$X8</f>
        <v>20.251486999999997</v>
      </c>
      <c r="N8" s="62">
        <f>ESA!$X8</f>
        <v>2236.5143189055016</v>
      </c>
      <c r="O8" s="62">
        <f>HB!$X8</f>
        <v>2325.16788</v>
      </c>
      <c r="P8" s="62">
        <f>IB!$X8</f>
        <v>0.72846348166472397</v>
      </c>
      <c r="Q8" s="62">
        <f>IS!$X8</f>
        <v>262.94020250398728</v>
      </c>
      <c r="R8" s="62"/>
      <c r="S8" s="62">
        <f>'IS (incapacity)'!$X8</f>
        <v>3.6931906529233123</v>
      </c>
      <c r="T8" s="62">
        <f>'IS (lone parent)'!$X8</f>
        <v>152.70590124236125</v>
      </c>
      <c r="U8" s="62">
        <f>'IS (carer)'!$X8</f>
        <v>95.38134564677577</v>
      </c>
      <c r="V8" s="62">
        <f>'IS (others)'!$X8</f>
        <v>11.23965265206018</v>
      </c>
      <c r="W8" s="62">
        <f>IIDB!$X8</f>
        <v>121.16236711909376</v>
      </c>
      <c r="X8" s="62">
        <f>JSA!$X8</f>
        <v>178.85998009916619</v>
      </c>
      <c r="Y8" s="62">
        <f>MA!$X8</f>
        <v>46.867221686964648</v>
      </c>
      <c r="Z8" s="62">
        <f>O75TVL!$X8</f>
        <v>73.186944355194058</v>
      </c>
      <c r="AA8" s="62">
        <f>PC!$X8</f>
        <v>678.72283582155353</v>
      </c>
      <c r="AB8" s="62">
        <f>PIP!$X8</f>
        <v>1273.0479872498831</v>
      </c>
      <c r="AC8" s="62">
        <f>SDA!$X8</f>
        <v>16.520708627712896</v>
      </c>
      <c r="AD8" s="62">
        <f>'SDA (working age)'!$X8</f>
        <v>1.323709503418329</v>
      </c>
      <c r="AE8" s="62">
        <f>'SDA (pensioners)'!$X8</f>
        <v>15.196999124294567</v>
      </c>
      <c r="AF8" s="62">
        <f>SP!$X8</f>
        <v>10397.711048234416</v>
      </c>
      <c r="AG8" s="62"/>
      <c r="AH8" s="62"/>
      <c r="AI8" s="62"/>
      <c r="AJ8" s="62"/>
      <c r="AK8" s="62"/>
      <c r="AL8" s="62">
        <f>SMP!$X8</f>
        <v>268.85514930013863</v>
      </c>
      <c r="AM8" s="62">
        <f>UC!$X8</f>
        <v>681.27980677355038</v>
      </c>
      <c r="AN8" s="63">
        <f>WFP!$X8</f>
        <v>232.69986260760697</v>
      </c>
    </row>
    <row r="9" spans="1:40" s="49" customFormat="1" x14ac:dyDescent="0.4">
      <c r="A9" s="59" t="s">
        <v>78</v>
      </c>
      <c r="B9" s="65" t="s">
        <v>79</v>
      </c>
      <c r="C9" s="61">
        <f t="shared" si="3"/>
        <v>14781.183662657093</v>
      </c>
      <c r="D9" s="62">
        <f>AA!$X9</f>
        <v>451.28807636811092</v>
      </c>
      <c r="E9" s="62">
        <f>BBWB!$X9</f>
        <v>41.230319141985831</v>
      </c>
      <c r="F9" s="62">
        <f>CA!$X9</f>
        <v>279.81637195995557</v>
      </c>
      <c r="G9" s="62">
        <f>CWP!$X9</f>
        <v>11.70179007080044</v>
      </c>
      <c r="H9" s="62"/>
      <c r="I9" s="62">
        <f>DLA!$X9</f>
        <v>863.75682220961664</v>
      </c>
      <c r="J9" s="62">
        <f>'DLA (children)'!$X9</f>
        <v>168.10855125794006</v>
      </c>
      <c r="K9" s="62">
        <f>'DLA (working age)'!$X9</f>
        <v>319.71692611081369</v>
      </c>
      <c r="L9" s="62">
        <f>'DLA (pensioners)'!$X9</f>
        <v>375.71171663928533</v>
      </c>
      <c r="M9" s="62">
        <f>DHP!$X9</f>
        <v>13.508562</v>
      </c>
      <c r="N9" s="62">
        <f>ESA!$X9</f>
        <v>1425.3163462346881</v>
      </c>
      <c r="O9" s="62">
        <f>HB!$X9</f>
        <v>1549.1565029999999</v>
      </c>
      <c r="P9" s="62">
        <f>IB!$X9</f>
        <v>0.69728862568724503</v>
      </c>
      <c r="Q9" s="62">
        <f>IS!$X9</f>
        <v>219.0043438929294</v>
      </c>
      <c r="R9" s="62"/>
      <c r="S9" s="62">
        <f>'IS (incapacity)'!$X9</f>
        <v>1.3635742410911225</v>
      </c>
      <c r="T9" s="62">
        <f>'IS (lone parent)'!$X9</f>
        <v>135.24498092713111</v>
      </c>
      <c r="U9" s="62">
        <f>'IS (carer)'!$X9</f>
        <v>72.476096494013646</v>
      </c>
      <c r="V9" s="62">
        <f>'IS (others)'!$X9</f>
        <v>9.92300209947485</v>
      </c>
      <c r="W9" s="62">
        <f>IIDB!$X9</f>
        <v>87.122548517486223</v>
      </c>
      <c r="X9" s="62">
        <f>JSA!$X9</f>
        <v>182.21636388920766</v>
      </c>
      <c r="Y9" s="62">
        <f>MA!$X9</f>
        <v>33.261768050899143</v>
      </c>
      <c r="Z9" s="62">
        <f>O75TVL!$X9</f>
        <v>54.719287530454189</v>
      </c>
      <c r="AA9" s="62">
        <f>PC!$X9</f>
        <v>434.75405259405204</v>
      </c>
      <c r="AB9" s="62">
        <f>PIP!$X9</f>
        <v>771.58576774870244</v>
      </c>
      <c r="AC9" s="62">
        <f>SDA!$X9</f>
        <v>9.788834790003758</v>
      </c>
      <c r="AD9" s="62">
        <f>'SDA (working age)'!$X9</f>
        <v>0.55832981869375575</v>
      </c>
      <c r="AE9" s="62">
        <f>'SDA (pensioners)'!$X9</f>
        <v>9.2305049713100029</v>
      </c>
      <c r="AF9" s="62">
        <f>SP!$X9</f>
        <v>7715.4673910352358</v>
      </c>
      <c r="AG9" s="62"/>
      <c r="AH9" s="62"/>
      <c r="AI9" s="62"/>
      <c r="AJ9" s="62"/>
      <c r="AK9" s="62"/>
      <c r="AL9" s="62">
        <f>SMP!$X9</f>
        <v>189.65222968400204</v>
      </c>
      <c r="AM9" s="62">
        <f>UC!$X9</f>
        <v>274.86383807283823</v>
      </c>
      <c r="AN9" s="63">
        <f>WFP!$X9</f>
        <v>172.27515724043684</v>
      </c>
    </row>
    <row r="10" spans="1:40" s="49" customFormat="1" x14ac:dyDescent="0.4">
      <c r="A10" s="59" t="s">
        <v>80</v>
      </c>
      <c r="B10" s="65" t="s">
        <v>81</v>
      </c>
      <c r="C10" s="61">
        <f t="shared" si="3"/>
        <v>12659.170751497668</v>
      </c>
      <c r="D10" s="62">
        <f>AA!$X10</f>
        <v>411.95578344634384</v>
      </c>
      <c r="E10" s="62">
        <f>BBWB!$X10</f>
        <v>37.048197258917035</v>
      </c>
      <c r="F10" s="62">
        <f>CA!$X10</f>
        <v>212.5659459479127</v>
      </c>
      <c r="G10" s="62">
        <f>CWP!$X10</f>
        <v>6.6157990662718724</v>
      </c>
      <c r="H10" s="62"/>
      <c r="I10" s="62">
        <f>DLA!$X10</f>
        <v>682.1239767507318</v>
      </c>
      <c r="J10" s="62">
        <f>'DLA (children)'!$X10</f>
        <v>151.69735502087744</v>
      </c>
      <c r="K10" s="62">
        <f>'DLA (working age)'!$X10</f>
        <v>241.21221174316034</v>
      </c>
      <c r="L10" s="62">
        <f>'DLA (pensioners)'!$X10</f>
        <v>289.04760966615902</v>
      </c>
      <c r="M10" s="62">
        <f>DHP!$X10</f>
        <v>9.0701790000000013</v>
      </c>
      <c r="N10" s="62">
        <f>ESA!$X10</f>
        <v>1085.5348785529404</v>
      </c>
      <c r="O10" s="62">
        <f>HB!$X10</f>
        <v>1171.0893450000001</v>
      </c>
      <c r="P10" s="62">
        <f>IB!$X10</f>
        <v>0.15495595801155915</v>
      </c>
      <c r="Q10" s="62">
        <f>IS!$X10</f>
        <v>152.36229023130127</v>
      </c>
      <c r="R10" s="62"/>
      <c r="S10" s="62">
        <f>'IS (incapacity)'!$X10</f>
        <v>1.2330174986647588</v>
      </c>
      <c r="T10" s="62">
        <f>'IS (lone parent)'!$X10</f>
        <v>95.867351490253895</v>
      </c>
      <c r="U10" s="62">
        <f>'IS (carer)'!$X10</f>
        <v>49.113442305274219</v>
      </c>
      <c r="V10" s="62">
        <f>'IS (others)'!$X10</f>
        <v>6.0428271497445998</v>
      </c>
      <c r="W10" s="62">
        <f>IIDB!$X10</f>
        <v>86.434165887903575</v>
      </c>
      <c r="X10" s="62">
        <f>JSA!$X10</f>
        <v>112.33688833253234</v>
      </c>
      <c r="Y10" s="62">
        <f>MA!$X10</f>
        <v>30.332176811287628</v>
      </c>
      <c r="Z10" s="62">
        <f>O75TVL!$X10</f>
        <v>48.222656096068086</v>
      </c>
      <c r="AA10" s="62">
        <f>PC!$X10</f>
        <v>359.03411540664462</v>
      </c>
      <c r="AB10" s="62">
        <f>PIP!$X10</f>
        <v>653.10891976747337</v>
      </c>
      <c r="AC10" s="62">
        <f>SDA!$X10</f>
        <v>8.8273686896263328</v>
      </c>
      <c r="AD10" s="62">
        <f>'SDA (working age)'!$X10</f>
        <v>0.83723259346778711</v>
      </c>
      <c r="AE10" s="62">
        <f>'SDA (pensioners)'!$X10</f>
        <v>7.9901360961585448</v>
      </c>
      <c r="AF10" s="62">
        <f>SP!$X10</f>
        <v>7105.1456736571563</v>
      </c>
      <c r="AG10" s="62"/>
      <c r="AH10" s="62"/>
      <c r="AI10" s="62"/>
      <c r="AJ10" s="62"/>
      <c r="AK10" s="62"/>
      <c r="AL10" s="62">
        <f>SMP!$X10</f>
        <v>166.46391580404446</v>
      </c>
      <c r="AM10" s="62">
        <f>UC!$X10</f>
        <v>166.03794631070176</v>
      </c>
      <c r="AN10" s="63">
        <f>WFP!$X10</f>
        <v>154.70557352179833</v>
      </c>
    </row>
    <row r="11" spans="1:40" s="49" customFormat="1" x14ac:dyDescent="0.4">
      <c r="A11" s="59" t="s">
        <v>82</v>
      </c>
      <c r="B11" s="65" t="s">
        <v>83</v>
      </c>
      <c r="C11" s="61">
        <f t="shared" si="3"/>
        <v>16068.517233444731</v>
      </c>
      <c r="D11" s="62">
        <f>AA!$X11</f>
        <v>548.78546727070523</v>
      </c>
      <c r="E11" s="62">
        <f>BBWB!$X11</f>
        <v>46.016386328708599</v>
      </c>
      <c r="F11" s="62">
        <f>CA!$X11</f>
        <v>294.27783447328801</v>
      </c>
      <c r="G11" s="62">
        <f>CWP!$X11</f>
        <v>10.46734665376554</v>
      </c>
      <c r="H11" s="62"/>
      <c r="I11" s="62">
        <f>DLA!$X11</f>
        <v>845.16144895131038</v>
      </c>
      <c r="J11" s="62">
        <f>'DLA (children)'!$X11</f>
        <v>197.24026741919872</v>
      </c>
      <c r="K11" s="62">
        <f>'DLA (working age)'!$X11</f>
        <v>272.49032876990964</v>
      </c>
      <c r="L11" s="62">
        <f>'DLA (pensioners)'!$X11</f>
        <v>374.97448195318657</v>
      </c>
      <c r="M11" s="62">
        <f>DHP!$X11</f>
        <v>15.406518999999999</v>
      </c>
      <c r="N11" s="62">
        <f>ESA!$X11</f>
        <v>1403.3183043864024</v>
      </c>
      <c r="O11" s="62">
        <f>HB!$X11</f>
        <v>1857.2958029999998</v>
      </c>
      <c r="P11" s="62">
        <f>IB!$X11</f>
        <v>0.60560845760340365</v>
      </c>
      <c r="Q11" s="62">
        <f>IS!$X11</f>
        <v>235.38760154446058</v>
      </c>
      <c r="R11" s="62"/>
      <c r="S11" s="62">
        <f>'IS (incapacity)'!$X11</f>
        <v>3.0391380702001607</v>
      </c>
      <c r="T11" s="62">
        <f>'IS (lone parent)'!$X11</f>
        <v>148.15061032231131</v>
      </c>
      <c r="U11" s="62">
        <f>'IS (carer)'!$X11</f>
        <v>74.293507900165537</v>
      </c>
      <c r="V11" s="62">
        <f>'IS (others)'!$X11</f>
        <v>9.9507982793086249</v>
      </c>
      <c r="W11" s="62">
        <f>IIDB!$X11</f>
        <v>77.997966519242681</v>
      </c>
      <c r="X11" s="62">
        <f>JSA!$X11</f>
        <v>212.95456460700137</v>
      </c>
      <c r="Y11" s="62">
        <f>MA!$X11</f>
        <v>36.899097214928389</v>
      </c>
      <c r="Z11" s="62">
        <f>O75TVL!$X11</f>
        <v>60.180533737503282</v>
      </c>
      <c r="AA11" s="62">
        <f>PC!$X11</f>
        <v>513.45281351058918</v>
      </c>
      <c r="AB11" s="62">
        <f>PIP!$X11</f>
        <v>855.95779970619321</v>
      </c>
      <c r="AC11" s="62">
        <f>SDA!$X11</f>
        <v>11.726481746095104</v>
      </c>
      <c r="AD11" s="62">
        <f>'SDA (working age)'!$X11</f>
        <v>2.2962778313005217</v>
      </c>
      <c r="AE11" s="62">
        <f>'SDA (pensioners)'!$X11</f>
        <v>9.4302039147945855</v>
      </c>
      <c r="AF11" s="62">
        <f>SP!$X11</f>
        <v>8397.6895504712211</v>
      </c>
      <c r="AG11" s="62"/>
      <c r="AH11" s="62"/>
      <c r="AI11" s="62"/>
      <c r="AJ11" s="62"/>
      <c r="AK11" s="62"/>
      <c r="AL11" s="62">
        <f>SMP!$X11</f>
        <v>193.62903641854987</v>
      </c>
      <c r="AM11" s="62">
        <f>UC!$X11</f>
        <v>265.1483078698771</v>
      </c>
      <c r="AN11" s="63">
        <f>WFP!$X11</f>
        <v>186.15876157728641</v>
      </c>
    </row>
    <row r="12" spans="1:40" s="49" customFormat="1" x14ac:dyDescent="0.4">
      <c r="A12" s="59" t="s">
        <v>84</v>
      </c>
      <c r="B12" s="65" t="s">
        <v>85</v>
      </c>
      <c r="C12" s="61">
        <f t="shared" si="3"/>
        <v>15940.961280122729</v>
      </c>
      <c r="D12" s="62">
        <f>AA!$X12</f>
        <v>536.98725833328172</v>
      </c>
      <c r="E12" s="62">
        <f>BBWB!$X12</f>
        <v>44.893445145819555</v>
      </c>
      <c r="F12" s="62">
        <f>CA!$X12</f>
        <v>224.50365099244141</v>
      </c>
      <c r="G12" s="62">
        <f>CWP!$X12</f>
        <v>6.8088099915023115</v>
      </c>
      <c r="H12" s="62"/>
      <c r="I12" s="62">
        <f>DLA!$X12</f>
        <v>720.06329234184238</v>
      </c>
      <c r="J12" s="62">
        <f>'DLA (children)'!$X12</f>
        <v>185.71949340040823</v>
      </c>
      <c r="K12" s="62">
        <f>'DLA (working age)'!$X12</f>
        <v>277.27327858409217</v>
      </c>
      <c r="L12" s="62">
        <f>'DLA (pensioners)'!$X12</f>
        <v>257.35922888563437</v>
      </c>
      <c r="M12" s="62">
        <f>DHP!$X12</f>
        <v>13.846817</v>
      </c>
      <c r="N12" s="62">
        <f>ESA!$X12</f>
        <v>1114.9561925507076</v>
      </c>
      <c r="O12" s="62">
        <f>HB!$X12</f>
        <v>1719.7062129999999</v>
      </c>
      <c r="P12" s="62">
        <f>IB!$X12</f>
        <v>0.55238612050894664</v>
      </c>
      <c r="Q12" s="62">
        <f>IS!$X12</f>
        <v>164.6784483079137</v>
      </c>
      <c r="R12" s="62"/>
      <c r="S12" s="62">
        <f>'IS (incapacity)'!$X12</f>
        <v>1.8214735144663161</v>
      </c>
      <c r="T12" s="62">
        <f>'IS (lone parent)'!$X12</f>
        <v>110.7257275268297</v>
      </c>
      <c r="U12" s="62">
        <f>'IS (carer)'!$X12</f>
        <v>45.694738815388753</v>
      </c>
      <c r="V12" s="62">
        <f>'IS (others)'!$X12</f>
        <v>6.6035213161218973</v>
      </c>
      <c r="W12" s="62">
        <f>IIDB!$X12</f>
        <v>52.808781726554976</v>
      </c>
      <c r="X12" s="62">
        <f>JSA!$X12</f>
        <v>107.57197426454439</v>
      </c>
      <c r="Y12" s="62">
        <f>MA!$X12</f>
        <v>46.242530246723128</v>
      </c>
      <c r="Z12" s="62">
        <f>O75TVL!$X12</f>
        <v>65.792979057115872</v>
      </c>
      <c r="AA12" s="62">
        <f>PC!$X12</f>
        <v>409.8715039958775</v>
      </c>
      <c r="AB12" s="62">
        <f>PIP!$X12</f>
        <v>655.24269058090215</v>
      </c>
      <c r="AC12" s="62">
        <f>SDA!$X12</f>
        <v>8.9730482031372496</v>
      </c>
      <c r="AD12" s="62">
        <f>'SDA (working age)'!$X12</f>
        <v>0.72763931518043301</v>
      </c>
      <c r="AE12" s="62">
        <f>'SDA (pensioners)'!$X12</f>
        <v>8.2454088879568168</v>
      </c>
      <c r="AF12" s="62">
        <f>SP!$X12</f>
        <v>9401.6981506329248</v>
      </c>
      <c r="AG12" s="62"/>
      <c r="AH12" s="62"/>
      <c r="AI12" s="62"/>
      <c r="AJ12" s="62"/>
      <c r="AK12" s="62"/>
      <c r="AL12" s="62">
        <f>SMP!$X12</f>
        <v>229.09241262784309</v>
      </c>
      <c r="AM12" s="62">
        <f>UC!$X12</f>
        <v>212.5888168621147</v>
      </c>
      <c r="AN12" s="63">
        <f>WFP!$X12</f>
        <v>204.08187814097508</v>
      </c>
    </row>
    <row r="13" spans="1:40" s="49" customFormat="1" x14ac:dyDescent="0.4">
      <c r="A13" s="59" t="s">
        <v>86</v>
      </c>
      <c r="B13" s="65" t="s">
        <v>87</v>
      </c>
      <c r="C13" s="61">
        <f t="shared" si="3"/>
        <v>20529.857474374421</v>
      </c>
      <c r="D13" s="62">
        <f>AA!$X13</f>
        <v>494.17920276839772</v>
      </c>
      <c r="E13" s="62">
        <f>BBWB!$X13</f>
        <v>50.914805968761002</v>
      </c>
      <c r="F13" s="62">
        <f>CA!$X13</f>
        <v>332.44414797497308</v>
      </c>
      <c r="G13" s="62">
        <f>CWP!$X13</f>
        <v>10.951331418867369</v>
      </c>
      <c r="H13" s="62"/>
      <c r="I13" s="62">
        <f>DLA!$X13</f>
        <v>1033.1914028998531</v>
      </c>
      <c r="J13" s="62">
        <f>'DLA (children)'!$X13</f>
        <v>237.51046866982935</v>
      </c>
      <c r="K13" s="62">
        <f>'DLA (working age)'!$X13</f>
        <v>486.06145896528687</v>
      </c>
      <c r="L13" s="62">
        <f>'DLA (pensioners)'!$X13</f>
        <v>310.76331318488002</v>
      </c>
      <c r="M13" s="62">
        <f>DHP!$X13</f>
        <v>42.942805000000007</v>
      </c>
      <c r="N13" s="62">
        <f>ESA!$X13</f>
        <v>1813.6468066429193</v>
      </c>
      <c r="O13" s="62">
        <f>HB!$X13</f>
        <v>5821.8480010000003</v>
      </c>
      <c r="P13" s="62">
        <f>IB!$X13</f>
        <v>1.8568390768426073</v>
      </c>
      <c r="Q13" s="62">
        <f>IS!$X13</f>
        <v>286.99837300843916</v>
      </c>
      <c r="R13" s="62"/>
      <c r="S13" s="62">
        <f>'IS (incapacity)'!$X13</f>
        <v>4.8369464308936649</v>
      </c>
      <c r="T13" s="62">
        <f>'IS (lone parent)'!$X13</f>
        <v>194.94424149318971</v>
      </c>
      <c r="U13" s="62">
        <f>'IS (carer)'!$X13</f>
        <v>72.97849298950338</v>
      </c>
      <c r="V13" s="62">
        <f>'IS (others)'!$X13</f>
        <v>14.00095979887065</v>
      </c>
      <c r="W13" s="62">
        <f>IIDB!$X13</f>
        <v>29.087678256140485</v>
      </c>
      <c r="X13" s="62">
        <f>JSA!$X13</f>
        <v>258.03298293818199</v>
      </c>
      <c r="Y13" s="62">
        <f>MA!$X13</f>
        <v>78.552875450335577</v>
      </c>
      <c r="Z13" s="62">
        <f>O75TVL!$X13</f>
        <v>59.935656913894988</v>
      </c>
      <c r="AA13" s="62">
        <f>PC!$X13</f>
        <v>974.40102083747047</v>
      </c>
      <c r="AB13" s="62">
        <f>PIP!$X13</f>
        <v>822.0685624068102</v>
      </c>
      <c r="AC13" s="62">
        <f>SDA!$X13</f>
        <v>10.824842288669878</v>
      </c>
      <c r="AD13" s="62">
        <f>'SDA (working age)'!$X13</f>
        <v>1.8657925857522217</v>
      </c>
      <c r="AE13" s="62">
        <f>'SDA (pensioners)'!$X13</f>
        <v>8.9590497029176568</v>
      </c>
      <c r="AF13" s="62">
        <f>SP!$X13</f>
        <v>7267.5456983730492</v>
      </c>
      <c r="AG13" s="62"/>
      <c r="AH13" s="62"/>
      <c r="AI13" s="62"/>
      <c r="AJ13" s="62"/>
      <c r="AK13" s="62"/>
      <c r="AL13" s="62">
        <f>SMP!$X13</f>
        <v>406.97545553443342</v>
      </c>
      <c r="AM13" s="62">
        <f>UC!$X13</f>
        <v>546.88407393589671</v>
      </c>
      <c r="AN13" s="63">
        <f>WFP!$X13</f>
        <v>186.57491168048526</v>
      </c>
    </row>
    <row r="14" spans="1:40" s="49" customFormat="1" x14ac:dyDescent="0.4">
      <c r="A14" s="59" t="s">
        <v>88</v>
      </c>
      <c r="B14" s="65" t="s">
        <v>89</v>
      </c>
      <c r="C14" s="61">
        <f t="shared" si="3"/>
        <v>22729.379915747861</v>
      </c>
      <c r="D14" s="62">
        <f>AA!$X14</f>
        <v>708.69425471602233</v>
      </c>
      <c r="E14" s="62">
        <f>BBWB!$X14</f>
        <v>67.287124238592199</v>
      </c>
      <c r="F14" s="62">
        <f>CA!$X14</f>
        <v>294.29014336926656</v>
      </c>
      <c r="G14" s="62">
        <f>CWP!$X14</f>
        <v>9.0207056012880358</v>
      </c>
      <c r="H14" s="62"/>
      <c r="I14" s="62">
        <f>DLA!$X14</f>
        <v>1038.4839735547835</v>
      </c>
      <c r="J14" s="62">
        <f>'DLA (children)'!$X14</f>
        <v>263.19664137788533</v>
      </c>
      <c r="K14" s="62">
        <f>'DLA (working age)'!$X14</f>
        <v>449.88102490996204</v>
      </c>
      <c r="L14" s="62">
        <f>'DLA (pensioners)'!$X14</f>
        <v>326.34516461225473</v>
      </c>
      <c r="M14" s="62">
        <f>DHP!$X14</f>
        <v>20.459309130000005</v>
      </c>
      <c r="N14" s="62">
        <f>ESA!$X14</f>
        <v>1521.0716994156569</v>
      </c>
      <c r="O14" s="62">
        <f>HB!$X14</f>
        <v>2667.4722129999996</v>
      </c>
      <c r="P14" s="62">
        <f>IB!$X14</f>
        <v>0.15763646510859275</v>
      </c>
      <c r="Q14" s="62">
        <f>IS!$X14</f>
        <v>223.86773692785439</v>
      </c>
      <c r="R14" s="62"/>
      <c r="S14" s="62">
        <f>'IS (incapacity)'!$X14</f>
        <v>1.8437172201974481</v>
      </c>
      <c r="T14" s="62">
        <f>'IS (lone parent)'!$X14</f>
        <v>152.63462003775456</v>
      </c>
      <c r="U14" s="62">
        <f>'IS (carer)'!$X14</f>
        <v>60.274030894256711</v>
      </c>
      <c r="V14" s="62">
        <f>'IS (others)'!$X14</f>
        <v>9.0034999583642357</v>
      </c>
      <c r="W14" s="62">
        <f>IIDB!$X14</f>
        <v>65.115377308481598</v>
      </c>
      <c r="X14" s="62">
        <f>JSA!$X14</f>
        <v>152.28480713073884</v>
      </c>
      <c r="Y14" s="62">
        <f>MA!$X14</f>
        <v>58.992085352840007</v>
      </c>
      <c r="Z14" s="62">
        <f>O75TVL!$X14</f>
        <v>95.46416142908825</v>
      </c>
      <c r="AA14" s="62">
        <f>PC!$X14</f>
        <v>572.23812263274658</v>
      </c>
      <c r="AB14" s="62">
        <f>PIP!$X14</f>
        <v>829.09186942700353</v>
      </c>
      <c r="AC14" s="62">
        <f>SDA!$X14</f>
        <v>13.906168922141005</v>
      </c>
      <c r="AD14" s="62">
        <f>'SDA (working age)'!$X14</f>
        <v>1.5409097247538717</v>
      </c>
      <c r="AE14" s="62">
        <f>'SDA (pensioners)'!$X14</f>
        <v>12.365259197387132</v>
      </c>
      <c r="AF14" s="62">
        <f>SP!$X14</f>
        <v>13489.815636289517</v>
      </c>
      <c r="AG14" s="62"/>
      <c r="AH14" s="62"/>
      <c r="AI14" s="62"/>
      <c r="AJ14" s="62"/>
      <c r="AK14" s="62"/>
      <c r="AL14" s="62">
        <f>SMP!$X14</f>
        <v>357.50420199672379</v>
      </c>
      <c r="AM14" s="62">
        <f>UC!$X14</f>
        <v>248.31646723253922</v>
      </c>
      <c r="AN14" s="63">
        <f>WFP!$X14</f>
        <v>295.84622160746886</v>
      </c>
    </row>
    <row r="15" spans="1:40" s="49" customFormat="1" x14ac:dyDescent="0.4">
      <c r="A15" s="59" t="s">
        <v>90</v>
      </c>
      <c r="B15" s="65" t="s">
        <v>91</v>
      </c>
      <c r="C15" s="61">
        <f t="shared" si="3"/>
        <v>15543.437951785627</v>
      </c>
      <c r="D15" s="62">
        <f>AA!$X15</f>
        <v>516.01086170573342</v>
      </c>
      <c r="E15" s="62">
        <f>BBWB!$X15</f>
        <v>40.554523440309779</v>
      </c>
      <c r="F15" s="62">
        <f>CA!$X15</f>
        <v>196.69127354330064</v>
      </c>
      <c r="G15" s="62">
        <f>CWP!$X15</f>
        <v>5.5798643048935883</v>
      </c>
      <c r="H15" s="62"/>
      <c r="I15" s="62">
        <f>DLA!$X15</f>
        <v>730.88804350351177</v>
      </c>
      <c r="J15" s="62">
        <f>'DLA (children)'!$X15</f>
        <v>155.96848276617007</v>
      </c>
      <c r="K15" s="62">
        <f>'DLA (working age)'!$X15</f>
        <v>303.0992444871394</v>
      </c>
      <c r="L15" s="62">
        <f>'DLA (pensioners)'!$X15</f>
        <v>272.09613324351346</v>
      </c>
      <c r="M15" s="62">
        <f>DHP!$X15</f>
        <v>10.694370000000001</v>
      </c>
      <c r="N15" s="62">
        <f>ESA!$X15</f>
        <v>1162.1932985195267</v>
      </c>
      <c r="O15" s="62">
        <f>HB!$X15</f>
        <v>1537.9764180000002</v>
      </c>
      <c r="P15" s="62">
        <f>IB!$X15</f>
        <v>0.45815574775639967</v>
      </c>
      <c r="Q15" s="62">
        <f>IS!$X15</f>
        <v>137.33340531219025</v>
      </c>
      <c r="R15" s="62"/>
      <c r="S15" s="62">
        <f>'IS (incapacity)'!$X15</f>
        <v>1.5909016012981232</v>
      </c>
      <c r="T15" s="62">
        <f>'IS (lone parent)'!$X15</f>
        <v>88.837555291798466</v>
      </c>
      <c r="U15" s="62">
        <f>'IS (carer)'!$X15</f>
        <v>40.658206722288647</v>
      </c>
      <c r="V15" s="62">
        <f>'IS (others)'!$X15</f>
        <v>6.1068993092558355</v>
      </c>
      <c r="W15" s="62">
        <f>IIDB!$X15</f>
        <v>55.625531057806448</v>
      </c>
      <c r="X15" s="62">
        <f>JSA!$X15</f>
        <v>80.954393927379513</v>
      </c>
      <c r="Y15" s="62">
        <f>MA!$X15</f>
        <v>37.812673200829053</v>
      </c>
      <c r="Z15" s="62">
        <f>O75TVL!$X15</f>
        <v>66.016490788731474</v>
      </c>
      <c r="AA15" s="62">
        <f>PC!$X15</f>
        <v>401.47883057471802</v>
      </c>
      <c r="AB15" s="62">
        <f>PIP!$X15</f>
        <v>632.34046641802752</v>
      </c>
      <c r="AC15" s="62">
        <f>SDA!$X15</f>
        <v>10.072743007467272</v>
      </c>
      <c r="AD15" s="62">
        <f>'SDA (working age)'!$X15</f>
        <v>1.0919222640879003</v>
      </c>
      <c r="AE15" s="62">
        <f>'SDA (pensioners)'!$X15</f>
        <v>8.9808207433793736</v>
      </c>
      <c r="AF15" s="62">
        <f>SP!$X15</f>
        <v>9272.3057660545383</v>
      </c>
      <c r="AG15" s="62"/>
      <c r="AH15" s="62"/>
      <c r="AI15" s="62"/>
      <c r="AJ15" s="62"/>
      <c r="AK15" s="62"/>
      <c r="AL15" s="62">
        <f>SMP!$X15</f>
        <v>179.61271949051948</v>
      </c>
      <c r="AM15" s="62">
        <f>UC!$X15</f>
        <v>262.15727929611518</v>
      </c>
      <c r="AN15" s="63">
        <f>WFP!$X15</f>
        <v>206.68084389227019</v>
      </c>
    </row>
    <row r="16" spans="1:40" s="49" customFormat="1" x14ac:dyDescent="0.4">
      <c r="A16" s="47">
        <v>924</v>
      </c>
      <c r="B16" s="66" t="s">
        <v>92</v>
      </c>
      <c r="C16" s="56">
        <f t="shared" si="3"/>
        <v>9788.5442256523347</v>
      </c>
      <c r="D16" s="57">
        <f>AA!$X$16</f>
        <v>380.33285369245294</v>
      </c>
      <c r="E16" s="57">
        <f>BBWB!$X$16</f>
        <v>25.915254676653213</v>
      </c>
      <c r="F16" s="57">
        <f>CA!$X$16</f>
        <v>176.96970099618594</v>
      </c>
      <c r="G16" s="57">
        <f>CWP!$X$16</f>
        <v>8.29360307928631</v>
      </c>
      <c r="H16" s="57"/>
      <c r="I16" s="57">
        <f>DLA!$X$16</f>
        <v>615.94417623582012</v>
      </c>
      <c r="J16" s="57">
        <f>'DLA (children)'!$X$16</f>
        <v>103.65311523720682</v>
      </c>
      <c r="K16" s="57">
        <f>'DLA (working age)'!$X$16</f>
        <v>157.42391679846051</v>
      </c>
      <c r="L16" s="57">
        <f>'DLA (pensioners)'!$X$16</f>
        <v>353.86185682875038</v>
      </c>
      <c r="M16" s="57">
        <f>DHP!$X$16</f>
        <v>9.9099100000000018</v>
      </c>
      <c r="N16" s="57">
        <f>ESA!$X$16</f>
        <v>1019.0943947671783</v>
      </c>
      <c r="O16" s="57">
        <f>HB!$X$16</f>
        <v>991.58816300000001</v>
      </c>
      <c r="P16" s="57">
        <f>IB!$X$16</f>
        <v>1.7059985038590746</v>
      </c>
      <c r="Q16" s="57">
        <f>IS!$X$16</f>
        <v>130.56912534854263</v>
      </c>
      <c r="R16" s="57"/>
      <c r="S16" s="57">
        <f>'IS (incapacity)'!$X$16</f>
        <v>2.9577556055312861</v>
      </c>
      <c r="T16" s="57">
        <f>'IS (lone parent)'!$X$16</f>
        <v>77.523277665558155</v>
      </c>
      <c r="U16" s="57">
        <f>'IS (carer)'!$X$16</f>
        <v>44.821761397586336</v>
      </c>
      <c r="V16" s="57">
        <f>'IS (others)'!$X$16</f>
        <v>5.1606186613294485</v>
      </c>
      <c r="W16" s="57">
        <f>IIDB!$X$16</f>
        <v>55.456947556684163</v>
      </c>
      <c r="X16" s="57">
        <f>JSA!$X$16</f>
        <v>90.152862096661792</v>
      </c>
      <c r="Y16" s="57">
        <f>MA!$X$16</f>
        <v>17.152651431500178</v>
      </c>
      <c r="Z16" s="57">
        <f>O75TVL!$X$16</f>
        <v>34.609805559508473</v>
      </c>
      <c r="AA16" s="57">
        <f>PC!$X$16</f>
        <v>306.79304822986637</v>
      </c>
      <c r="AB16" s="57">
        <f>PIP!$X$16</f>
        <v>690.24511204494218</v>
      </c>
      <c r="AC16" s="57">
        <f>SDA!$X$16</f>
        <v>10.361539532674888</v>
      </c>
      <c r="AD16" s="57">
        <f>'SDA (working age)'!$X$16</f>
        <v>1.9786436220465062</v>
      </c>
      <c r="AE16" s="57">
        <f>'SDA (pensioners)'!$X$16</f>
        <v>8.3828959106283811</v>
      </c>
      <c r="AF16" s="57">
        <f>SP!$X$16</f>
        <v>4882.0359569996426</v>
      </c>
      <c r="AG16" s="57"/>
      <c r="AH16" s="57"/>
      <c r="AI16" s="57"/>
      <c r="AJ16" s="57"/>
      <c r="AK16" s="57"/>
      <c r="AL16" s="57">
        <f>SMP!$X$16</f>
        <v>95.778184768978548</v>
      </c>
      <c r="AM16" s="57">
        <f>UC!$X$16</f>
        <v>135.31880781934311</v>
      </c>
      <c r="AN16" s="58">
        <f>WFP!$X$16</f>
        <v>110.3161293125527</v>
      </c>
    </row>
    <row r="17" spans="1:40" s="49" customFormat="1" x14ac:dyDescent="0.4">
      <c r="A17" s="47">
        <v>923</v>
      </c>
      <c r="B17" s="66" t="s">
        <v>93</v>
      </c>
      <c r="C17" s="56">
        <f t="shared" si="3"/>
        <v>15716.954224969988</v>
      </c>
      <c r="D17" s="57">
        <f>AA!$X$17</f>
        <v>491.72336515348945</v>
      </c>
      <c r="E17" s="57">
        <f>BBWB!$X$17</f>
        <v>47.256720300342437</v>
      </c>
      <c r="F17" s="57">
        <f>CA!$X$17</f>
        <v>249.21210812607322</v>
      </c>
      <c r="G17" s="57">
        <f>CWP!$X$17</f>
        <v>21.519445198766409</v>
      </c>
      <c r="H17" s="57"/>
      <c r="I17" s="57">
        <f>DLA!$X$17</f>
        <v>998.91125700939949</v>
      </c>
      <c r="J17" s="57">
        <f>'DLA (children)'!$X$17</f>
        <v>156.97076066499699</v>
      </c>
      <c r="K17" s="57">
        <f>'DLA (working age)'!$X$17</f>
        <v>418.64907557673001</v>
      </c>
      <c r="L17" s="57">
        <f>'DLA (pensioners)'!$X$17</f>
        <v>423.34975172925579</v>
      </c>
      <c r="M17" s="57">
        <f>DHP!$X$17</f>
        <v>0</v>
      </c>
      <c r="N17" s="57">
        <f>ESA!$X$17</f>
        <v>1731.9439983560683</v>
      </c>
      <c r="O17" s="57">
        <f>HB!$X$17</f>
        <v>1671.4567889999998</v>
      </c>
      <c r="P17" s="57">
        <f>IB!$X$17</f>
        <v>1.2178778512453849</v>
      </c>
      <c r="Q17" s="57">
        <f>IS!$X$17</f>
        <v>189.18129861408499</v>
      </c>
      <c r="R17" s="57"/>
      <c r="S17" s="57">
        <f>'IS (incapacity)'!$X$17</f>
        <v>4.80095640974295</v>
      </c>
      <c r="T17" s="57">
        <f>'IS (lone parent)'!$X$17</f>
        <v>109.53112929329554</v>
      </c>
      <c r="U17" s="57">
        <f>'IS (carer)'!$X$17</f>
        <v>67.584517469991567</v>
      </c>
      <c r="V17" s="57">
        <f>'IS (others)'!$X$17</f>
        <v>7.6013600204287366</v>
      </c>
      <c r="W17" s="57">
        <f>IIDB!$X$17</f>
        <v>81.903484295242237</v>
      </c>
      <c r="X17" s="57">
        <f>JSA!$X$17</f>
        <v>172.15968527459441</v>
      </c>
      <c r="Y17" s="57">
        <f>MA!$X$17</f>
        <v>27.803251026810567</v>
      </c>
      <c r="Z17" s="57">
        <f>O75TVL!$X$17</f>
        <v>52.4217184069349</v>
      </c>
      <c r="AA17" s="57">
        <f>PC!$X$17</f>
        <v>458.38848570672411</v>
      </c>
      <c r="AB17" s="57">
        <f>PIP!$X$17</f>
        <v>929.62475861587507</v>
      </c>
      <c r="AC17" s="57">
        <f>SDA!$X$17</f>
        <v>12.049915208476166</v>
      </c>
      <c r="AD17" s="57">
        <f>'SDA (working age)'!$X$17</f>
        <v>1.6749642238763942</v>
      </c>
      <c r="AE17" s="57">
        <f>'SDA (pensioners)'!$X$17</f>
        <v>10.374950984599774</v>
      </c>
      <c r="AF17" s="57">
        <f>SP!$X$17</f>
        <v>7921.4886407591657</v>
      </c>
      <c r="AG17" s="57"/>
      <c r="AH17" s="57"/>
      <c r="AI17" s="57"/>
      <c r="AJ17" s="57"/>
      <c r="AK17" s="57"/>
      <c r="AL17" s="57">
        <f>SMP!$X$17</f>
        <v>160.08824794568699</v>
      </c>
      <c r="AM17" s="57">
        <f>UC!$X$17</f>
        <v>322.83983014274435</v>
      </c>
      <c r="AN17" s="58">
        <f>WFP!$X$17</f>
        <v>175.76334797826485</v>
      </c>
    </row>
    <row r="18" spans="1:40" s="72" customFormat="1" ht="30" customHeight="1" x14ac:dyDescent="0.4">
      <c r="A18" s="67">
        <v>922</v>
      </c>
      <c r="B18" s="68" t="s">
        <v>94</v>
      </c>
      <c r="C18" s="69">
        <f t="shared" si="3"/>
        <v>15.926788207517001</v>
      </c>
      <c r="D18" s="70"/>
      <c r="E18" s="70"/>
      <c r="F18" s="70"/>
      <c r="G18" s="70"/>
      <c r="H18" s="70"/>
      <c r="I18" s="70"/>
      <c r="J18" s="70"/>
      <c r="K18" s="70"/>
      <c r="L18" s="70"/>
      <c r="M18" s="70"/>
      <c r="N18" s="70"/>
      <c r="O18" s="70"/>
      <c r="P18" s="70"/>
      <c r="Q18" s="70"/>
      <c r="R18" s="70"/>
      <c r="S18" s="70"/>
      <c r="T18" s="70"/>
      <c r="U18" s="70"/>
      <c r="V18" s="70"/>
      <c r="W18" s="70"/>
      <c r="X18" s="70"/>
      <c r="Y18" s="70"/>
      <c r="Z18" s="78">
        <f>O75TVL!$X$18</f>
        <v>15.926788207517001</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0">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0866141732283472" right="0.70866141732283472" top="0.74803149606299213" bottom="0.74803149606299213" header="0.31496062992125984" footer="0.31496062992125984"/>
  <pageSetup paperSize="9" scale="72" fitToWidth="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
  <sheetViews>
    <sheetView zoomScale="85" zoomScaleNormal="85" workbookViewId="0"/>
  </sheetViews>
  <sheetFormatPr defaultColWidth="8.88671875" defaultRowHeight="12.75" x14ac:dyDescent="0.35"/>
  <cols>
    <col min="1" max="1" width="74.109375" style="19" customWidth="1"/>
    <col min="2" max="22" width="10" style="19" customWidth="1"/>
    <col min="23" max="16384" width="8.88671875" style="19"/>
  </cols>
  <sheetData>
    <row r="1" spans="1:25" ht="350.25" customHeight="1" x14ac:dyDescent="0.35">
      <c r="A1" s="13" t="s">
        <v>12</v>
      </c>
      <c r="B1" s="14"/>
      <c r="C1" s="14"/>
      <c r="D1" s="14"/>
      <c r="E1" s="14"/>
      <c r="F1" s="15"/>
      <c r="G1" s="15"/>
      <c r="H1" s="15"/>
      <c r="I1" s="15"/>
      <c r="J1" s="15"/>
      <c r="K1" s="15"/>
      <c r="L1" s="15"/>
      <c r="M1" s="15"/>
      <c r="N1" s="15"/>
      <c r="O1" s="16"/>
      <c r="P1" s="16"/>
      <c r="Q1" s="17"/>
      <c r="R1" s="17"/>
      <c r="S1" s="18"/>
    </row>
    <row r="2" spans="1:25" ht="15.4" thickBot="1" x14ac:dyDescent="0.45">
      <c r="A2" s="20"/>
      <c r="B2" s="21" t="s">
        <v>13</v>
      </c>
      <c r="C2" s="21" t="s">
        <v>14</v>
      </c>
      <c r="D2" s="21" t="s">
        <v>15</v>
      </c>
      <c r="E2" s="21" t="s">
        <v>16</v>
      </c>
      <c r="F2" s="21" t="s">
        <v>17</v>
      </c>
      <c r="G2" s="21" t="s">
        <v>18</v>
      </c>
      <c r="H2" s="21" t="s">
        <v>19</v>
      </c>
      <c r="I2" s="21" t="s">
        <v>20</v>
      </c>
      <c r="J2" s="21" t="s">
        <v>21</v>
      </c>
      <c r="K2" s="21" t="s">
        <v>22</v>
      </c>
      <c r="L2" s="21" t="s">
        <v>23</v>
      </c>
      <c r="M2" s="21" t="s">
        <v>24</v>
      </c>
      <c r="N2" s="21" t="s">
        <v>25</v>
      </c>
      <c r="O2" s="22" t="s">
        <v>26</v>
      </c>
      <c r="P2" s="22" t="s">
        <v>27</v>
      </c>
      <c r="Q2" s="21" t="s">
        <v>28</v>
      </c>
      <c r="R2" s="21" t="s">
        <v>29</v>
      </c>
      <c r="S2" s="21" t="s">
        <v>30</v>
      </c>
      <c r="T2" s="21" t="s">
        <v>31</v>
      </c>
      <c r="U2" s="21" t="s">
        <v>32</v>
      </c>
      <c r="V2" s="21" t="s">
        <v>33</v>
      </c>
      <c r="W2" s="21" t="s">
        <v>34</v>
      </c>
      <c r="X2" s="23" t="s">
        <v>35</v>
      </c>
      <c r="Y2" s="23" t="s">
        <v>36</v>
      </c>
    </row>
    <row r="3" spans="1:25" ht="15" x14ac:dyDescent="0.4">
      <c r="A3" s="24" t="s">
        <v>37</v>
      </c>
      <c r="B3" s="25">
        <v>81693.328756999996</v>
      </c>
      <c r="C3" s="26">
        <v>82469.936757000018</v>
      </c>
      <c r="D3" s="26">
        <v>84382.778560038409</v>
      </c>
      <c r="E3" s="26">
        <v>87420.617242467735</v>
      </c>
      <c r="F3" s="26">
        <v>91178.793785114889</v>
      </c>
      <c r="G3" s="26">
        <v>96523.362605769275</v>
      </c>
      <c r="H3" s="26">
        <v>101187.36522377751</v>
      </c>
      <c r="I3" s="26">
        <v>105601.37166789704</v>
      </c>
      <c r="J3" s="26">
        <v>110883.16713748041</v>
      </c>
      <c r="K3" s="26">
        <v>115571.88612291667</v>
      </c>
      <c r="L3" s="26">
        <v>118954.5807401949</v>
      </c>
      <c r="M3" s="26">
        <v>125945.96786285737</v>
      </c>
      <c r="N3" s="26">
        <v>135432.20442445364</v>
      </c>
      <c r="O3" s="26">
        <v>147662.90969052215</v>
      </c>
      <c r="P3" s="26">
        <v>153011.71916980349</v>
      </c>
      <c r="Q3" s="26">
        <v>158634.46887856637</v>
      </c>
      <c r="R3" s="26">
        <v>166248.66293256197</v>
      </c>
      <c r="S3" s="26">
        <v>163846.60598876674</v>
      </c>
      <c r="T3" s="26">
        <v>168015.60503787507</v>
      </c>
      <c r="U3" s="26">
        <v>171802.20711797109</v>
      </c>
      <c r="V3" s="26">
        <v>173862.19025545006</v>
      </c>
      <c r="W3" s="26">
        <v>178137.7149972867</v>
      </c>
      <c r="X3" s="26">
        <v>183748.63999622001</v>
      </c>
      <c r="Y3" s="27">
        <v>192057.37166073106</v>
      </c>
    </row>
    <row r="4" spans="1:25" ht="30" customHeight="1" x14ac:dyDescent="0.4">
      <c r="A4" s="28" t="s">
        <v>38</v>
      </c>
      <c r="B4" s="29">
        <v>78797.360757000002</v>
      </c>
      <c r="C4" s="30">
        <v>79924.455657000013</v>
      </c>
      <c r="D4" s="30">
        <v>81712.472834999993</v>
      </c>
      <c r="E4" s="30">
        <v>84282.232005508151</v>
      </c>
      <c r="F4" s="30">
        <v>88936.127790641825</v>
      </c>
      <c r="G4" s="30">
        <v>94984.624249270055</v>
      </c>
      <c r="H4" s="30">
        <v>99386.716844796028</v>
      </c>
      <c r="I4" s="30">
        <v>101085.46673288281</v>
      </c>
      <c r="J4" s="30">
        <v>110194.30170267812</v>
      </c>
      <c r="K4" s="30">
        <v>114802.50366269192</v>
      </c>
      <c r="L4" s="30">
        <v>118093.71011766206</v>
      </c>
      <c r="M4" s="30">
        <v>125085.72560509277</v>
      </c>
      <c r="N4" s="30">
        <v>133281.32466080226</v>
      </c>
      <c r="O4" s="30">
        <v>146530.01590182071</v>
      </c>
      <c r="P4" s="30">
        <v>151837.62063232268</v>
      </c>
      <c r="Q4" s="30">
        <v>157763.15347331928</v>
      </c>
      <c r="R4" s="30">
        <v>165415.84980147783</v>
      </c>
      <c r="S4" s="30">
        <v>163096.7511350284</v>
      </c>
      <c r="T4" s="30">
        <v>167397.72919860465</v>
      </c>
      <c r="U4" s="30">
        <v>171232.15191531784</v>
      </c>
      <c r="V4" s="30">
        <v>173448.95323844458</v>
      </c>
      <c r="W4" s="30">
        <v>177483.01683355623</v>
      </c>
      <c r="X4" s="30">
        <v>183168.69418473259</v>
      </c>
      <c r="Y4" s="31">
        <v>191482.04145992396</v>
      </c>
    </row>
    <row r="5" spans="1:25" ht="15" x14ac:dyDescent="0.4">
      <c r="A5" s="28" t="s">
        <v>39</v>
      </c>
      <c r="B5" s="32">
        <v>0.96455074062884416</v>
      </c>
      <c r="C5" s="33">
        <v>0.96913443613397765</v>
      </c>
      <c r="D5" s="33">
        <v>0.96835484952491235</v>
      </c>
      <c r="E5" s="33">
        <v>0.96410017069251486</v>
      </c>
      <c r="F5" s="33">
        <v>0.97540364484576914</v>
      </c>
      <c r="G5" s="33">
        <v>0.98405838426098047</v>
      </c>
      <c r="H5" s="33">
        <v>0.98220481010648597</v>
      </c>
      <c r="I5" s="33">
        <v>0.95723630419104611</v>
      </c>
      <c r="J5" s="33">
        <v>0.99378746609980761</v>
      </c>
      <c r="K5" s="33">
        <v>0.9933428233627124</v>
      </c>
      <c r="L5" s="33">
        <v>0.99276303092175122</v>
      </c>
      <c r="M5" s="33">
        <v>0.99316975150247511</v>
      </c>
      <c r="N5" s="33">
        <v>0.98411840246718296</v>
      </c>
      <c r="O5" s="33">
        <v>0.99232783783635437</v>
      </c>
      <c r="P5" s="33">
        <v>0.99232674108982555</v>
      </c>
      <c r="Q5" s="33">
        <v>0.99450740175570496</v>
      </c>
      <c r="R5" s="33">
        <v>0.99499055741926801</v>
      </c>
      <c r="S5" s="33">
        <v>0.99542343370976061</v>
      </c>
      <c r="T5" s="33">
        <v>0.9963225092149558</v>
      </c>
      <c r="U5" s="33">
        <v>0.99668190989966843</v>
      </c>
      <c r="V5" s="33">
        <v>0.99762319215927098</v>
      </c>
      <c r="W5" s="33">
        <v>0.9963247638842766</v>
      </c>
      <c r="X5" s="34">
        <v>0.99684380895826308</v>
      </c>
      <c r="Y5" s="35">
        <v>0.99700438365977728</v>
      </c>
    </row>
    <row r="6" spans="1:25" ht="30" customHeight="1" x14ac:dyDescent="0.4">
      <c r="A6" s="28" t="s">
        <v>40</v>
      </c>
      <c r="B6" s="36"/>
      <c r="C6" s="37"/>
      <c r="D6" s="37"/>
      <c r="E6" s="37"/>
      <c r="F6" s="30"/>
      <c r="G6" s="30"/>
      <c r="H6" s="30">
        <v>97592.151827313457</v>
      </c>
      <c r="I6" s="30">
        <v>100221.29100773415</v>
      </c>
      <c r="J6" s="30">
        <v>107578.06870769883</v>
      </c>
      <c r="K6" s="30">
        <v>112259.95368753647</v>
      </c>
      <c r="L6" s="30">
        <v>115375.13595006542</v>
      </c>
      <c r="M6" s="30">
        <v>121962.44153477861</v>
      </c>
      <c r="N6" s="30">
        <v>129717.19852028419</v>
      </c>
      <c r="O6" s="30">
        <v>142517.70174793003</v>
      </c>
      <c r="P6" s="30">
        <v>147505.80651806528</v>
      </c>
      <c r="Q6" s="30">
        <v>153646.28581220005</v>
      </c>
      <c r="R6" s="30">
        <v>161178.75220453003</v>
      </c>
      <c r="S6" s="30">
        <v>158995.85841014673</v>
      </c>
      <c r="T6" s="30">
        <v>163165.26350582004</v>
      </c>
      <c r="U6" s="30">
        <v>166424.78462627999</v>
      </c>
      <c r="V6" s="30">
        <v>167487.08173220011</v>
      </c>
      <c r="W6" s="30">
        <v>169822.13033007004</v>
      </c>
      <c r="X6" s="30">
        <v>170871.75453065001</v>
      </c>
      <c r="Y6" s="31">
        <v>187835.96088652962</v>
      </c>
    </row>
    <row r="7" spans="1:25" ht="15" x14ac:dyDescent="0.4">
      <c r="A7" s="38" t="s">
        <v>41</v>
      </c>
      <c r="B7" s="36"/>
      <c r="C7" s="37"/>
      <c r="D7" s="37"/>
      <c r="E7" s="37"/>
      <c r="F7" s="39"/>
      <c r="G7" s="39"/>
      <c r="H7" s="39">
        <v>0.9644697399866754</v>
      </c>
      <c r="I7" s="39">
        <v>0.94905292824147625</v>
      </c>
      <c r="J7" s="39">
        <v>0.97019296512622422</v>
      </c>
      <c r="K7" s="39">
        <v>0.97134309608949554</v>
      </c>
      <c r="L7" s="39">
        <v>0.9699091471059258</v>
      </c>
      <c r="M7" s="39">
        <v>0.96837114839264704</v>
      </c>
      <c r="N7" s="39">
        <v>0.95780172132280861</v>
      </c>
      <c r="O7" s="39">
        <v>0.96515571883707518</v>
      </c>
      <c r="P7" s="39">
        <v>0.96401639899471969</v>
      </c>
      <c r="Q7" s="39">
        <v>0.968555490483063</v>
      </c>
      <c r="R7" s="39">
        <v>0.96950405110873861</v>
      </c>
      <c r="S7" s="39">
        <v>0.9703945800442606</v>
      </c>
      <c r="T7" s="39">
        <v>0.97113160095479445</v>
      </c>
      <c r="U7" s="39">
        <v>0.96869992195153465</v>
      </c>
      <c r="V7" s="39">
        <v>0.96333240416514243</v>
      </c>
      <c r="W7" s="39">
        <v>0.95331934808222207</v>
      </c>
      <c r="X7" s="39">
        <v>0.9299211930720418</v>
      </c>
      <c r="Y7" s="40">
        <v>0.97802005339498987</v>
      </c>
    </row>
    <row r="8" spans="1:25" ht="29.25" customHeight="1" x14ac:dyDescent="0.4">
      <c r="A8" s="28" t="s">
        <v>42</v>
      </c>
      <c r="B8" s="36"/>
      <c r="C8" s="37"/>
      <c r="D8" s="37"/>
      <c r="E8" s="37"/>
      <c r="F8" s="30"/>
      <c r="G8" s="30"/>
      <c r="H8" s="30"/>
      <c r="I8" s="30"/>
      <c r="J8" s="30"/>
      <c r="K8" s="30"/>
      <c r="L8" s="30"/>
      <c r="M8" s="30"/>
      <c r="N8" s="30"/>
      <c r="O8" s="30"/>
      <c r="P8" s="30">
        <v>121132.68023294528</v>
      </c>
      <c r="Q8" s="30">
        <v>148705.56716594999</v>
      </c>
      <c r="R8" s="30">
        <v>156210.23154252992</v>
      </c>
      <c r="S8" s="30">
        <v>158819.46452114667</v>
      </c>
      <c r="T8" s="30">
        <v>162965.47989381995</v>
      </c>
      <c r="U8" s="30">
        <v>166261.41650228002</v>
      </c>
      <c r="V8" s="30">
        <v>167303.34933220016</v>
      </c>
      <c r="W8" s="30">
        <v>169657.87405680006</v>
      </c>
      <c r="X8" s="30">
        <v>170718.25045262009</v>
      </c>
      <c r="Y8" s="31">
        <v>187703.92409653967</v>
      </c>
    </row>
    <row r="9" spans="1:25" ht="27" customHeight="1" thickBot="1" x14ac:dyDescent="0.4">
      <c r="A9" s="41" t="s">
        <v>43</v>
      </c>
      <c r="B9" s="42"/>
      <c r="C9" s="43"/>
      <c r="D9" s="43"/>
      <c r="E9" s="43"/>
      <c r="F9" s="44"/>
      <c r="G9" s="44"/>
      <c r="H9" s="44"/>
      <c r="I9" s="44"/>
      <c r="J9" s="44"/>
      <c r="K9" s="44"/>
      <c r="L9" s="44"/>
      <c r="M9" s="44"/>
      <c r="N9" s="44"/>
      <c r="O9" s="44"/>
      <c r="P9" s="44">
        <v>0.79165622666143165</v>
      </c>
      <c r="Q9" s="44">
        <v>0.93741018718815206</v>
      </c>
      <c r="R9" s="44">
        <v>0.93961797218120124</v>
      </c>
      <c r="S9" s="44">
        <v>0.96931800059401463</v>
      </c>
      <c r="T9" s="44">
        <v>0.96994252323814401</v>
      </c>
      <c r="U9" s="44">
        <v>0.96774901377206179</v>
      </c>
      <c r="V9" s="44">
        <v>0.96227563385913173</v>
      </c>
      <c r="W9" s="44">
        <v>0.95239727342064651</v>
      </c>
      <c r="X9" s="44">
        <v>0.92908579054588936</v>
      </c>
      <c r="Y9" s="45">
        <v>0.9773325672087102</v>
      </c>
    </row>
    <row r="13" spans="1:25" x14ac:dyDescent="0.35">
      <c r="B13" s="233"/>
    </row>
  </sheetData>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33203125" style="75" customWidth="1"/>
    <col min="8" max="8" width="12.77734375" style="75" hidden="1" customWidth="1"/>
    <col min="9" max="17" width="12.77734375" style="75" customWidth="1"/>
    <col min="18" max="18" width="12.77734375" style="75" hidden="1" customWidth="1"/>
    <col min="19" max="20" width="12.77734375" style="75" customWidth="1"/>
    <col min="21" max="21" width="11.109375" style="75" customWidth="1"/>
    <col min="22" max="22" width="11.44140625" style="75" customWidth="1"/>
    <col min="23" max="26" width="12.77734375" style="75" customWidth="1"/>
    <col min="27" max="27" width="11.5546875" style="75" customWidth="1"/>
    <col min="28" max="28" width="13.44140625" style="75" customWidth="1"/>
    <col min="29" max="31" width="12.77734375" style="75" customWidth="1"/>
    <col min="32" max="32" width="11.44140625" style="75" customWidth="1"/>
    <col min="33" max="37" width="12.77734375" style="75" hidden="1" customWidth="1"/>
    <col min="38" max="38" width="10.77734375" style="75" customWidth="1"/>
    <col min="39" max="39" width="11" style="75" customWidth="1"/>
    <col min="40" max="40" width="11.109375" style="75" customWidth="1"/>
    <col min="41" max="16384" width="8.88671875" style="75"/>
  </cols>
  <sheetData>
    <row r="1" spans="1:40" s="48" customFormat="1" ht="60" customHeight="1" x14ac:dyDescent="0.4">
      <c r="A1" s="250" t="s">
        <v>119</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t="s">
        <v>113</v>
      </c>
      <c r="AC2" s="53" t="s">
        <v>67</v>
      </c>
      <c r="AD2" s="234" t="s">
        <v>54</v>
      </c>
      <c r="AE2" s="234" t="s">
        <v>55</v>
      </c>
      <c r="AF2" s="53" t="s">
        <v>68</v>
      </c>
      <c r="AG2" s="53"/>
      <c r="AH2" s="53"/>
      <c r="AI2" s="53"/>
      <c r="AJ2" s="53"/>
      <c r="AK2" s="53"/>
      <c r="AL2" s="53" t="s">
        <v>101</v>
      </c>
      <c r="AM2" s="53" t="s">
        <v>114</v>
      </c>
      <c r="AN2" s="86" t="s">
        <v>69</v>
      </c>
    </row>
    <row r="3" spans="1:40" s="49" customFormat="1" ht="30" customHeight="1" x14ac:dyDescent="0.4">
      <c r="A3" s="54">
        <v>925</v>
      </c>
      <c r="B3" s="55" t="s">
        <v>70</v>
      </c>
      <c r="C3" s="56">
        <f>SUM(D3:I3,M3:Q3,W3:AC3,AF3,AL3:AN3)</f>
        <v>183168.69418473259</v>
      </c>
      <c r="D3" s="57">
        <f>SUM(D6,D16:D17,D4)</f>
        <v>5675.5506973499987</v>
      </c>
      <c r="E3" s="57">
        <f>SUM(E6,E16:E17,E4)</f>
        <v>463.25929202999976</v>
      </c>
      <c r="F3" s="57">
        <f>SUM(F6,F16:F17,F4)</f>
        <v>2885.0112320200001</v>
      </c>
      <c r="G3" s="57">
        <f>SUM(G6,G16:G17,G4)</f>
        <v>26.955252090000002</v>
      </c>
      <c r="H3" s="57"/>
      <c r="I3" s="57">
        <f>SUM(I6,I16:I17,I4)</f>
        <v>8126.2264717899952</v>
      </c>
      <c r="J3" s="57">
        <f>SUM(J6,J16:J17,J4)</f>
        <v>2114.1283288049021</v>
      </c>
      <c r="K3" s="57">
        <f>SUM(K6,K16:K17,K4)</f>
        <v>2486.5791498461995</v>
      </c>
      <c r="L3" s="57">
        <f>SUM(L6,L16:L17,L4)</f>
        <v>3525.5189931388959</v>
      </c>
      <c r="M3" s="57">
        <f t="shared" ref="M3:W3" si="0">SUM(M6,M16:M17,M4)</f>
        <v>153.50407799999999</v>
      </c>
      <c r="N3" s="57">
        <f t="shared" si="0"/>
        <v>15097.919433949999</v>
      </c>
      <c r="O3" s="57">
        <f t="shared" si="0"/>
        <v>20729.821951000002</v>
      </c>
      <c r="P3" s="57">
        <f>IB!Y3</f>
        <v>0</v>
      </c>
      <c r="Q3" s="57">
        <f t="shared" si="0"/>
        <v>1839.3617420700004</v>
      </c>
      <c r="R3" s="57"/>
      <c r="S3" s="57">
        <f>'IS (incapacity)'!Y3</f>
        <v>3.9458946524339318</v>
      </c>
      <c r="T3" s="57">
        <f t="shared" si="0"/>
        <v>1117.5163373683274</v>
      </c>
      <c r="U3" s="57">
        <f t="shared" si="0"/>
        <v>650.61469901292162</v>
      </c>
      <c r="V3" s="57">
        <f t="shared" si="0"/>
        <v>67.28481103631789</v>
      </c>
      <c r="W3" s="57">
        <f t="shared" si="0"/>
        <v>815.68804592674974</v>
      </c>
      <c r="X3" s="57">
        <f>SUM(X6,X16:X17,X4)</f>
        <v>1299.8946281299989</v>
      </c>
      <c r="Y3" s="57">
        <f>SUM(Y6,Y16:Y17,Y4)</f>
        <v>427.64452364000005</v>
      </c>
      <c r="Z3" s="57">
        <f>SUM(Z6,Z16:Z17,Z4)</f>
        <v>457.04299468139516</v>
      </c>
      <c r="AA3" s="57">
        <f t="shared" ref="AA3:AE3" si="1">SUM(AA6,AA16:AA17,AA4)</f>
        <v>5139.8772267199965</v>
      </c>
      <c r="AB3" s="57">
        <f t="shared" si="1"/>
        <v>10625.416195339998</v>
      </c>
      <c r="AC3" s="57">
        <f t="shared" si="1"/>
        <v>97.159200740000017</v>
      </c>
      <c r="AD3" s="57">
        <f t="shared" si="1"/>
        <v>0.77940288300620064</v>
      </c>
      <c r="AE3" s="57">
        <f t="shared" si="1"/>
        <v>96.379797856993818</v>
      </c>
      <c r="AF3" s="57">
        <f>SUM(AF6,AF16:AF17,AF4)</f>
        <v>96743.369584550004</v>
      </c>
      <c r="AG3" s="57"/>
      <c r="AH3" s="57"/>
      <c r="AI3" s="57"/>
      <c r="AJ3" s="57"/>
      <c r="AK3" s="57"/>
      <c r="AL3" s="57">
        <f>SUM(AL6,AL16:AL17,AL4)</f>
        <v>2439.000000004432</v>
      </c>
      <c r="AM3" s="57">
        <f t="shared" ref="AM3:AN3" si="2">SUM(AM6,AM16:AM17,AM4)</f>
        <v>8130.6088377400001</v>
      </c>
      <c r="AN3" s="58">
        <f t="shared" si="2"/>
        <v>1995.3827969600006</v>
      </c>
    </row>
    <row r="4" spans="1:40" s="49" customFormat="1" x14ac:dyDescent="0.4">
      <c r="A4" s="59"/>
      <c r="B4" s="60" t="s">
        <v>71</v>
      </c>
      <c r="C4" s="61">
        <f t="shared" ref="C4:C18" si="3">SUM(D4:I4,M4:Q4,W4:AC4,AF4,AL4:AN4)</f>
        <v>4219.8374766501174</v>
      </c>
      <c r="D4" s="62">
        <f>AA!$Y$4</f>
        <v>12.174503362925876</v>
      </c>
      <c r="E4" s="62">
        <f>BBWB!$Y$4</f>
        <v>20.379099709656291</v>
      </c>
      <c r="F4" s="62">
        <f>CA!$Y$4</f>
        <v>1.8271069846567793</v>
      </c>
      <c r="G4" s="62">
        <f>CWP!$Y$4</f>
        <v>0</v>
      </c>
      <c r="H4" s="62"/>
      <c r="I4" s="62">
        <f>DLA!$Y$4</f>
        <v>13.033386567892965</v>
      </c>
      <c r="J4" s="62">
        <f>'DLA (children)'!$Y$4</f>
        <v>2.1151404199671395</v>
      </c>
      <c r="K4" s="62">
        <f>'DLA (working age)'!$Y$4</f>
        <v>3.415574656073848</v>
      </c>
      <c r="L4" s="62">
        <f>'DLA (pensioners)'!$Y$4</f>
        <v>7.4608354117274693</v>
      </c>
      <c r="M4" s="62">
        <f>DHP!$Y$4</f>
        <v>0</v>
      </c>
      <c r="N4" s="62">
        <f>ESA!$Y$4</f>
        <v>26.484469604690393</v>
      </c>
      <c r="O4" s="62">
        <f>HB!$Y$4</f>
        <v>0</v>
      </c>
      <c r="P4" s="62">
        <f>IB!$Y$4</f>
        <v>0</v>
      </c>
      <c r="Q4" s="62">
        <f>IS!$Y$4</f>
        <v>0.19251123600655842</v>
      </c>
      <c r="R4" s="62"/>
      <c r="S4" s="62">
        <f>'IS (incapacity)'!$Y$4</f>
        <v>0</v>
      </c>
      <c r="T4" s="62">
        <f>'IS (lone parent)'!$Y$4</f>
        <v>0.15295800966456258</v>
      </c>
      <c r="U4" s="62">
        <f>'IS (carer)'!$Y$4</f>
        <v>4.944776724845857E-2</v>
      </c>
      <c r="V4" s="62">
        <f>'IS (others)'!$Y$4</f>
        <v>5.6323218377085666E-3</v>
      </c>
      <c r="W4" s="62">
        <f>IIDB!$Y$4</f>
        <v>18.630938104202219</v>
      </c>
      <c r="X4" s="62">
        <f>JSA!$Y$4</f>
        <v>0.53818239986270999</v>
      </c>
      <c r="Y4" s="62">
        <f>MA!$Y$4</f>
        <v>0.43126195244728421</v>
      </c>
      <c r="Z4" s="62">
        <f>O75TVL!$Y$4</f>
        <v>0</v>
      </c>
      <c r="AA4" s="62">
        <f>PC!$Y$4</f>
        <v>2.2525644900457165</v>
      </c>
      <c r="AB4" s="62">
        <f>PIP!$Y$4</f>
        <v>4.6386792238388459</v>
      </c>
      <c r="AC4" s="62">
        <f>SDA!$Y$4</f>
        <v>0.26133308163968511</v>
      </c>
      <c r="AD4" s="62">
        <f>'SDA (working age)'!$Y$4</f>
        <v>3.436324688907192E-2</v>
      </c>
      <c r="AE4" s="62">
        <f>'SDA (pensioners)'!$Y$4</f>
        <v>0.22696983475061319</v>
      </c>
      <c r="AF4" s="62">
        <f>SP!$Y$4</f>
        <v>4109.086771977536</v>
      </c>
      <c r="AG4" s="62"/>
      <c r="AH4" s="62"/>
      <c r="AI4" s="62"/>
      <c r="AJ4" s="62"/>
      <c r="AK4" s="62"/>
      <c r="AL4" s="62">
        <f>SMP!$Y$4</f>
        <v>1.8081801386529401</v>
      </c>
      <c r="AM4" s="62">
        <f>UC!$Y$4</f>
        <v>0</v>
      </c>
      <c r="AN4" s="63">
        <f>WFP!$Y$4</f>
        <v>8.0984878160629687</v>
      </c>
    </row>
    <row r="5" spans="1:40" s="49" customFormat="1" ht="25.5" customHeight="1" x14ac:dyDescent="0.4">
      <c r="A5" s="54">
        <v>941</v>
      </c>
      <c r="B5" s="55" t="s">
        <v>72</v>
      </c>
      <c r="C5" s="56">
        <f t="shared" si="3"/>
        <v>162755.79191324749</v>
      </c>
      <c r="D5" s="57">
        <f>SUM(D6,D16)</f>
        <v>5158.201825714068</v>
      </c>
      <c r="E5" s="57">
        <f>SUM(E6,E16)</f>
        <v>399.82705149735494</v>
      </c>
      <c r="F5" s="57">
        <f>SUM(F6,F16)</f>
        <v>2773.2369405974864</v>
      </c>
      <c r="G5" s="57">
        <f>SUM(G6,G16)</f>
        <v>16.726551369194567</v>
      </c>
      <c r="H5" s="57"/>
      <c r="I5" s="57">
        <f>SUM(I6,I16)</f>
        <v>7218.2473758087453</v>
      </c>
      <c r="J5" s="57">
        <f>SUM(J6,J16)</f>
        <v>1942.7938196826497</v>
      </c>
      <c r="K5" s="57">
        <f>SUM(K6,K16)</f>
        <v>2151.5557178859472</v>
      </c>
      <c r="L5" s="57">
        <f>SUM(L6,L16)</f>
        <v>3124.5728282680443</v>
      </c>
      <c r="M5" s="57">
        <f t="shared" ref="M5:W5" si="4">SUM(M6,M16)</f>
        <v>153.50407799999999</v>
      </c>
      <c r="N5" s="57">
        <f t="shared" si="4"/>
        <v>13344.974908358492</v>
      </c>
      <c r="O5" s="57">
        <f t="shared" si="4"/>
        <v>19142.123993000001</v>
      </c>
      <c r="P5" s="57">
        <f t="shared" si="4"/>
        <v>0</v>
      </c>
      <c r="Q5" s="57">
        <f t="shared" si="4"/>
        <v>1677.645295074798</v>
      </c>
      <c r="R5" s="57"/>
      <c r="S5" s="57">
        <f t="shared" si="4"/>
        <v>0</v>
      </c>
      <c r="T5" s="57">
        <f t="shared" si="4"/>
        <v>1027.5544923349123</v>
      </c>
      <c r="U5" s="57">
        <f t="shared" si="4"/>
        <v>584.75904346860239</v>
      </c>
      <c r="V5" s="57">
        <f t="shared" si="4"/>
        <v>61.556987782993261</v>
      </c>
      <c r="W5" s="57">
        <f t="shared" si="4"/>
        <v>715.38536759613896</v>
      </c>
      <c r="X5" s="57">
        <f>SUM(X6,X16)</f>
        <v>1165.9868052756133</v>
      </c>
      <c r="Y5" s="57">
        <f>SUM(Y6,Y16)</f>
        <v>397.42608373135431</v>
      </c>
      <c r="Z5" s="57">
        <f t="shared" ref="Z5:AF5" si="5">SUM(Z6,Z16)</f>
        <v>419.53829858369545</v>
      </c>
      <c r="AA5" s="57">
        <f t="shared" si="5"/>
        <v>4702.5290609271597</v>
      </c>
      <c r="AB5" s="57">
        <f t="shared" si="5"/>
        <v>9503.4720797541122</v>
      </c>
      <c r="AC5" s="57">
        <f t="shared" si="5"/>
        <v>87.443865055060982</v>
      </c>
      <c r="AD5" s="57">
        <f t="shared" si="5"/>
        <v>0.66172341590441386</v>
      </c>
      <c r="AE5" s="57">
        <f t="shared" si="5"/>
        <v>86.782141639156578</v>
      </c>
      <c r="AF5" s="57">
        <f t="shared" si="5"/>
        <v>84477.548468206121</v>
      </c>
      <c r="AG5" s="57"/>
      <c r="AH5" s="57"/>
      <c r="AI5" s="57"/>
      <c r="AJ5" s="57"/>
      <c r="AK5" s="57"/>
      <c r="AL5" s="57">
        <f t="shared" ref="AL5:AN5" si="6">SUM(AL6,AL16)</f>
        <v>2243.8941655623726</v>
      </c>
      <c r="AM5" s="57">
        <f t="shared" si="6"/>
        <v>7343.8346332467399</v>
      </c>
      <c r="AN5" s="58">
        <f t="shared" si="6"/>
        <v>1814.2450658889829</v>
      </c>
    </row>
    <row r="6" spans="1:40" s="49" customFormat="1" ht="25.5" customHeight="1" x14ac:dyDescent="0.4">
      <c r="A6" s="54">
        <v>921</v>
      </c>
      <c r="B6" s="64" t="s">
        <v>73</v>
      </c>
      <c r="C6" s="56">
        <f t="shared" si="3"/>
        <v>152613.79350265584</v>
      </c>
      <c r="D6" s="57">
        <f>SUM(D7:D15)</f>
        <v>4770.6225260713627</v>
      </c>
      <c r="E6" s="57">
        <f>SUM(E7:E15)</f>
        <v>376.90381498522078</v>
      </c>
      <c r="F6" s="57">
        <f>SUM(F7:F15)</f>
        <v>2582.2425751272863</v>
      </c>
      <c r="G6" s="57">
        <f>SUM(G7:G15)</f>
        <v>15.116375293410872</v>
      </c>
      <c r="H6" s="57"/>
      <c r="I6" s="57">
        <f>SUM(I7:I15)</f>
        <v>6665.2095683450652</v>
      </c>
      <c r="J6" s="57">
        <f>SUM(J7:J15)</f>
        <v>1832.6492829571359</v>
      </c>
      <c r="K6" s="57">
        <f>SUM(K7:K15)</f>
        <v>2041.1796617389573</v>
      </c>
      <c r="L6" s="57">
        <f>SUM(L7:L15)</f>
        <v>2792.4367295119073</v>
      </c>
      <c r="M6" s="57">
        <f t="shared" ref="M6:W6" si="7">SUM(M7:M15)</f>
        <v>143.85815199999999</v>
      </c>
      <c r="N6" s="57">
        <f t="shared" si="7"/>
        <v>12323.348055362727</v>
      </c>
      <c r="O6" s="57">
        <f t="shared" si="7"/>
        <v>18197.171685000001</v>
      </c>
      <c r="P6" s="57">
        <f t="shared" si="7"/>
        <v>0</v>
      </c>
      <c r="Q6" s="57">
        <f t="shared" si="7"/>
        <v>1565.8055715849828</v>
      </c>
      <c r="R6" s="57"/>
      <c r="S6" s="57">
        <f t="shared" si="7"/>
        <v>0</v>
      </c>
      <c r="T6" s="57">
        <f t="shared" si="7"/>
        <v>963.43146810072858</v>
      </c>
      <c r="U6" s="57">
        <f t="shared" si="7"/>
        <v>541.0286048591355</v>
      </c>
      <c r="V6" s="57">
        <f t="shared" si="7"/>
        <v>57.800841960550414</v>
      </c>
      <c r="W6" s="57">
        <f t="shared" si="7"/>
        <v>660.0584219213913</v>
      </c>
      <c r="X6" s="57">
        <f>SUM(X7:X15)</f>
        <v>1099.884636269217</v>
      </c>
      <c r="Y6" s="57">
        <f>SUM(Y7:Y15)</f>
        <v>380.53351583701925</v>
      </c>
      <c r="Z6" s="57">
        <f t="shared" ref="Z6:AF6" si="8">SUM(Z7:Z15)</f>
        <v>394.77699203068238</v>
      </c>
      <c r="AA6" s="57">
        <f t="shared" si="8"/>
        <v>4410.8178349792906</v>
      </c>
      <c r="AB6" s="57">
        <f t="shared" si="8"/>
        <v>8693.6991806062615</v>
      </c>
      <c r="AC6" s="57">
        <f t="shared" si="8"/>
        <v>79.497436335910294</v>
      </c>
      <c r="AD6" s="57">
        <f t="shared" si="8"/>
        <v>0.48379651373203225</v>
      </c>
      <c r="AE6" s="57">
        <f t="shared" si="8"/>
        <v>79.013639822178277</v>
      </c>
      <c r="AF6" s="57">
        <f t="shared" si="8"/>
        <v>79450.08675174923</v>
      </c>
      <c r="AG6" s="57"/>
      <c r="AH6" s="57"/>
      <c r="AI6" s="57"/>
      <c r="AJ6" s="57"/>
      <c r="AK6" s="57"/>
      <c r="AL6" s="57">
        <f t="shared" ref="AL6:AN6" si="9">SUM(AL7:AL15)</f>
        <v>2142.538672055905</v>
      </c>
      <c r="AM6" s="57">
        <f t="shared" si="9"/>
        <v>6955.9843689272348</v>
      </c>
      <c r="AN6" s="58">
        <f t="shared" si="9"/>
        <v>1705.6373681736511</v>
      </c>
    </row>
    <row r="7" spans="1:40" s="49" customFormat="1" x14ac:dyDescent="0.4">
      <c r="A7" s="59" t="s">
        <v>74</v>
      </c>
      <c r="B7" s="65" t="s">
        <v>75</v>
      </c>
      <c r="C7" s="61">
        <f t="shared" si="3"/>
        <v>8593.9943298645194</v>
      </c>
      <c r="D7" s="62">
        <f>AA!$Y7</f>
        <v>278.64864578760887</v>
      </c>
      <c r="E7" s="62">
        <f>BBWB!$Y7</f>
        <v>19.901707275898055</v>
      </c>
      <c r="F7" s="62">
        <f>CA!$Y7</f>
        <v>186.21700352551508</v>
      </c>
      <c r="G7" s="62">
        <f>CWP!$Y7</f>
        <v>6.891439028761007</v>
      </c>
      <c r="H7" s="62"/>
      <c r="I7" s="62">
        <f>DLA!$Y7</f>
        <v>382.90556424489137</v>
      </c>
      <c r="J7" s="62">
        <f>'DLA (children)'!$Y7</f>
        <v>102.43257554807627</v>
      </c>
      <c r="K7" s="62">
        <f>'DLA (working age)'!$Y7</f>
        <v>73.845778156849732</v>
      </c>
      <c r="L7" s="62">
        <f>'DLA (pensioners)'!$Y7</f>
        <v>206.65715107649069</v>
      </c>
      <c r="M7" s="62">
        <f>DHP!$Y7</f>
        <v>7.9450839999999996</v>
      </c>
      <c r="N7" s="62">
        <f>ESA!$Y7</f>
        <v>790.90394158085121</v>
      </c>
      <c r="O7" s="62">
        <f>HB!$Y7</f>
        <v>890.94542100000001</v>
      </c>
      <c r="P7" s="62">
        <f>IB!$Y7</f>
        <v>0</v>
      </c>
      <c r="Q7" s="62">
        <f>IS!$Y7</f>
        <v>118.29478506948533</v>
      </c>
      <c r="R7" s="62"/>
      <c r="S7" s="62">
        <f>'IS (incapacity)'!$Y7</f>
        <v>0</v>
      </c>
      <c r="T7" s="62">
        <f>'IS (lone parent)'!$Y7</f>
        <v>65.290165603003288</v>
      </c>
      <c r="U7" s="62">
        <f>'IS (carer)'!$Y7</f>
        <v>49.247211443414727</v>
      </c>
      <c r="V7" s="62">
        <f>'IS (others)'!$Y7</f>
        <v>3.6227356707273826</v>
      </c>
      <c r="W7" s="62">
        <f>IIDB!$Y7</f>
        <v>85.13387012562572</v>
      </c>
      <c r="X7" s="62">
        <f>JSA!$Y7</f>
        <v>95.009451829858193</v>
      </c>
      <c r="Y7" s="62">
        <f>MA!$Y7</f>
        <v>10.574406885237341</v>
      </c>
      <c r="Z7" s="62">
        <f>O75TVL!$Y7</f>
        <v>20.229748765116575</v>
      </c>
      <c r="AA7" s="62">
        <f>PC!$Y7</f>
        <v>243.16881805642913</v>
      </c>
      <c r="AB7" s="62">
        <f>PIP!$Y7</f>
        <v>663.82338412638478</v>
      </c>
      <c r="AC7" s="62">
        <f>SDA!$Y7</f>
        <v>5.3930961777501043</v>
      </c>
      <c r="AD7" s="62">
        <f>'SDA (working age)'!$Y7</f>
        <v>3.1553318781226067E-2</v>
      </c>
      <c r="AE7" s="62">
        <f>'SDA (pensioners)'!$Y7</f>
        <v>5.3615428589688783</v>
      </c>
      <c r="AF7" s="62">
        <f>SP!$Y7</f>
        <v>4124.7000215108928</v>
      </c>
      <c r="AG7" s="62"/>
      <c r="AH7" s="62"/>
      <c r="AI7" s="62"/>
      <c r="AJ7" s="62"/>
      <c r="AK7" s="62"/>
      <c r="AL7" s="62">
        <f>SMP!$Y7</f>
        <v>83.729539681144644</v>
      </c>
      <c r="AM7" s="62">
        <f>UC!$Y7</f>
        <v>491.59068372396558</v>
      </c>
      <c r="AN7" s="63">
        <f>WFP!$Y7</f>
        <v>87.987717469102563</v>
      </c>
    </row>
    <row r="8" spans="1:40" s="49" customFormat="1" x14ac:dyDescent="0.4">
      <c r="A8" s="59" t="s">
        <v>76</v>
      </c>
      <c r="B8" s="65" t="s">
        <v>77</v>
      </c>
      <c r="C8" s="61">
        <f t="shared" si="3"/>
        <v>22050.29228639435</v>
      </c>
      <c r="D8" s="62">
        <f>AA!$Y8</f>
        <v>722.40273757321449</v>
      </c>
      <c r="E8" s="62">
        <f>BBWB!$Y8</f>
        <v>53.755811228514901</v>
      </c>
      <c r="F8" s="62">
        <f>CA!$Y8</f>
        <v>423.10946132968417</v>
      </c>
      <c r="G8" s="62">
        <f>CWP!$Y8</f>
        <v>2.4320791428639366</v>
      </c>
      <c r="H8" s="62"/>
      <c r="I8" s="62">
        <f>DLA!$Y8</f>
        <v>1149.6438549748061</v>
      </c>
      <c r="J8" s="62">
        <f>'DLA (children)'!$Y8</f>
        <v>270.53459613294456</v>
      </c>
      <c r="K8" s="62">
        <f>'DLA (working age)'!$Y8</f>
        <v>310.08430778288448</v>
      </c>
      <c r="L8" s="62">
        <f>'DLA (pensioners)'!$Y8</f>
        <v>568.69997701778971</v>
      </c>
      <c r="M8" s="62">
        <f>DHP!$Y8</f>
        <v>20.757574000000002</v>
      </c>
      <c r="N8" s="62">
        <f>ESA!$Y8</f>
        <v>2192.1648129752748</v>
      </c>
      <c r="O8" s="62">
        <f>HB!$Y8</f>
        <v>2131.4657400000006</v>
      </c>
      <c r="P8" s="62">
        <f>IB!$Y8</f>
        <v>0</v>
      </c>
      <c r="Q8" s="62">
        <f>IS!$Y8</f>
        <v>225.56139079941633</v>
      </c>
      <c r="R8" s="62"/>
      <c r="S8" s="62">
        <f>'IS (incapacity)'!$Y8</f>
        <v>0</v>
      </c>
      <c r="T8" s="62">
        <f>'IS (lone parent)'!$Y8</f>
        <v>126.94567419139773</v>
      </c>
      <c r="U8" s="62">
        <f>'IS (carer)'!$Y8</f>
        <v>90.713979419630988</v>
      </c>
      <c r="V8" s="62">
        <f>'IS (others)'!$Y8</f>
        <v>7.9503724701020797</v>
      </c>
      <c r="W8" s="62">
        <f>IIDB!$Y8</f>
        <v>121.12659453493893</v>
      </c>
      <c r="X8" s="62">
        <f>JSA!$Y8</f>
        <v>151.57848420747348</v>
      </c>
      <c r="Y8" s="62">
        <f>MA!$Y8</f>
        <v>45.338712334949079</v>
      </c>
      <c r="Z8" s="62">
        <f>O75TVL!$Y8</f>
        <v>52.361009706955613</v>
      </c>
      <c r="AA8" s="62">
        <f>PC!$Y8</f>
        <v>643.6689521933522</v>
      </c>
      <c r="AB8" s="62">
        <f>PIP!$Y8</f>
        <v>1535.5620700173813</v>
      </c>
      <c r="AC8" s="62">
        <f>SDA!$Y8</f>
        <v>14.004186743639236</v>
      </c>
      <c r="AD8" s="62">
        <f>'SDA (working age)'!$Y8</f>
        <v>1.4452209036055316E-2</v>
      </c>
      <c r="AE8" s="62">
        <f>'SDA (pensioners)'!$Y8</f>
        <v>13.989734534603182</v>
      </c>
      <c r="AF8" s="62">
        <f>SP!$Y8</f>
        <v>10703.142358714349</v>
      </c>
      <c r="AG8" s="62"/>
      <c r="AH8" s="62"/>
      <c r="AI8" s="62"/>
      <c r="AJ8" s="62"/>
      <c r="AK8" s="62"/>
      <c r="AL8" s="62">
        <f>SMP!$Y8</f>
        <v>277.57749044884321</v>
      </c>
      <c r="AM8" s="62">
        <f>UC!$Y8</f>
        <v>1355.4859866856509</v>
      </c>
      <c r="AN8" s="63">
        <f>WFP!$Y8</f>
        <v>229.15297878303977</v>
      </c>
    </row>
    <row r="9" spans="1:40" s="49" customFormat="1" x14ac:dyDescent="0.4">
      <c r="A9" s="59" t="s">
        <v>78</v>
      </c>
      <c r="B9" s="65" t="s">
        <v>79</v>
      </c>
      <c r="C9" s="61">
        <f t="shared" si="3"/>
        <v>15245.610145098837</v>
      </c>
      <c r="D9" s="62">
        <f>AA!$Y9</f>
        <v>469.82971494876881</v>
      </c>
      <c r="E9" s="62">
        <f>BBWB!$Y9</f>
        <v>36.407668229825838</v>
      </c>
      <c r="F9" s="62">
        <f>CA!$Y9</f>
        <v>301.87654435101047</v>
      </c>
      <c r="G9" s="62">
        <f>CWP!$Y9</f>
        <v>3.2546541038549655</v>
      </c>
      <c r="H9" s="62"/>
      <c r="I9" s="62">
        <f>DLA!$Y9</f>
        <v>745.64988470746914</v>
      </c>
      <c r="J9" s="62">
        <f>'DLA (children)'!$Y9</f>
        <v>181.24829755651086</v>
      </c>
      <c r="K9" s="62">
        <f>'DLA (working age)'!$Y9</f>
        <v>219.23355292013147</v>
      </c>
      <c r="L9" s="62">
        <f>'DLA (pensioners)'!$Y9</f>
        <v>345.03874190329429</v>
      </c>
      <c r="M9" s="62">
        <f>DHP!$Y9</f>
        <v>13.027317</v>
      </c>
      <c r="N9" s="62">
        <f>ESA!$Y9</f>
        <v>1394.4330777549408</v>
      </c>
      <c r="O9" s="62">
        <f>HB!$Y9</f>
        <v>1418.3515640000001</v>
      </c>
      <c r="P9" s="62">
        <f>IB!$Y9</f>
        <v>0</v>
      </c>
      <c r="Q9" s="62">
        <f>IS!$Y9</f>
        <v>190.88030480243089</v>
      </c>
      <c r="R9" s="62"/>
      <c r="S9" s="62">
        <f>'IS (incapacity)'!$Y9</f>
        <v>0</v>
      </c>
      <c r="T9" s="62">
        <f>'IS (lone parent)'!$Y9</f>
        <v>113.15744021272</v>
      </c>
      <c r="U9" s="62">
        <f>'IS (carer)'!$Y9</f>
        <v>70.441969027619194</v>
      </c>
      <c r="V9" s="62">
        <f>'IS (others)'!$Y9</f>
        <v>7.2150188656120253</v>
      </c>
      <c r="W9" s="62">
        <f>IIDB!$Y9</f>
        <v>87.061538019649689</v>
      </c>
      <c r="X9" s="62">
        <f>JSA!$Y9</f>
        <v>148.85448090325852</v>
      </c>
      <c r="Y9" s="62">
        <f>MA!$Y9</f>
        <v>30.985240113132381</v>
      </c>
      <c r="Z9" s="62">
        <f>O75TVL!$Y9</f>
        <v>39.148473416713529</v>
      </c>
      <c r="AA9" s="62">
        <f>PC!$Y9</f>
        <v>413.15844220930893</v>
      </c>
      <c r="AB9" s="62">
        <f>PIP!$Y9</f>
        <v>949.33089715248366</v>
      </c>
      <c r="AC9" s="62">
        <f>SDA!$Y9</f>
        <v>8.4572613004516732</v>
      </c>
      <c r="AD9" s="62">
        <f>'SDA (working age)'!$Y9</f>
        <v>3.6899106364278594E-2</v>
      </c>
      <c r="AE9" s="62">
        <f>'SDA (pensioners)'!$Y9</f>
        <v>8.4203621940873941</v>
      </c>
      <c r="AF9" s="62">
        <f>SP!$Y9</f>
        <v>7949.9640187310779</v>
      </c>
      <c r="AG9" s="62"/>
      <c r="AH9" s="62"/>
      <c r="AI9" s="62"/>
      <c r="AJ9" s="62"/>
      <c r="AK9" s="62"/>
      <c r="AL9" s="62">
        <f>SMP!$Y9</f>
        <v>173.77699698308774</v>
      </c>
      <c r="AM9" s="62">
        <f>UC!$Y9</f>
        <v>701.33546693996652</v>
      </c>
      <c r="AN9" s="63">
        <f>WFP!$Y9</f>
        <v>169.82659943140413</v>
      </c>
    </row>
    <row r="10" spans="1:40" s="49" customFormat="1" x14ac:dyDescent="0.4">
      <c r="A10" s="59" t="s">
        <v>80</v>
      </c>
      <c r="B10" s="65" t="s">
        <v>81</v>
      </c>
      <c r="C10" s="61">
        <f t="shared" si="3"/>
        <v>13072.832401866155</v>
      </c>
      <c r="D10" s="62">
        <f>AA!$Y10</f>
        <v>427.32331433234151</v>
      </c>
      <c r="E10" s="62">
        <f>BBWB!$Y10</f>
        <v>33.011984656711938</v>
      </c>
      <c r="F10" s="62">
        <f>CA!$Y10</f>
        <v>230.01539884998698</v>
      </c>
      <c r="G10" s="62">
        <f>CWP!$Y10</f>
        <v>0.1722170181860759</v>
      </c>
      <c r="H10" s="62"/>
      <c r="I10" s="62">
        <f>DLA!$Y10</f>
        <v>577.29481655599295</v>
      </c>
      <c r="J10" s="62">
        <f>'DLA (children)'!$Y10</f>
        <v>163.5412100380093</v>
      </c>
      <c r="K10" s="62">
        <f>'DLA (working age)'!$Y10</f>
        <v>154.86397816641781</v>
      </c>
      <c r="L10" s="62">
        <f>'DLA (pensioners)'!$Y10</f>
        <v>259.05826809820132</v>
      </c>
      <c r="M10" s="62">
        <f>DHP!$Y10</f>
        <v>8.4943210000000011</v>
      </c>
      <c r="N10" s="62">
        <f>ESA!$Y10</f>
        <v>1084.3107451136066</v>
      </c>
      <c r="O10" s="62">
        <f>HB!$Y10</f>
        <v>1092.3006539999999</v>
      </c>
      <c r="P10" s="62">
        <f>IB!$Y10</f>
        <v>0</v>
      </c>
      <c r="Q10" s="62">
        <f>IS!$Y10</f>
        <v>135.04342403721779</v>
      </c>
      <c r="R10" s="62"/>
      <c r="S10" s="62">
        <f>'IS (incapacity)'!$Y10</f>
        <v>0</v>
      </c>
      <c r="T10" s="62">
        <f>'IS (lone parent)'!$Y10</f>
        <v>81.868033094602566</v>
      </c>
      <c r="U10" s="62">
        <f>'IS (carer)'!$Y10</f>
        <v>48.380248423101868</v>
      </c>
      <c r="V10" s="62">
        <f>'IS (others)'!$Y10</f>
        <v>4.6456149275802536</v>
      </c>
      <c r="W10" s="62">
        <f>IIDB!$Y10</f>
        <v>87.109489957311993</v>
      </c>
      <c r="X10" s="62">
        <f>JSA!$Y10</f>
        <v>94.221066105676101</v>
      </c>
      <c r="Y10" s="62">
        <f>MA!$Y10</f>
        <v>33.099966058965812</v>
      </c>
      <c r="Z10" s="62">
        <f>O75TVL!$Y10</f>
        <v>34.500510797213053</v>
      </c>
      <c r="AA10" s="62">
        <f>PC!$Y10</f>
        <v>343.60523985542613</v>
      </c>
      <c r="AB10" s="62">
        <f>PIP!$Y10</f>
        <v>821.60543672952144</v>
      </c>
      <c r="AC10" s="62">
        <f>SDA!$Y10</f>
        <v>7.2598626415966478</v>
      </c>
      <c r="AD10" s="62">
        <f>'SDA (working age)'!$Y10</f>
        <v>2.8475119027095333E-2</v>
      </c>
      <c r="AE10" s="62">
        <f>'SDA (pensioners)'!$Y10</f>
        <v>7.2313875225695519</v>
      </c>
      <c r="AF10" s="62">
        <f>SP!$Y10</f>
        <v>7335.1841778258404</v>
      </c>
      <c r="AG10" s="62"/>
      <c r="AH10" s="62"/>
      <c r="AI10" s="62"/>
      <c r="AJ10" s="62"/>
      <c r="AK10" s="62"/>
      <c r="AL10" s="62">
        <f>SMP!$Y10</f>
        <v>149.48909370677072</v>
      </c>
      <c r="AM10" s="62">
        <f>UC!$Y10</f>
        <v>425.85800849736637</v>
      </c>
      <c r="AN10" s="63">
        <f>WFP!$Y10</f>
        <v>152.93267412642507</v>
      </c>
    </row>
    <row r="11" spans="1:40" s="49" customFormat="1" x14ac:dyDescent="0.4">
      <c r="A11" s="59" t="s">
        <v>82</v>
      </c>
      <c r="B11" s="65" t="s">
        <v>83</v>
      </c>
      <c r="C11" s="61">
        <f t="shared" si="3"/>
        <v>16635.985802089046</v>
      </c>
      <c r="D11" s="62">
        <f>AA!$Y11</f>
        <v>559.21321355276268</v>
      </c>
      <c r="E11" s="62">
        <f>BBWB!$Y11</f>
        <v>42.391796438401649</v>
      </c>
      <c r="F11" s="62">
        <f>CA!$Y11</f>
        <v>316.99070824356812</v>
      </c>
      <c r="G11" s="62">
        <f>CWP!$Y11</f>
        <v>0.97661548074843085</v>
      </c>
      <c r="H11" s="62"/>
      <c r="I11" s="62">
        <f>DLA!$Y11</f>
        <v>674.84425046219985</v>
      </c>
      <c r="J11" s="62">
        <f>'DLA (children)'!$Y11</f>
        <v>210.77136868703931</v>
      </c>
      <c r="K11" s="62">
        <f>'DLA (working age)'!$Y11</f>
        <v>131.37327496686981</v>
      </c>
      <c r="L11" s="62">
        <f>'DLA (pensioners)'!$Y11</f>
        <v>333.04700420000785</v>
      </c>
      <c r="M11" s="62">
        <f>DHP!$Y11</f>
        <v>14.513522999999999</v>
      </c>
      <c r="N11" s="62">
        <f>ESA!$Y11</f>
        <v>1359.0082803451965</v>
      </c>
      <c r="O11" s="62">
        <f>HB!$Y11</f>
        <v>1724.4846359999999</v>
      </c>
      <c r="P11" s="62">
        <f>IB!$Y11</f>
        <v>0</v>
      </c>
      <c r="Q11" s="62">
        <f>IS!$Y11</f>
        <v>201.01958298146363</v>
      </c>
      <c r="R11" s="62"/>
      <c r="S11" s="62">
        <f>'IS (incapacity)'!$Y11</f>
        <v>0</v>
      </c>
      <c r="T11" s="62">
        <f>'IS (lone parent)'!$Y11</f>
        <v>122.56638125523617</v>
      </c>
      <c r="U11" s="62">
        <f>'IS (carer)'!$Y11</f>
        <v>70.968803371770363</v>
      </c>
      <c r="V11" s="62">
        <f>'IS (others)'!$Y11</f>
        <v>7.1105728559894414</v>
      </c>
      <c r="W11" s="62">
        <f>IIDB!$Y11</f>
        <v>77.67254862537375</v>
      </c>
      <c r="X11" s="62">
        <f>JSA!$Y11</f>
        <v>161.26265148789776</v>
      </c>
      <c r="Y11" s="62">
        <f>MA!$Y11</f>
        <v>37.4816197157364</v>
      </c>
      <c r="Z11" s="62">
        <f>O75TVL!$Y11</f>
        <v>43.055678016915948</v>
      </c>
      <c r="AA11" s="62">
        <f>PC!$Y11</f>
        <v>486.44832480633261</v>
      </c>
      <c r="AB11" s="62">
        <f>PIP!$Y11</f>
        <v>1102.430227465376</v>
      </c>
      <c r="AC11" s="62">
        <f>SDA!$Y11</f>
        <v>8.861496742804718</v>
      </c>
      <c r="AD11" s="62">
        <f>'SDA (working age)'!$Y11</f>
        <v>7.721553618441418E-2</v>
      </c>
      <c r="AE11" s="62">
        <f>'SDA (pensioners)'!$Y11</f>
        <v>8.7842812066203031</v>
      </c>
      <c r="AF11" s="62">
        <f>SP!$Y11</f>
        <v>8646.964728087185</v>
      </c>
      <c r="AG11" s="62"/>
      <c r="AH11" s="62"/>
      <c r="AI11" s="62"/>
      <c r="AJ11" s="62"/>
      <c r="AK11" s="62"/>
      <c r="AL11" s="62">
        <f>SMP!$Y11</f>
        <v>208.24543697305774</v>
      </c>
      <c r="AM11" s="62">
        <f>UC!$Y11</f>
        <v>786.600054923485</v>
      </c>
      <c r="AN11" s="63">
        <f>WFP!$Y11</f>
        <v>183.52042874053888</v>
      </c>
    </row>
    <row r="12" spans="1:40" s="49" customFormat="1" x14ac:dyDescent="0.4">
      <c r="A12" s="59" t="s">
        <v>84</v>
      </c>
      <c r="B12" s="65" t="s">
        <v>85</v>
      </c>
      <c r="C12" s="61">
        <f t="shared" si="3"/>
        <v>16471.844236336863</v>
      </c>
      <c r="D12" s="62">
        <f>AA!$Y12</f>
        <v>550.45524615238787</v>
      </c>
      <c r="E12" s="62">
        <f>BBWB!$Y12</f>
        <v>42.382041371365219</v>
      </c>
      <c r="F12" s="62">
        <f>CA!$Y12</f>
        <v>241.17093043228084</v>
      </c>
      <c r="G12" s="62">
        <f>CWP!$Y12</f>
        <v>3.5362837409871851E-5</v>
      </c>
      <c r="H12" s="62"/>
      <c r="I12" s="62">
        <f>DLA!$Y12</f>
        <v>647.20397357949992</v>
      </c>
      <c r="J12" s="62">
        <f>'DLA (children)'!$Y12</f>
        <v>200.0429132359676</v>
      </c>
      <c r="K12" s="62">
        <f>'DLA (working age)'!$Y12</f>
        <v>207.99422298148187</v>
      </c>
      <c r="L12" s="62">
        <f>'DLA (pensioners)'!$Y12</f>
        <v>239.51795639608471</v>
      </c>
      <c r="M12" s="62">
        <f>DHP!$Y12</f>
        <v>12.417891000000001</v>
      </c>
      <c r="N12" s="62">
        <f>ESA!$Y12</f>
        <v>1092.0876313534498</v>
      </c>
      <c r="O12" s="62">
        <f>HB!$Y12</f>
        <v>1580.7957779999999</v>
      </c>
      <c r="P12" s="62">
        <f>IB!$Y12</f>
        <v>0</v>
      </c>
      <c r="Q12" s="62">
        <f>IS!$Y12</f>
        <v>141.7402073472316</v>
      </c>
      <c r="R12" s="62"/>
      <c r="S12" s="62">
        <f>'IS (incapacity)'!$Y12</f>
        <v>0</v>
      </c>
      <c r="T12" s="62">
        <f>'IS (lone parent)'!$Y12</f>
        <v>92.425362938077527</v>
      </c>
      <c r="U12" s="62">
        <f>'IS (carer)'!$Y12</f>
        <v>43.819029218686467</v>
      </c>
      <c r="V12" s="62">
        <f>'IS (others)'!$Y12</f>
        <v>4.9078972722248428</v>
      </c>
      <c r="W12" s="62">
        <f>IIDB!$Y12</f>
        <v>52.469010190075295</v>
      </c>
      <c r="X12" s="62">
        <f>JSA!$Y12</f>
        <v>81.532291487351927</v>
      </c>
      <c r="Y12" s="62">
        <f>MA!$Y12</f>
        <v>43.155711512940208</v>
      </c>
      <c r="Z12" s="62">
        <f>O75TVL!$Y12</f>
        <v>47.071056804063467</v>
      </c>
      <c r="AA12" s="62">
        <f>PC!$Y12</f>
        <v>389.80430307451127</v>
      </c>
      <c r="AB12" s="62">
        <f>PIP!$Y12</f>
        <v>787.5833965890522</v>
      </c>
      <c r="AC12" s="62">
        <f>SDA!$Y12</f>
        <v>7.5567226276759261</v>
      </c>
      <c r="AD12" s="62">
        <f>'SDA (working age)'!$Y12</f>
        <v>0</v>
      </c>
      <c r="AE12" s="62">
        <f>'SDA (pensioners)'!$Y12</f>
        <v>7.5567226276759261</v>
      </c>
      <c r="AF12" s="62">
        <f>SP!$Y12</f>
        <v>9691.2833838819552</v>
      </c>
      <c r="AG12" s="62"/>
      <c r="AH12" s="62"/>
      <c r="AI12" s="62"/>
      <c r="AJ12" s="62"/>
      <c r="AK12" s="62"/>
      <c r="AL12" s="62">
        <f>SMP!$Y12</f>
        <v>263.39036952865354</v>
      </c>
      <c r="AM12" s="62">
        <f>UC!$Y12</f>
        <v>598.14465718690735</v>
      </c>
      <c r="AN12" s="63">
        <f>WFP!$Y12</f>
        <v>201.59959885462658</v>
      </c>
    </row>
    <row r="13" spans="1:40" s="49" customFormat="1" x14ac:dyDescent="0.4">
      <c r="A13" s="59" t="s">
        <v>86</v>
      </c>
      <c r="B13" s="65" t="s">
        <v>87</v>
      </c>
      <c r="C13" s="61">
        <f t="shared" si="3"/>
        <v>20977.460824347909</v>
      </c>
      <c r="D13" s="62">
        <f>AA!$Y13</f>
        <v>506.59199454519319</v>
      </c>
      <c r="E13" s="62">
        <f>BBWB!$Y13</f>
        <v>49.884517289163654</v>
      </c>
      <c r="F13" s="62">
        <f>CA!$Y13</f>
        <v>355.3344481056655</v>
      </c>
      <c r="G13" s="62">
        <f>CWP!$Y13</f>
        <v>3.5362837409871851E-5</v>
      </c>
      <c r="H13" s="62"/>
      <c r="I13" s="62">
        <f>DLA!$Y13</f>
        <v>913.23904019473389</v>
      </c>
      <c r="J13" s="62">
        <f>'DLA (children)'!$Y13</f>
        <v>249.64068968865192</v>
      </c>
      <c r="K13" s="62">
        <f>'DLA (working age)'!$Y13</f>
        <v>374.64175091698166</v>
      </c>
      <c r="L13" s="62">
        <f>'DLA (pensioners)'!$Y13</f>
        <v>289.07044281469166</v>
      </c>
      <c r="M13" s="62">
        <f>DHP!$Y13</f>
        <v>38.042130999999998</v>
      </c>
      <c r="N13" s="62">
        <f>ESA!$Y13</f>
        <v>1801.302810629642</v>
      </c>
      <c r="O13" s="62">
        <f>HB!$Y13</f>
        <v>5514.2124570000005</v>
      </c>
      <c r="P13" s="62">
        <f>IB!$Y13</f>
        <v>0</v>
      </c>
      <c r="Q13" s="62">
        <f>IS!$Y13</f>
        <v>246.53129848961197</v>
      </c>
      <c r="R13" s="62"/>
      <c r="S13" s="62">
        <f>'IS (incapacity)'!$Y13</f>
        <v>0</v>
      </c>
      <c r="T13" s="62">
        <f>'IS (lone parent)'!$Y13</f>
        <v>162.93525482893074</v>
      </c>
      <c r="U13" s="62">
        <f>'IS (carer)'!$Y13</f>
        <v>71.217312134619362</v>
      </c>
      <c r="V13" s="62">
        <f>'IS (others)'!$Y13</f>
        <v>11.211997516892646</v>
      </c>
      <c r="W13" s="62">
        <f>IIDB!$Y13</f>
        <v>28.723210659710382</v>
      </c>
      <c r="X13" s="62">
        <f>JSA!$Y13</f>
        <v>199.07488595294376</v>
      </c>
      <c r="Y13" s="62">
        <f>MA!$Y13</f>
        <v>82.900629725182441</v>
      </c>
      <c r="Z13" s="62">
        <f>O75TVL!$Y13</f>
        <v>42.880482866320037</v>
      </c>
      <c r="AA13" s="62">
        <f>PC!$Y13</f>
        <v>961.03739551919921</v>
      </c>
      <c r="AB13" s="62">
        <f>PIP!$Y13</f>
        <v>1023.9692817039006</v>
      </c>
      <c r="AC13" s="62">
        <f>SDA!$Y13</f>
        <v>8.3183301659460192</v>
      </c>
      <c r="AD13" s="62">
        <f>'SDA (working age)'!$Y13</f>
        <v>0.1342189132801859</v>
      </c>
      <c r="AE13" s="62">
        <f>'SDA (pensioners)'!$Y13</f>
        <v>8.1841112526658328</v>
      </c>
      <c r="AF13" s="62">
        <f>SP!$Y13</f>
        <v>7476.7279898786164</v>
      </c>
      <c r="AG13" s="62"/>
      <c r="AH13" s="62"/>
      <c r="AI13" s="62"/>
      <c r="AJ13" s="62"/>
      <c r="AK13" s="62"/>
      <c r="AL13" s="62">
        <f>SMP!$Y13</f>
        <v>401.93740837964333</v>
      </c>
      <c r="AM13" s="62">
        <f>UC!$Y13</f>
        <v>1143.1241668155942</v>
      </c>
      <c r="AN13" s="63">
        <f>WFP!$Y13</f>
        <v>183.62831006400495</v>
      </c>
    </row>
    <row r="14" spans="1:40" s="49" customFormat="1" x14ac:dyDescent="0.4">
      <c r="A14" s="59" t="s">
        <v>88</v>
      </c>
      <c r="B14" s="65" t="s">
        <v>89</v>
      </c>
      <c r="C14" s="61">
        <f t="shared" si="3"/>
        <v>23434.142080029753</v>
      </c>
      <c r="D14" s="62">
        <f>AA!$Y14</f>
        <v>731.01341910649978</v>
      </c>
      <c r="E14" s="62">
        <f>BBWB!$Y14</f>
        <v>62.342002521763106</v>
      </c>
      <c r="F14" s="62">
        <f>CA!$Y14</f>
        <v>316.02880203827993</v>
      </c>
      <c r="G14" s="62">
        <f>CWP!$Y14</f>
        <v>1.3642982672728559</v>
      </c>
      <c r="H14" s="62"/>
      <c r="I14" s="62">
        <f>DLA!$Y14</f>
        <v>936.95305617405154</v>
      </c>
      <c r="J14" s="62">
        <f>'DLA (children)'!$Y14</f>
        <v>285.42447973470291</v>
      </c>
      <c r="K14" s="62">
        <f>'DLA (working age)'!$Y14</f>
        <v>350.97353551646734</v>
      </c>
      <c r="L14" s="62">
        <f>'DLA (pensioners)'!$Y14</f>
        <v>301.02769878516881</v>
      </c>
      <c r="M14" s="62">
        <f>DHP!$Y14</f>
        <v>18.572568</v>
      </c>
      <c r="N14" s="62">
        <f>ESA!$Y14</f>
        <v>1485.9339483456827</v>
      </c>
      <c r="O14" s="62">
        <f>HB!$Y14</f>
        <v>2463.0103670000003</v>
      </c>
      <c r="P14" s="62">
        <f>IB!$Y14</f>
        <v>0</v>
      </c>
      <c r="Q14" s="62">
        <f>IS!$Y14</f>
        <v>194.94788452780961</v>
      </c>
      <c r="R14" s="62"/>
      <c r="S14" s="62">
        <f>'IS (incapacity)'!$Y14</f>
        <v>0</v>
      </c>
      <c r="T14" s="62">
        <f>'IS (lone parent)'!$Y14</f>
        <v>129.26722434067108</v>
      </c>
      <c r="U14" s="62">
        <f>'IS (carer)'!$Y14</f>
        <v>57.977652611241353</v>
      </c>
      <c r="V14" s="62">
        <f>'IS (others)'!$Y14</f>
        <v>6.9443464042402807</v>
      </c>
      <c r="W14" s="62">
        <f>IIDB!$Y14</f>
        <v>65.109140957854351</v>
      </c>
      <c r="X14" s="62">
        <f>JSA!$Y14</f>
        <v>115.51299079865532</v>
      </c>
      <c r="Y14" s="62">
        <f>MA!$Y14</f>
        <v>60.02433822699485</v>
      </c>
      <c r="Z14" s="62">
        <f>O75TVL!$Y14</f>
        <v>68.299065185662698</v>
      </c>
      <c r="AA14" s="62">
        <f>PC!$Y14</f>
        <v>549.53076724034429</v>
      </c>
      <c r="AB14" s="62">
        <f>PIP!$Y14</f>
        <v>1013.8888167309634</v>
      </c>
      <c r="AC14" s="62">
        <f>SDA!$Y14</f>
        <v>11.325884727057121</v>
      </c>
      <c r="AD14" s="62">
        <f>'SDA (working age)'!$Y14</f>
        <v>0.10930861880618463</v>
      </c>
      <c r="AE14" s="62">
        <f>'SDA (pensioners)'!$Y14</f>
        <v>11.216576108250937</v>
      </c>
      <c r="AF14" s="62">
        <f>SP!$Y14</f>
        <v>13933.191464254694</v>
      </c>
      <c r="AG14" s="62"/>
      <c r="AH14" s="62"/>
      <c r="AI14" s="62"/>
      <c r="AJ14" s="62"/>
      <c r="AK14" s="62"/>
      <c r="AL14" s="62">
        <f>SMP!$Y14</f>
        <v>374.73306732799551</v>
      </c>
      <c r="AM14" s="62">
        <f>UC!$Y14</f>
        <v>739.88483225685411</v>
      </c>
      <c r="AN14" s="63">
        <f>WFP!$Y14</f>
        <v>292.47536634131808</v>
      </c>
    </row>
    <row r="15" spans="1:40" s="49" customFormat="1" x14ac:dyDescent="0.4">
      <c r="A15" s="59" t="s">
        <v>90</v>
      </c>
      <c r="B15" s="65" t="s">
        <v>91</v>
      </c>
      <c r="C15" s="61">
        <f t="shared" si="3"/>
        <v>16131.631396628411</v>
      </c>
      <c r="D15" s="62">
        <f>AA!$Y15</f>
        <v>525.14424007258515</v>
      </c>
      <c r="E15" s="62">
        <f>BBWB!$Y15</f>
        <v>36.826285973576368</v>
      </c>
      <c r="F15" s="62">
        <f>CA!$Y15</f>
        <v>211.49927825129487</v>
      </c>
      <c r="G15" s="62">
        <f>CWP!$Y15</f>
        <v>2.5001526048779397E-2</v>
      </c>
      <c r="H15" s="62"/>
      <c r="I15" s="62">
        <f>DLA!$Y15</f>
        <v>637.47512745142137</v>
      </c>
      <c r="J15" s="62">
        <f>'DLA (children)'!$Y15</f>
        <v>169.01315233523323</v>
      </c>
      <c r="K15" s="62">
        <f>'DLA (working age)'!$Y15</f>
        <v>218.16926033087293</v>
      </c>
      <c r="L15" s="62">
        <f>'DLA (pensioners)'!$Y15</f>
        <v>250.3194892201781</v>
      </c>
      <c r="M15" s="62">
        <f>DHP!$Y15</f>
        <v>10.087742999999998</v>
      </c>
      <c r="N15" s="62">
        <f>ESA!$Y15</f>
        <v>1123.2028072640819</v>
      </c>
      <c r="O15" s="62">
        <f>HB!$Y15</f>
        <v>1381.6050679999998</v>
      </c>
      <c r="P15" s="62">
        <f>IB!$Y15</f>
        <v>0</v>
      </c>
      <c r="Q15" s="62">
        <f>IS!$Y15</f>
        <v>111.78669353031547</v>
      </c>
      <c r="R15" s="62"/>
      <c r="S15" s="62">
        <f>'IS (incapacity)'!$Y15</f>
        <v>0</v>
      </c>
      <c r="T15" s="62">
        <f>'IS (lone parent)'!$Y15</f>
        <v>68.97593163608957</v>
      </c>
      <c r="U15" s="62">
        <f>'IS (carer)'!$Y15</f>
        <v>38.262399209051161</v>
      </c>
      <c r="V15" s="62">
        <f>'IS (others)'!$Y15</f>
        <v>4.1922859771814727</v>
      </c>
      <c r="W15" s="62">
        <f>IIDB!$Y15</f>
        <v>55.653018850851197</v>
      </c>
      <c r="X15" s="62">
        <f>JSA!$Y15</f>
        <v>52.838333496101932</v>
      </c>
      <c r="Y15" s="62">
        <f>MA!$Y15</f>
        <v>36.972891263880761</v>
      </c>
      <c r="Z15" s="62">
        <f>O75TVL!$Y15</f>
        <v>47.230966471721452</v>
      </c>
      <c r="AA15" s="62">
        <f>PC!$Y15</f>
        <v>380.39559202438727</v>
      </c>
      <c r="AB15" s="62">
        <f>PIP!$Y15</f>
        <v>795.50567009119811</v>
      </c>
      <c r="AC15" s="62">
        <f>SDA!$Y15</f>
        <v>8.3205952089888537</v>
      </c>
      <c r="AD15" s="62">
        <f>'SDA (working age)'!$Y15</f>
        <v>5.1673692252592218E-2</v>
      </c>
      <c r="AE15" s="62">
        <f>'SDA (pensioners)'!$Y15</f>
        <v>8.2689215167362633</v>
      </c>
      <c r="AF15" s="62">
        <f>SP!$Y15</f>
        <v>9588.9286088646131</v>
      </c>
      <c r="AG15" s="62"/>
      <c r="AH15" s="62"/>
      <c r="AI15" s="62"/>
      <c r="AJ15" s="62"/>
      <c r="AK15" s="62"/>
      <c r="AL15" s="62">
        <f>SMP!$Y15</f>
        <v>209.65926902670839</v>
      </c>
      <c r="AM15" s="62">
        <f>UC!$Y15</f>
        <v>713.96051189744514</v>
      </c>
      <c r="AN15" s="63">
        <f>WFP!$Y15</f>
        <v>204.51369436319132</v>
      </c>
    </row>
    <row r="16" spans="1:40" s="49" customFormat="1" x14ac:dyDescent="0.4">
      <c r="A16" s="47">
        <v>924</v>
      </c>
      <c r="B16" s="66" t="s">
        <v>92</v>
      </c>
      <c r="C16" s="56">
        <f t="shared" si="3"/>
        <v>10141.998410591643</v>
      </c>
      <c r="D16" s="57">
        <f>AA!$Y$16</f>
        <v>387.57929964270568</v>
      </c>
      <c r="E16" s="57">
        <f>BBWB!$Y$16</f>
        <v>22.923236512134174</v>
      </c>
      <c r="F16" s="57">
        <f>CA!$Y$16</f>
        <v>190.99436547019997</v>
      </c>
      <c r="G16" s="57">
        <f>CWP!$Y$16</f>
        <v>1.6101760757836949</v>
      </c>
      <c r="H16" s="57"/>
      <c r="I16" s="57">
        <f>DLA!$Y$16</f>
        <v>553.03780746368022</v>
      </c>
      <c r="J16" s="57">
        <f>'DLA (children)'!$Y$16</f>
        <v>110.14453672551382</v>
      </c>
      <c r="K16" s="57">
        <f>'DLA (working age)'!$Y$16</f>
        <v>110.37605614698973</v>
      </c>
      <c r="L16" s="57">
        <f>'DLA (pensioners)'!$Y$16</f>
        <v>332.13609875613685</v>
      </c>
      <c r="M16" s="57">
        <f>DHP!$Y$16</f>
        <v>9.6459260000000011</v>
      </c>
      <c r="N16" s="57">
        <f>ESA!$Y$16</f>
        <v>1021.6268529957659</v>
      </c>
      <c r="O16" s="57">
        <f>HB!$Y$16</f>
        <v>944.9523079999999</v>
      </c>
      <c r="P16" s="57">
        <f>IB!$Y$16</f>
        <v>0</v>
      </c>
      <c r="Q16" s="57">
        <f>IS!$Y$16</f>
        <v>111.83972348981517</v>
      </c>
      <c r="R16" s="57"/>
      <c r="S16" s="57">
        <f>'IS (incapacity)'!$Y$16</f>
        <v>0</v>
      </c>
      <c r="T16" s="57">
        <f>'IS (lone parent)'!$Y$16</f>
        <v>64.12302423418376</v>
      </c>
      <c r="U16" s="57">
        <f>'IS (carer)'!$Y$16</f>
        <v>43.730438609466844</v>
      </c>
      <c r="V16" s="57">
        <f>'IS (others)'!$Y$16</f>
        <v>3.7561458224428472</v>
      </c>
      <c r="W16" s="57">
        <f>IIDB!$Y$16</f>
        <v>55.326945674747641</v>
      </c>
      <c r="X16" s="57">
        <f>JSA!$Y$16</f>
        <v>66.102169006396224</v>
      </c>
      <c r="Y16" s="57">
        <f>MA!$Y$16</f>
        <v>16.89256789433508</v>
      </c>
      <c r="Z16" s="57">
        <f>O75TVL!$Y$16</f>
        <v>24.761306553013071</v>
      </c>
      <c r="AA16" s="57">
        <f>PC!$Y$16</f>
        <v>291.71122594786885</v>
      </c>
      <c r="AB16" s="57">
        <f>PIP!$Y$16</f>
        <v>809.77289914785115</v>
      </c>
      <c r="AC16" s="57">
        <f>SDA!$Y$16</f>
        <v>7.9464287191506884</v>
      </c>
      <c r="AD16" s="57">
        <f>'SDA (working age)'!$Y$16</f>
        <v>0.17792690217238163</v>
      </c>
      <c r="AE16" s="57">
        <f>'SDA (pensioners)'!$Y$16</f>
        <v>7.7685018169783078</v>
      </c>
      <c r="AF16" s="57">
        <f>SP!$Y$16</f>
        <v>5027.4617164568936</v>
      </c>
      <c r="AG16" s="57"/>
      <c r="AH16" s="57"/>
      <c r="AI16" s="57"/>
      <c r="AJ16" s="57"/>
      <c r="AK16" s="57"/>
      <c r="AL16" s="57">
        <f>SMP!$Y$16</f>
        <v>101.35549350646747</v>
      </c>
      <c r="AM16" s="57">
        <f>UC!$Y$16</f>
        <v>387.85026431950513</v>
      </c>
      <c r="AN16" s="58">
        <f>WFP!$Y$16</f>
        <v>108.60769771533192</v>
      </c>
    </row>
    <row r="17" spans="1:40" s="49" customFormat="1" x14ac:dyDescent="0.4">
      <c r="A17" s="47">
        <v>923</v>
      </c>
      <c r="B17" s="66" t="s">
        <v>93</v>
      </c>
      <c r="C17" s="56">
        <f t="shared" si="3"/>
        <v>16193.064794834962</v>
      </c>
      <c r="D17" s="57">
        <f>AA!$Y$17</f>
        <v>505.17436827300509</v>
      </c>
      <c r="E17" s="57">
        <f>BBWB!$Y$17</f>
        <v>43.053140822988524</v>
      </c>
      <c r="F17" s="57">
        <f>CA!$Y$17</f>
        <v>109.94718443785658</v>
      </c>
      <c r="G17" s="57">
        <f>CWP!$Y$17</f>
        <v>10.228700720805433</v>
      </c>
      <c r="H17" s="57"/>
      <c r="I17" s="57">
        <f>DLA!$Y$17</f>
        <v>894.94570941335689</v>
      </c>
      <c r="J17" s="57">
        <f>'DLA (children)'!$Y$17</f>
        <v>169.21936870228515</v>
      </c>
      <c r="K17" s="57">
        <f>'DLA (working age)'!$Y$17</f>
        <v>331.60785730417842</v>
      </c>
      <c r="L17" s="57">
        <f>'DLA (pensioners)'!$Y$17</f>
        <v>393.48532945912399</v>
      </c>
      <c r="M17" s="57">
        <f>DHP!$Y$17</f>
        <v>0</v>
      </c>
      <c r="N17" s="57">
        <f>ESA!$Y$17</f>
        <v>1726.4600559868163</v>
      </c>
      <c r="O17" s="57">
        <f>HB!$Y$17</f>
        <v>1587.6979580000002</v>
      </c>
      <c r="P17" s="57">
        <f>IB!$Y$17</f>
        <v>0</v>
      </c>
      <c r="Q17" s="57">
        <f>IS!$Y$17</f>
        <v>161.52393575919592</v>
      </c>
      <c r="R17" s="57"/>
      <c r="S17" s="57">
        <f>'IS (incapacity)'!$Y$17</f>
        <v>0</v>
      </c>
      <c r="T17" s="57">
        <f>'IS (lone parent)'!$Y$17</f>
        <v>89.808887023750486</v>
      </c>
      <c r="U17" s="57">
        <f>'IS (carer)'!$Y$17</f>
        <v>65.806207777070796</v>
      </c>
      <c r="V17" s="57">
        <f>'IS (others)'!$Y$17</f>
        <v>5.722190931486927</v>
      </c>
      <c r="W17" s="57">
        <f>IIDB!$Y$17</f>
        <v>81.671740226408559</v>
      </c>
      <c r="X17" s="57">
        <f>JSA!$Y$17</f>
        <v>133.36964045452285</v>
      </c>
      <c r="Y17" s="57">
        <f>MA!$Y$17</f>
        <v>29.787177956198409</v>
      </c>
      <c r="Z17" s="57">
        <f>O75TVL!$Y$17</f>
        <v>37.504696097699707</v>
      </c>
      <c r="AA17" s="57">
        <f>PC!$Y$17</f>
        <v>435.09560130279078</v>
      </c>
      <c r="AB17" s="57">
        <f>PIP!$Y$17</f>
        <v>1117.3054363620465</v>
      </c>
      <c r="AC17" s="57">
        <f>SDA!$Y$17</f>
        <v>9.4540026032993367</v>
      </c>
      <c r="AD17" s="57">
        <f>'SDA (working age)'!$Y$17</f>
        <v>8.3316220212714925E-2</v>
      </c>
      <c r="AE17" s="57">
        <f>'SDA (pensioners)'!$Y$17</f>
        <v>9.3706863830866212</v>
      </c>
      <c r="AF17" s="57">
        <f>SP!$Y$17</f>
        <v>8156.7343443663485</v>
      </c>
      <c r="AG17" s="57"/>
      <c r="AH17" s="57"/>
      <c r="AI17" s="57"/>
      <c r="AJ17" s="57"/>
      <c r="AK17" s="57"/>
      <c r="AL17" s="57">
        <f>SMP!$Y$17</f>
        <v>193.29765430340657</v>
      </c>
      <c r="AM17" s="57">
        <f>UC!$Y$17</f>
        <v>786.77420449326041</v>
      </c>
      <c r="AN17" s="58">
        <f>WFP!$Y$17</f>
        <v>173.03924325495461</v>
      </c>
    </row>
    <row r="18" spans="1:40" s="72" customFormat="1" ht="30" customHeight="1" x14ac:dyDescent="0.4">
      <c r="A18" s="67">
        <v>922</v>
      </c>
      <c r="B18" s="68" t="s">
        <v>94</v>
      </c>
      <c r="C18" s="83">
        <f t="shared" si="3"/>
        <v>11.394692308604892</v>
      </c>
      <c r="D18" s="70"/>
      <c r="E18" s="70"/>
      <c r="F18" s="70"/>
      <c r="G18" s="70"/>
      <c r="H18" s="70"/>
      <c r="I18" s="70"/>
      <c r="J18" s="70"/>
      <c r="K18" s="70"/>
      <c r="L18" s="70"/>
      <c r="M18" s="70"/>
      <c r="N18" s="70"/>
      <c r="O18" s="70"/>
      <c r="P18" s="70"/>
      <c r="Q18" s="70"/>
      <c r="R18" s="70"/>
      <c r="S18" s="70"/>
      <c r="T18" s="70"/>
      <c r="U18" s="70"/>
      <c r="V18" s="70"/>
      <c r="W18" s="70"/>
      <c r="X18" s="70"/>
      <c r="Y18" s="70"/>
      <c r="Z18" s="78">
        <f>O75TVL!$Y$18</f>
        <v>11.394692308604892</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0">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0866141732283472" right="0.70866141732283472" top="0.74803149606299213" bottom="0.74803149606299213" header="0.31496062992125984" footer="0.31496062992125984"/>
  <pageSetup paperSize="9" scale="72" fitToWidth="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1.33203125" style="75" customWidth="1"/>
    <col min="8" max="8" width="12.77734375" style="75" hidden="1" customWidth="1"/>
    <col min="9" max="17" width="12.77734375" style="75" customWidth="1"/>
    <col min="18" max="18" width="12.77734375" style="75" hidden="1" customWidth="1"/>
    <col min="19" max="20" width="12.77734375" style="75" customWidth="1"/>
    <col min="21" max="21" width="11.109375" style="75" customWidth="1"/>
    <col min="22" max="22" width="11.44140625" style="75" customWidth="1"/>
    <col min="23" max="26" width="12.77734375" style="75" customWidth="1"/>
    <col min="27" max="27" width="11.5546875" style="75" customWidth="1"/>
    <col min="28" max="28" width="13.44140625" style="75" customWidth="1"/>
    <col min="29" max="31" width="12.77734375" style="75" customWidth="1"/>
    <col min="32" max="32" width="11.44140625" style="75" customWidth="1"/>
    <col min="33" max="37" width="12.77734375" style="75" hidden="1" customWidth="1"/>
    <col min="38" max="38" width="10.77734375" style="75" customWidth="1"/>
    <col min="39" max="39" width="11" style="75" customWidth="1"/>
    <col min="40" max="40" width="11.109375" style="75" customWidth="1"/>
    <col min="41" max="16384" width="8.88671875" style="75"/>
  </cols>
  <sheetData>
    <row r="1" spans="1:40" s="48" customFormat="1" ht="60" customHeight="1" x14ac:dyDescent="0.4">
      <c r="A1" s="250" t="s">
        <v>120</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t="s">
        <v>108</v>
      </c>
      <c r="H2" s="53"/>
      <c r="I2" s="53" t="s">
        <v>52</v>
      </c>
      <c r="J2" s="234" t="s">
        <v>53</v>
      </c>
      <c r="K2" s="234" t="s">
        <v>54</v>
      </c>
      <c r="L2" s="234" t="s">
        <v>55</v>
      </c>
      <c r="M2" s="53" t="s">
        <v>96</v>
      </c>
      <c r="N2" s="53" t="s">
        <v>106</v>
      </c>
      <c r="O2" s="53" t="s">
        <v>56</v>
      </c>
      <c r="P2" s="53" t="s">
        <v>57</v>
      </c>
      <c r="Q2" s="53" t="s">
        <v>58</v>
      </c>
      <c r="R2" s="82"/>
      <c r="S2" s="234" t="s">
        <v>60</v>
      </c>
      <c r="T2" s="234" t="s">
        <v>61</v>
      </c>
      <c r="U2" s="234" t="s">
        <v>62</v>
      </c>
      <c r="V2" s="234" t="s">
        <v>63</v>
      </c>
      <c r="W2" s="53" t="s">
        <v>64</v>
      </c>
      <c r="X2" s="53" t="s">
        <v>65</v>
      </c>
      <c r="Y2" s="53" t="s">
        <v>66</v>
      </c>
      <c r="Z2" s="53" t="s">
        <v>99</v>
      </c>
      <c r="AA2" s="53" t="s">
        <v>100</v>
      </c>
      <c r="AB2" s="53" t="s">
        <v>113</v>
      </c>
      <c r="AC2" s="53" t="s">
        <v>67</v>
      </c>
      <c r="AD2" s="234" t="s">
        <v>54</v>
      </c>
      <c r="AE2" s="234" t="s">
        <v>55</v>
      </c>
      <c r="AF2" s="53" t="s">
        <v>68</v>
      </c>
      <c r="AG2" s="53"/>
      <c r="AH2" s="53"/>
      <c r="AI2" s="53"/>
      <c r="AJ2" s="53"/>
      <c r="AK2" s="53"/>
      <c r="AL2" s="53" t="s">
        <v>101</v>
      </c>
      <c r="AM2" s="53" t="s">
        <v>114</v>
      </c>
      <c r="AN2" s="86" t="s">
        <v>69</v>
      </c>
    </row>
    <row r="3" spans="1:40" s="49" customFormat="1" ht="30" customHeight="1" x14ac:dyDescent="0.4">
      <c r="A3" s="54">
        <v>925</v>
      </c>
      <c r="B3" s="55" t="s">
        <v>70</v>
      </c>
      <c r="C3" s="56">
        <f>SUM(D3:I3,M3:Q3,W3:AC3,AF3,AL3:AN3)</f>
        <v>191482.04145992396</v>
      </c>
      <c r="D3" s="57">
        <f>SUM(D6,D16:D17,D4)</f>
        <v>5908.4831024900013</v>
      </c>
      <c r="E3" s="57">
        <f>SUM(E6,E16:E17,E4)</f>
        <v>506.28404317999968</v>
      </c>
      <c r="F3" s="57">
        <f>SUM(F6,F16:F17,F4)</f>
        <v>2940.7993121000004</v>
      </c>
      <c r="G3" s="57">
        <f>SUM(G6,G16:G17,G4)</f>
        <v>0.22715072999999997</v>
      </c>
      <c r="H3" s="57"/>
      <c r="I3" s="57">
        <f>SUM(I6,I16:I17,I4)</f>
        <v>7233.1409551299994</v>
      </c>
      <c r="J3" s="57">
        <f>SUM(J6,J16:J17,J4)</f>
        <v>2299.5904607779121</v>
      </c>
      <c r="K3" s="57">
        <f>SUM(K6,K16:K17,K4)</f>
        <v>1621.5160946707183</v>
      </c>
      <c r="L3" s="57">
        <f>SUM(L6,L16:L17,L4)</f>
        <v>3312.0343996813695</v>
      </c>
      <c r="M3" s="57">
        <f t="shared" ref="M3:W3" si="0">SUM(M6,M16:M17,M4)</f>
        <v>131.80724099000003</v>
      </c>
      <c r="N3" s="57">
        <f t="shared" si="0"/>
        <v>13850.988828139987</v>
      </c>
      <c r="O3" s="57">
        <f t="shared" si="0"/>
        <v>18364.289596989642</v>
      </c>
      <c r="P3" s="57">
        <f>IB!$Z3</f>
        <v>0</v>
      </c>
      <c r="Q3" s="57">
        <f t="shared" si="0"/>
        <v>1375.5700157399997</v>
      </c>
      <c r="R3" s="57"/>
      <c r="S3" s="57">
        <f>'IS (incapacity)'!$Z3</f>
        <v>0</v>
      </c>
      <c r="T3" s="57">
        <f t="shared" si="0"/>
        <v>809.91756544159443</v>
      </c>
      <c r="U3" s="57">
        <f t="shared" si="0"/>
        <v>539.45774655737648</v>
      </c>
      <c r="V3" s="57">
        <f t="shared" si="0"/>
        <v>26.194703741029208</v>
      </c>
      <c r="W3" s="57">
        <f t="shared" si="0"/>
        <v>811.11134302041069</v>
      </c>
      <c r="X3" s="57">
        <f>SUM(X6,X16:X17,X4)</f>
        <v>713.74196915000039</v>
      </c>
      <c r="Y3" s="57">
        <f>SUM(Y6,Y16:Y17,Y4)</f>
        <v>419.32425563999999</v>
      </c>
      <c r="Z3" s="57">
        <f>SUM(Z6,Z16:Z17,Z4)</f>
        <v>246.64737300000002</v>
      </c>
      <c r="AA3" s="57">
        <f t="shared" ref="AA3:AE3" si="1">SUM(AA6,AA16:AA17,AA4)</f>
        <v>5060.8868007399979</v>
      </c>
      <c r="AB3" s="57">
        <f t="shared" si="1"/>
        <v>12502.829984840004</v>
      </c>
      <c r="AC3" s="57">
        <f t="shared" si="1"/>
        <v>89.012160910000006</v>
      </c>
      <c r="AD3" s="57">
        <f t="shared" si="1"/>
        <v>0</v>
      </c>
      <c r="AE3" s="57">
        <f t="shared" si="1"/>
        <v>89.012160910000006</v>
      </c>
      <c r="AF3" s="57">
        <f>SUM(AF6,AF16:AF17,AF4)</f>
        <v>98807.419040459979</v>
      </c>
      <c r="AG3" s="57"/>
      <c r="AH3" s="57"/>
      <c r="AI3" s="57"/>
      <c r="AJ3" s="57"/>
      <c r="AK3" s="57"/>
      <c r="AL3" s="57">
        <f>SUM(AL6,AL16:AL17,AL4)</f>
        <v>2169.0000000039413</v>
      </c>
      <c r="AM3" s="57">
        <f t="shared" ref="AM3:AN3" si="2">SUM(AM6,AM16:AM17,AM4)</f>
        <v>18376.926201870006</v>
      </c>
      <c r="AN3" s="58">
        <f t="shared" si="2"/>
        <v>1973.5520847999987</v>
      </c>
    </row>
    <row r="4" spans="1:40" s="49" customFormat="1" x14ac:dyDescent="0.4">
      <c r="A4" s="59"/>
      <c r="B4" s="60" t="s">
        <v>71</v>
      </c>
      <c r="C4" s="61">
        <f t="shared" ref="C4:C18" si="3">SUM(D4:I4,M4:Q4,W4:AC4,AF4,AL4:AN4)</f>
        <v>4335.6508064330656</v>
      </c>
      <c r="D4" s="62">
        <f>AA!$Z$4</f>
        <v>13.680229792540903</v>
      </c>
      <c r="E4" s="62">
        <f>BBWB!$Z$4</f>
        <v>22.86065865084467</v>
      </c>
      <c r="F4" s="62">
        <f>CA!$Z$4</f>
        <v>1.9413766652648792</v>
      </c>
      <c r="G4" s="62">
        <f>CWP!$Z$4</f>
        <v>0</v>
      </c>
      <c r="H4" s="62"/>
      <c r="I4" s="62">
        <f>DLA!$Z$4</f>
        <v>12.584945646712633</v>
      </c>
      <c r="J4" s="62">
        <f>'DLA (children)'!$Z$4</f>
        <v>2.5605390630584011</v>
      </c>
      <c r="K4" s="62">
        <f>'DLA (working age)'!$Z$4</f>
        <v>2.9210864810244197</v>
      </c>
      <c r="L4" s="62">
        <f>'DLA (pensioners)'!$Z$4</f>
        <v>7.1114888989262264</v>
      </c>
      <c r="M4" s="62">
        <f>DHP!$Z$4</f>
        <v>0</v>
      </c>
      <c r="N4" s="62">
        <f>ESA!$Z$4</f>
        <v>25.805660076923353</v>
      </c>
      <c r="O4" s="62">
        <f>HB!$Z$4</f>
        <v>8.1179998894995968</v>
      </c>
      <c r="P4" s="62">
        <f>IB!$Z$4</f>
        <v>0</v>
      </c>
      <c r="Q4" s="62">
        <f>IS!$Z$4</f>
        <v>0.13192557161820914</v>
      </c>
      <c r="R4" s="62"/>
      <c r="S4" s="62">
        <f>'IS (incapacity)'!$Z$4</f>
        <v>0</v>
      </c>
      <c r="T4" s="62">
        <f>'IS (lone parent)'!$Z$4</f>
        <v>0.10220880839460789</v>
      </c>
      <c r="U4" s="62">
        <f>'IS (carer)'!$Z$4</f>
        <v>2.9189936890539329E-2</v>
      </c>
      <c r="V4" s="62">
        <f>'IS (others)'!$Z$4</f>
        <v>0</v>
      </c>
      <c r="W4" s="62">
        <f>IIDB!$Z$4</f>
        <v>19.155082580354485</v>
      </c>
      <c r="X4" s="62">
        <f>JSA!$Z$4</f>
        <v>0.47181806217773065</v>
      </c>
      <c r="Y4" s="62">
        <f>MA!$Z$4</f>
        <v>1.0553843856470735</v>
      </c>
      <c r="Z4" s="62">
        <f>O75TVL!$Z$4</f>
        <v>0</v>
      </c>
      <c r="AA4" s="62">
        <f>PC!$Z$4</f>
        <v>2.6450424552001297</v>
      </c>
      <c r="AB4" s="62">
        <f>PIP!$Z$4</f>
        <v>7.0057313834825194</v>
      </c>
      <c r="AC4" s="62">
        <f>SDA!$Z$4</f>
        <v>0.22399558337336997</v>
      </c>
      <c r="AD4" s="62">
        <f>'SDA (working age)'!$Z$4</f>
        <v>0</v>
      </c>
      <c r="AE4" s="62">
        <f>'SDA (pensioners)'!$Z$4</f>
        <v>0.22399558337336997</v>
      </c>
      <c r="AF4" s="62">
        <f>SP!$Z$4</f>
        <v>4200.6515673219274</v>
      </c>
      <c r="AG4" s="62"/>
      <c r="AH4" s="62"/>
      <c r="AI4" s="62"/>
      <c r="AJ4" s="62"/>
      <c r="AK4" s="62"/>
      <c r="AL4" s="62">
        <f>SMP!$Z$4</f>
        <v>1.6080125956286295</v>
      </c>
      <c r="AM4" s="62">
        <f>UC!$Z$4</f>
        <v>9.7594537796313343</v>
      </c>
      <c r="AN4" s="63">
        <f>WFP!$Z$4</f>
        <v>7.9519219922381987</v>
      </c>
    </row>
    <row r="5" spans="1:40" s="49" customFormat="1" ht="25.5" customHeight="1" x14ac:dyDescent="0.4">
      <c r="A5" s="54">
        <v>941</v>
      </c>
      <c r="B5" s="55" t="s">
        <v>72</v>
      </c>
      <c r="C5" s="56">
        <f t="shared" si="3"/>
        <v>170503.03896421933</v>
      </c>
      <c r="D5" s="57">
        <f>SUM(D6,D16)</f>
        <v>5367.7475201855686</v>
      </c>
      <c r="E5" s="57">
        <f>SUM(E6,E16)</f>
        <v>436.72386482463401</v>
      </c>
      <c r="F5" s="57">
        <f>SUM(F6,F16)</f>
        <v>2938.8579354347357</v>
      </c>
      <c r="G5" s="57">
        <f>SUM(G6,G16)</f>
        <v>0</v>
      </c>
      <c r="H5" s="57"/>
      <c r="I5" s="57">
        <f>SUM(I6,I16)</f>
        <v>6419.5684006007177</v>
      </c>
      <c r="J5" s="57">
        <f>SUM(J6,J16)</f>
        <v>2113.7277477629254</v>
      </c>
      <c r="K5" s="57">
        <f>SUM(K6,K16)</f>
        <v>1374.459253124895</v>
      </c>
      <c r="L5" s="57">
        <f>SUM(L6,L16)</f>
        <v>2934.9498935982892</v>
      </c>
      <c r="M5" s="57">
        <f t="shared" ref="M5:W5" si="4">SUM(M6,M16)</f>
        <v>131.80724099000003</v>
      </c>
      <c r="N5" s="57">
        <f t="shared" si="4"/>
        <v>12221.915925222436</v>
      </c>
      <c r="O5" s="57">
        <f t="shared" si="4"/>
        <v>16915.587005298985</v>
      </c>
      <c r="P5" s="57">
        <f t="shared" si="4"/>
        <v>0</v>
      </c>
      <c r="Q5" s="57">
        <f t="shared" si="4"/>
        <v>1252.8358985549705</v>
      </c>
      <c r="R5" s="57"/>
      <c r="S5" s="57">
        <f t="shared" si="4"/>
        <v>0</v>
      </c>
      <c r="T5" s="57">
        <f t="shared" si="4"/>
        <v>744.99780986073552</v>
      </c>
      <c r="U5" s="57">
        <f t="shared" si="4"/>
        <v>484.47058702175343</v>
      </c>
      <c r="V5" s="57">
        <f t="shared" si="4"/>
        <v>23.811902238166628</v>
      </c>
      <c r="W5" s="57">
        <f t="shared" si="4"/>
        <v>710.81139357238146</v>
      </c>
      <c r="X5" s="57">
        <f>SUM(X6,X16)</f>
        <v>640.1796143369537</v>
      </c>
      <c r="Y5" s="57">
        <f>SUM(Y6,Y16)</f>
        <v>390.45195544954561</v>
      </c>
      <c r="Z5" s="57">
        <f t="shared" ref="Z5:AF5" si="5">SUM(Z6,Z16)</f>
        <v>226.44779100988757</v>
      </c>
      <c r="AA5" s="57">
        <f t="shared" si="5"/>
        <v>4633.2661437563793</v>
      </c>
      <c r="AB5" s="57">
        <f t="shared" si="5"/>
        <v>11192.775205920545</v>
      </c>
      <c r="AC5" s="57">
        <f t="shared" si="5"/>
        <v>80.254741636570216</v>
      </c>
      <c r="AD5" s="57">
        <f t="shared" si="5"/>
        <v>0</v>
      </c>
      <c r="AE5" s="57">
        <f t="shared" si="5"/>
        <v>80.254741636570216</v>
      </c>
      <c r="AF5" s="57">
        <f t="shared" si="5"/>
        <v>86290.938289167127</v>
      </c>
      <c r="AG5" s="57"/>
      <c r="AH5" s="57"/>
      <c r="AI5" s="57"/>
      <c r="AJ5" s="57"/>
      <c r="AK5" s="57"/>
      <c r="AL5" s="57">
        <f t="shared" ref="AL5:AN5" si="6">SUM(AL6,AL16)</f>
        <v>1995.4925974189364</v>
      </c>
      <c r="AM5" s="57">
        <f t="shared" si="6"/>
        <v>16862.673727549543</v>
      </c>
      <c r="AN5" s="58">
        <f t="shared" si="6"/>
        <v>1794.7037132894277</v>
      </c>
    </row>
    <row r="6" spans="1:40" s="49" customFormat="1" ht="25.5" customHeight="1" x14ac:dyDescent="0.4">
      <c r="A6" s="54">
        <v>921</v>
      </c>
      <c r="B6" s="64" t="s">
        <v>73</v>
      </c>
      <c r="C6" s="56">
        <f t="shared" si="3"/>
        <v>159912.49561787565</v>
      </c>
      <c r="D6" s="57">
        <f>SUM(D7:D15)</f>
        <v>4967.2749282606701</v>
      </c>
      <c r="E6" s="57">
        <f>SUM(E7:E15)</f>
        <v>411.61507836038385</v>
      </c>
      <c r="F6" s="57">
        <f>SUM(F7:F15)</f>
        <v>2736.9849005641654</v>
      </c>
      <c r="G6" s="57">
        <f>SUM(G7:G15)</f>
        <v>0</v>
      </c>
      <c r="H6" s="57"/>
      <c r="I6" s="57">
        <f>SUM(I7:I15)</f>
        <v>5938.6509860987571</v>
      </c>
      <c r="J6" s="57">
        <f>SUM(J7:J15)</f>
        <v>1996.07263716633</v>
      </c>
      <c r="K6" s="57">
        <f>SUM(K7:K15)</f>
        <v>1318.446797763309</v>
      </c>
      <c r="L6" s="57">
        <f>SUM(L7:L15)</f>
        <v>2624.067771938147</v>
      </c>
      <c r="M6" s="57">
        <f t="shared" ref="M6:W6" si="7">SUM(M7:M15)</f>
        <v>123.35113989000001</v>
      </c>
      <c r="N6" s="57">
        <f t="shared" si="7"/>
        <v>11276.257785409003</v>
      </c>
      <c r="O6" s="57">
        <f t="shared" si="7"/>
        <v>16059.447657524204</v>
      </c>
      <c r="P6" s="57">
        <f t="shared" si="7"/>
        <v>0</v>
      </c>
      <c r="Q6" s="57">
        <f t="shared" si="7"/>
        <v>1168.7694891183105</v>
      </c>
      <c r="R6" s="57"/>
      <c r="S6" s="57">
        <f t="shared" si="7"/>
        <v>0</v>
      </c>
      <c r="T6" s="57">
        <f t="shared" si="7"/>
        <v>698.96960855415205</v>
      </c>
      <c r="U6" s="57">
        <f t="shared" si="7"/>
        <v>448.19287909009876</v>
      </c>
      <c r="V6" s="57">
        <f t="shared" si="7"/>
        <v>22.170072292759933</v>
      </c>
      <c r="W6" s="57">
        <f t="shared" si="7"/>
        <v>655.9896079132302</v>
      </c>
      <c r="X6" s="57">
        <f>SUM(X7:X15)</f>
        <v>604.41443647461551</v>
      </c>
      <c r="Y6" s="57">
        <f>SUM(Y7:Y15)</f>
        <v>373.75918777134967</v>
      </c>
      <c r="Z6" s="57">
        <f t="shared" ref="Z6:AF6" si="8">SUM(Z7:Z15)</f>
        <v>213.07492231708727</v>
      </c>
      <c r="AA6" s="57">
        <f t="shared" si="8"/>
        <v>4347.746002737772</v>
      </c>
      <c r="AB6" s="57">
        <f t="shared" si="8"/>
        <v>10240.103102798468</v>
      </c>
      <c r="AC6" s="57">
        <f t="shared" si="8"/>
        <v>73.118434581212426</v>
      </c>
      <c r="AD6" s="57">
        <f t="shared" si="8"/>
        <v>0</v>
      </c>
      <c r="AE6" s="57">
        <f t="shared" si="8"/>
        <v>73.118434581212426</v>
      </c>
      <c r="AF6" s="57">
        <f t="shared" si="8"/>
        <v>81157.756774001726</v>
      </c>
      <c r="AG6" s="57"/>
      <c r="AH6" s="57"/>
      <c r="AI6" s="57"/>
      <c r="AJ6" s="57"/>
      <c r="AK6" s="57"/>
      <c r="AL6" s="57">
        <f t="shared" ref="AL6:AN6" si="9">SUM(AL7:AL15)</f>
        <v>1905.3572692452881</v>
      </c>
      <c r="AM6" s="57">
        <f t="shared" si="9"/>
        <v>15971.389433382339</v>
      </c>
      <c r="AN6" s="58">
        <f t="shared" si="9"/>
        <v>1687.4344814270844</v>
      </c>
    </row>
    <row r="7" spans="1:40" s="49" customFormat="1" x14ac:dyDescent="0.4">
      <c r="A7" s="59" t="s">
        <v>74</v>
      </c>
      <c r="B7" s="65" t="s">
        <v>75</v>
      </c>
      <c r="C7" s="61">
        <f t="shared" si="3"/>
        <v>8955.4193033070424</v>
      </c>
      <c r="D7" s="62">
        <f>AA!$Z7</f>
        <v>293.34641485230628</v>
      </c>
      <c r="E7" s="62">
        <f>BBWB!$Z7</f>
        <v>21.865945581495421</v>
      </c>
      <c r="F7" s="62">
        <f>CA!$Z7</f>
        <v>198.74393289770993</v>
      </c>
      <c r="G7" s="62">
        <f>CWP!$Z7</f>
        <v>0</v>
      </c>
      <c r="H7" s="62"/>
      <c r="I7" s="62">
        <f>DLA!$Z7</f>
        <v>325.39810172901855</v>
      </c>
      <c r="J7" s="62">
        <f>'DLA (children)'!$Z7</f>
        <v>112.5589485597413</v>
      </c>
      <c r="K7" s="62">
        <f>'DLA (working age)'!$Z7</f>
        <v>23.693153569274848</v>
      </c>
      <c r="L7" s="62">
        <f>'DLA (pensioners)'!$Z7</f>
        <v>192.25752263861042</v>
      </c>
      <c r="M7" s="62">
        <f>DHP!$Z7</f>
        <v>7.3275319999999997</v>
      </c>
      <c r="N7" s="62">
        <f>ESA!$Z7</f>
        <v>721.72525055631411</v>
      </c>
      <c r="O7" s="62">
        <f>HB!$Z7</f>
        <v>765.14919376530702</v>
      </c>
      <c r="P7" s="62">
        <f>IB!$Z7</f>
        <v>0</v>
      </c>
      <c r="Q7" s="62">
        <f>IS!$Z7</f>
        <v>88.10589494337853</v>
      </c>
      <c r="R7" s="62"/>
      <c r="S7" s="62">
        <f>'IS (incapacity)'!$Z7</f>
        <v>0</v>
      </c>
      <c r="T7" s="62">
        <f>'IS (lone parent)'!$Z7</f>
        <v>46.005968997485311</v>
      </c>
      <c r="U7" s="62">
        <f>'IS (carer)'!$Z7</f>
        <v>40.316263696541</v>
      </c>
      <c r="V7" s="62">
        <f>'IS (others)'!$Z7</f>
        <v>1.3734960358638548</v>
      </c>
      <c r="W7" s="62">
        <f>IIDB!$Z7</f>
        <v>83.996697333676394</v>
      </c>
      <c r="X7" s="62">
        <f>JSA!$Z7</f>
        <v>52.79059273200248</v>
      </c>
      <c r="Y7" s="62">
        <f>MA!$Z7</f>
        <v>12.464663351744296</v>
      </c>
      <c r="Z7" s="62">
        <f>O75TVL!$Z7</f>
        <v>10.638309561841869</v>
      </c>
      <c r="AA7" s="62">
        <f>PC!$Z7</f>
        <v>238.32014396347216</v>
      </c>
      <c r="AB7" s="62">
        <f>PIP!$Z7</f>
        <v>770.17147952699679</v>
      </c>
      <c r="AC7" s="62">
        <f>SDA!$Z7</f>
        <v>4.9649169501464412</v>
      </c>
      <c r="AD7" s="62">
        <f>'SDA (working age)'!$Z7</f>
        <v>0</v>
      </c>
      <c r="AE7" s="62">
        <f>'SDA (pensioners)'!$Z7</f>
        <v>4.9649169501464412</v>
      </c>
      <c r="AF7" s="62">
        <f>SP!$Z7</f>
        <v>4205.5009973392225</v>
      </c>
      <c r="AG7" s="62"/>
      <c r="AH7" s="62"/>
      <c r="AI7" s="62"/>
      <c r="AJ7" s="62"/>
      <c r="AK7" s="62"/>
      <c r="AL7" s="62">
        <f>SMP!$Z7</f>
        <v>74.46058694891461</v>
      </c>
      <c r="AM7" s="62">
        <f>UC!$Z7</f>
        <v>993.47358292211015</v>
      </c>
      <c r="AN7" s="63">
        <f>WFP!$Z7</f>
        <v>86.975066351385209</v>
      </c>
    </row>
    <row r="8" spans="1:40" s="49" customFormat="1" x14ac:dyDescent="0.4">
      <c r="A8" s="59" t="s">
        <v>76</v>
      </c>
      <c r="B8" s="65" t="s">
        <v>77</v>
      </c>
      <c r="C8" s="61">
        <f t="shared" si="3"/>
        <v>23026.127633143671</v>
      </c>
      <c r="D8" s="62">
        <f>AA!$Z8</f>
        <v>744.41551152240504</v>
      </c>
      <c r="E8" s="62">
        <f>BBWB!$Z8</f>
        <v>58.738322561418641</v>
      </c>
      <c r="F8" s="62">
        <f>CA!$Z8</f>
        <v>446.25940940055739</v>
      </c>
      <c r="G8" s="62">
        <f>CWP!$Z8</f>
        <v>0</v>
      </c>
      <c r="H8" s="62"/>
      <c r="I8" s="62">
        <f>DLA!$Z8</f>
        <v>1023.1223444011921</v>
      </c>
      <c r="J8" s="62">
        <f>'DLA (children)'!$Z8</f>
        <v>295.46897144585023</v>
      </c>
      <c r="K8" s="62">
        <f>'DLA (working age)'!$Z8</f>
        <v>193.80815063389701</v>
      </c>
      <c r="L8" s="62">
        <f>'DLA (pensioners)'!$Z8</f>
        <v>536.36727907628597</v>
      </c>
      <c r="M8" s="62">
        <f>DHP!$Z8</f>
        <v>15.847716999999999</v>
      </c>
      <c r="N8" s="62">
        <f>ESA!$Z8</f>
        <v>2008.3190527955976</v>
      </c>
      <c r="O8" s="62">
        <f>HB!$Z8</f>
        <v>1888.5773389273008</v>
      </c>
      <c r="P8" s="62">
        <f>IB!$Z8</f>
        <v>0</v>
      </c>
      <c r="Q8" s="62">
        <f>IS!$Z8</f>
        <v>170.67789302179045</v>
      </c>
      <c r="R8" s="62"/>
      <c r="S8" s="62">
        <f>'IS (incapacity)'!$Z8</f>
        <v>0</v>
      </c>
      <c r="T8" s="62">
        <f>'IS (lone parent)'!$Z8</f>
        <v>92.053079916837945</v>
      </c>
      <c r="U8" s="62">
        <f>'IS (carer)'!$Z8</f>
        <v>74.98466956335669</v>
      </c>
      <c r="V8" s="62">
        <f>'IS (others)'!$Z8</f>
        <v>3.2804973126521966</v>
      </c>
      <c r="W8" s="62">
        <f>IIDB!$Z8</f>
        <v>120.26688480677593</v>
      </c>
      <c r="X8" s="62">
        <f>JSA!$Z8</f>
        <v>86.875488759711445</v>
      </c>
      <c r="Y8" s="62">
        <f>MA!$Z8</f>
        <v>46.400275270576977</v>
      </c>
      <c r="Z8" s="62">
        <f>O75TVL!$Z8</f>
        <v>28.118005951426017</v>
      </c>
      <c r="AA8" s="62">
        <f>PC!$Z8</f>
        <v>629.24946886147052</v>
      </c>
      <c r="AB8" s="62">
        <f>PIP!$Z8</f>
        <v>1786.5910642865756</v>
      </c>
      <c r="AC8" s="62">
        <f>SDA!$Z8</f>
        <v>12.9029758226447</v>
      </c>
      <c r="AD8" s="62">
        <f>'SDA (working age)'!$Z8</f>
        <v>0</v>
      </c>
      <c r="AE8" s="62">
        <f>'SDA (pensioners)'!$Z8</f>
        <v>12.9029758226447</v>
      </c>
      <c r="AF8" s="62">
        <f>SP!$Z8</f>
        <v>10896.627892194922</v>
      </c>
      <c r="AG8" s="62"/>
      <c r="AH8" s="62"/>
      <c r="AI8" s="62"/>
      <c r="AJ8" s="62"/>
      <c r="AK8" s="62"/>
      <c r="AL8" s="62">
        <f>SMP!$Z8</f>
        <v>246.84935497480151</v>
      </c>
      <c r="AM8" s="62">
        <f>UC!$Z8</f>
        <v>2589.9716765769872</v>
      </c>
      <c r="AN8" s="63">
        <f>WFP!$Z8</f>
        <v>226.31695600751652</v>
      </c>
    </row>
    <row r="9" spans="1:40" s="49" customFormat="1" x14ac:dyDescent="0.4">
      <c r="A9" s="59" t="s">
        <v>78</v>
      </c>
      <c r="B9" s="65" t="s">
        <v>79</v>
      </c>
      <c r="C9" s="61">
        <f t="shared" si="3"/>
        <v>15902.841514259861</v>
      </c>
      <c r="D9" s="62">
        <f>AA!$Z9</f>
        <v>493.16260041600674</v>
      </c>
      <c r="E9" s="62">
        <f>BBWB!$Z9</f>
        <v>39.695623982874238</v>
      </c>
      <c r="F9" s="62">
        <f>CA!$Z9</f>
        <v>320.83641445860474</v>
      </c>
      <c r="G9" s="62">
        <f>CWP!$Z9</f>
        <v>0</v>
      </c>
      <c r="H9" s="62"/>
      <c r="I9" s="62">
        <f>DLA!$Z9</f>
        <v>655.07351440475338</v>
      </c>
      <c r="J9" s="62">
        <f>'DLA (children)'!$Z9</f>
        <v>197.63935601234766</v>
      </c>
      <c r="K9" s="62">
        <f>'DLA (working age)'!$Z9</f>
        <v>134.12622827758099</v>
      </c>
      <c r="L9" s="62">
        <f>'DLA (pensioners)'!$Z9</f>
        <v>324.19574453572272</v>
      </c>
      <c r="M9" s="62">
        <f>DHP!$Z9</f>
        <v>11.660522</v>
      </c>
      <c r="N9" s="62">
        <f>ESA!$Z9</f>
        <v>1274.2138218776979</v>
      </c>
      <c r="O9" s="62">
        <f>HB!$Z9</f>
        <v>1226.4793445500784</v>
      </c>
      <c r="P9" s="62">
        <f>IB!$Z9</f>
        <v>0</v>
      </c>
      <c r="Q9" s="62">
        <f>IS!$Z9</f>
        <v>141.27699164745013</v>
      </c>
      <c r="R9" s="62"/>
      <c r="S9" s="62">
        <f>'IS (incapacity)'!$Z9</f>
        <v>0</v>
      </c>
      <c r="T9" s="62">
        <f>'IS (lone parent)'!$Z9</f>
        <v>81.644709462010368</v>
      </c>
      <c r="U9" s="62">
        <f>'IS (carer)'!$Z9</f>
        <v>57.096666763220732</v>
      </c>
      <c r="V9" s="62">
        <f>'IS (others)'!$Z9</f>
        <v>2.5065515852983182</v>
      </c>
      <c r="W9" s="62">
        <f>IIDB!$Z9</f>
        <v>86.564324763547248</v>
      </c>
      <c r="X9" s="62">
        <f>JSA!$Z9</f>
        <v>80.558929036529875</v>
      </c>
      <c r="Y9" s="62">
        <f>MA!$Z9</f>
        <v>31.278294682654529</v>
      </c>
      <c r="Z9" s="62">
        <f>O75TVL!$Z9</f>
        <v>20.967888043433874</v>
      </c>
      <c r="AA9" s="62">
        <f>PC!$Z9</f>
        <v>405.00888424271864</v>
      </c>
      <c r="AB9" s="62">
        <f>PIP!$Z9</f>
        <v>1128.7519304310649</v>
      </c>
      <c r="AC9" s="62">
        <f>SDA!$Z9</f>
        <v>7.8117567404726636</v>
      </c>
      <c r="AD9" s="62">
        <f>'SDA (working age)'!$Z9</f>
        <v>0</v>
      </c>
      <c r="AE9" s="62">
        <f>'SDA (pensioners)'!$Z9</f>
        <v>7.8117567404726636</v>
      </c>
      <c r="AF9" s="62">
        <f>SP!$Z9</f>
        <v>8106.4785818555538</v>
      </c>
      <c r="AG9" s="62"/>
      <c r="AH9" s="62"/>
      <c r="AI9" s="62"/>
      <c r="AJ9" s="62"/>
      <c r="AK9" s="62"/>
      <c r="AL9" s="62">
        <f>SMP!$Z9</f>
        <v>154.53969104400056</v>
      </c>
      <c r="AM9" s="62">
        <f>UC!$Z9</f>
        <v>1550.5183449263882</v>
      </c>
      <c r="AN9" s="63">
        <f>WFP!$Z9</f>
        <v>167.96405515602996</v>
      </c>
    </row>
    <row r="10" spans="1:40" s="49" customFormat="1" x14ac:dyDescent="0.4">
      <c r="A10" s="59" t="s">
        <v>80</v>
      </c>
      <c r="B10" s="65" t="s">
        <v>81</v>
      </c>
      <c r="C10" s="61">
        <f t="shared" si="3"/>
        <v>13681.680924883318</v>
      </c>
      <c r="D10" s="62">
        <f>AA!$Z10</f>
        <v>449.5100234783759</v>
      </c>
      <c r="E10" s="62">
        <f>BBWB!$Z10</f>
        <v>36.165390277056396</v>
      </c>
      <c r="F10" s="62">
        <f>CA!$Z10</f>
        <v>244.89924648784299</v>
      </c>
      <c r="G10" s="62">
        <f>CWP!$Z10</f>
        <v>0</v>
      </c>
      <c r="H10" s="62"/>
      <c r="I10" s="62">
        <f>DLA!$Z10</f>
        <v>521.54421379936161</v>
      </c>
      <c r="J10" s="62">
        <f>'DLA (children)'!$Z10</f>
        <v>177.09489657724205</v>
      </c>
      <c r="K10" s="62">
        <f>'DLA (working age)'!$Z10</f>
        <v>101.16410036119117</v>
      </c>
      <c r="L10" s="62">
        <f>'DLA (pensioners)'!$Z10</f>
        <v>244.09380871187022</v>
      </c>
      <c r="M10" s="62">
        <f>DHP!$Z10</f>
        <v>6.5163609999999998</v>
      </c>
      <c r="N10" s="62">
        <f>ESA!$Z10</f>
        <v>994.58431537846457</v>
      </c>
      <c r="O10" s="62">
        <f>HB!$Z10</f>
        <v>958.75741893599945</v>
      </c>
      <c r="P10" s="62">
        <f>IB!$Z10</f>
        <v>0</v>
      </c>
      <c r="Q10" s="62">
        <f>IS!$Z10</f>
        <v>100.00801790696613</v>
      </c>
      <c r="R10" s="62"/>
      <c r="S10" s="62">
        <f>'IS (incapacity)'!$Z10</f>
        <v>0</v>
      </c>
      <c r="T10" s="62">
        <f>'IS (lone parent)'!$Z10</f>
        <v>58.133805128294426</v>
      </c>
      <c r="U10" s="62">
        <f>'IS (carer)'!$Z10</f>
        <v>40.097817570412495</v>
      </c>
      <c r="V10" s="62">
        <f>'IS (others)'!$Z10</f>
        <v>1.7710639279325573</v>
      </c>
      <c r="W10" s="62">
        <f>IIDB!$Z10</f>
        <v>87.338533034386188</v>
      </c>
      <c r="X10" s="62">
        <f>JSA!$Z10</f>
        <v>50.344769596043058</v>
      </c>
      <c r="Y10" s="62">
        <f>MA!$Z10</f>
        <v>31.070617819821166</v>
      </c>
      <c r="Z10" s="62">
        <f>O75TVL!$Z10</f>
        <v>19.008678260403354</v>
      </c>
      <c r="AA10" s="62">
        <f>PC!$Z10</f>
        <v>338.32084106486298</v>
      </c>
      <c r="AB10" s="62">
        <f>PIP!$Z10</f>
        <v>965.05443305439496</v>
      </c>
      <c r="AC10" s="62">
        <f>SDA!$Z10</f>
        <v>6.6585446139242377</v>
      </c>
      <c r="AD10" s="62">
        <f>'SDA (working age)'!$Z10</f>
        <v>0</v>
      </c>
      <c r="AE10" s="62">
        <f>'SDA (pensioners)'!$Z10</f>
        <v>6.6585446139242377</v>
      </c>
      <c r="AF10" s="62">
        <f>SP!$Z10</f>
        <v>7499.5110673307126</v>
      </c>
      <c r="AG10" s="62"/>
      <c r="AH10" s="62"/>
      <c r="AI10" s="62"/>
      <c r="AJ10" s="62"/>
      <c r="AK10" s="62"/>
      <c r="AL10" s="62">
        <f>SMP!$Z10</f>
        <v>132.9404855473496</v>
      </c>
      <c r="AM10" s="62">
        <f>UC!$Z10</f>
        <v>1087.9547345347955</v>
      </c>
      <c r="AN10" s="63">
        <f>WFP!$Z10</f>
        <v>151.49323276255978</v>
      </c>
    </row>
    <row r="11" spans="1:40" s="49" customFormat="1" x14ac:dyDescent="0.4">
      <c r="A11" s="59" t="s">
        <v>82</v>
      </c>
      <c r="B11" s="65" t="s">
        <v>83</v>
      </c>
      <c r="C11" s="61">
        <f t="shared" si="3"/>
        <v>17425.216733231053</v>
      </c>
      <c r="D11" s="62">
        <f>AA!$Z11</f>
        <v>577.62660126060325</v>
      </c>
      <c r="E11" s="62">
        <f>BBWB!$Z11</f>
        <v>46.233762667151858</v>
      </c>
      <c r="F11" s="62">
        <f>CA!$Z11</f>
        <v>338.41938189308274</v>
      </c>
      <c r="G11" s="62">
        <f>CWP!$Z11</f>
        <v>0</v>
      </c>
      <c r="H11" s="62"/>
      <c r="I11" s="62">
        <f>DLA!$Z11</f>
        <v>592.31014418039911</v>
      </c>
      <c r="J11" s="62">
        <f>'DLA (children)'!$Z11</f>
        <v>227.59759356650289</v>
      </c>
      <c r="K11" s="62">
        <f>'DLA (working age)'!$Z11</f>
        <v>57.424325056476235</v>
      </c>
      <c r="L11" s="62">
        <f>'DLA (pensioners)'!$Z11</f>
        <v>311.84047450406445</v>
      </c>
      <c r="M11" s="62">
        <f>DHP!$Z11</f>
        <v>13.951216000000001</v>
      </c>
      <c r="N11" s="62">
        <f>ESA!$Z11</f>
        <v>1231.0779887142585</v>
      </c>
      <c r="O11" s="62">
        <f>HB!$Z11</f>
        <v>1537.5417599813152</v>
      </c>
      <c r="P11" s="62">
        <f>IB!$Z11</f>
        <v>0</v>
      </c>
      <c r="Q11" s="62">
        <f>IS!$Z11</f>
        <v>150.88155098311708</v>
      </c>
      <c r="R11" s="62"/>
      <c r="S11" s="62">
        <f>'IS (incapacity)'!$Z11</f>
        <v>0</v>
      </c>
      <c r="T11" s="62">
        <f>'IS (lone parent)'!$Z11</f>
        <v>88.834046298127618</v>
      </c>
      <c r="U11" s="62">
        <f>'IS (carer)'!$Z11</f>
        <v>59.326372711294361</v>
      </c>
      <c r="V11" s="62">
        <f>'IS (others)'!$Z11</f>
        <v>2.7297546575689733</v>
      </c>
      <c r="W11" s="62">
        <f>IIDB!$Z11</f>
        <v>77.273825513480148</v>
      </c>
      <c r="X11" s="62">
        <f>JSA!$Z11</f>
        <v>92.661520369216547</v>
      </c>
      <c r="Y11" s="62">
        <f>MA!$Z11</f>
        <v>36.635277941465496</v>
      </c>
      <c r="Z11" s="62">
        <f>O75TVL!$Z11</f>
        <v>23.34382609067999</v>
      </c>
      <c r="AA11" s="62">
        <f>PC!$Z11</f>
        <v>476.28741969479108</v>
      </c>
      <c r="AB11" s="62">
        <f>PIP!$Z11</f>
        <v>1290.7806160677112</v>
      </c>
      <c r="AC11" s="62">
        <f>SDA!$Z11</f>
        <v>8.207108989055115</v>
      </c>
      <c r="AD11" s="62">
        <f>'SDA (working age)'!$Z11</f>
        <v>0</v>
      </c>
      <c r="AE11" s="62">
        <f>'SDA (pensioners)'!$Z11</f>
        <v>8.207108989055115</v>
      </c>
      <c r="AF11" s="62">
        <f>SP!$Z11</f>
        <v>8819.284101767631</v>
      </c>
      <c r="AG11" s="62"/>
      <c r="AH11" s="62"/>
      <c r="AI11" s="62"/>
      <c r="AJ11" s="62"/>
      <c r="AK11" s="62"/>
      <c r="AL11" s="62">
        <f>SMP!$Z11</f>
        <v>185.19243657013621</v>
      </c>
      <c r="AM11" s="62">
        <f>UC!$Z11</f>
        <v>1745.9957287406578</v>
      </c>
      <c r="AN11" s="63">
        <f>WFP!$Z11</f>
        <v>181.51246580630283</v>
      </c>
    </row>
    <row r="12" spans="1:40" s="49" customFormat="1" x14ac:dyDescent="0.4">
      <c r="A12" s="59" t="s">
        <v>84</v>
      </c>
      <c r="B12" s="65" t="s">
        <v>85</v>
      </c>
      <c r="C12" s="61">
        <f t="shared" si="3"/>
        <v>17226.721105269808</v>
      </c>
      <c r="D12" s="62">
        <f>AA!$Z12</f>
        <v>573.28171743276755</v>
      </c>
      <c r="E12" s="62">
        <f>BBWB!$Z12</f>
        <v>45.958887343757198</v>
      </c>
      <c r="F12" s="62">
        <f>CA!$Z12</f>
        <v>255.04501314631167</v>
      </c>
      <c r="G12" s="62">
        <f>CWP!$Z12</f>
        <v>0</v>
      </c>
      <c r="H12" s="62"/>
      <c r="I12" s="62">
        <f>DLA!$Z12</f>
        <v>582.09650126255235</v>
      </c>
      <c r="J12" s="62">
        <f>'DLA (children)'!$Z12</f>
        <v>217.41588054106299</v>
      </c>
      <c r="K12" s="62">
        <f>'DLA (working age)'!$Z12</f>
        <v>138.89342102480319</v>
      </c>
      <c r="L12" s="62">
        <f>'DLA (pensioners)'!$Z12</f>
        <v>225.02822240949109</v>
      </c>
      <c r="M12" s="62">
        <f>DHP!$Z12</f>
        <v>9.871888890000001</v>
      </c>
      <c r="N12" s="62">
        <f>ESA!$Z12</f>
        <v>997.09724907249381</v>
      </c>
      <c r="O12" s="62">
        <f>HB!$Z12</f>
        <v>1395.1306323457118</v>
      </c>
      <c r="P12" s="62">
        <f>IB!$Z12</f>
        <v>0</v>
      </c>
      <c r="Q12" s="62">
        <f>IS!$Z12</f>
        <v>104.74642097814895</v>
      </c>
      <c r="R12" s="62"/>
      <c r="S12" s="62">
        <f>'IS (incapacity)'!$Z12</f>
        <v>0</v>
      </c>
      <c r="T12" s="62">
        <f>'IS (lone parent)'!$Z12</f>
        <v>66.739466641336335</v>
      </c>
      <c r="U12" s="62">
        <f>'IS (carer)'!$Z12</f>
        <v>36.465869543537806</v>
      </c>
      <c r="V12" s="62">
        <f>'IS (others)'!$Z12</f>
        <v>1.8247411802255362</v>
      </c>
      <c r="W12" s="62">
        <f>IIDB!$Z12</f>
        <v>52.234558019892106</v>
      </c>
      <c r="X12" s="62">
        <f>JSA!$Z12</f>
        <v>45.219173795076848</v>
      </c>
      <c r="Y12" s="62">
        <f>MA!$Z12</f>
        <v>39.679985864948847</v>
      </c>
      <c r="Z12" s="62">
        <f>O75TVL!$Z12</f>
        <v>25.541920949112974</v>
      </c>
      <c r="AA12" s="62">
        <f>PC!$Z12</f>
        <v>382.69642423789935</v>
      </c>
      <c r="AB12" s="62">
        <f>PIP!$Z12</f>
        <v>928.59240516740124</v>
      </c>
      <c r="AC12" s="62">
        <f>SDA!$Z12</f>
        <v>6.9305356032470007</v>
      </c>
      <c r="AD12" s="62">
        <f>'SDA (working age)'!$Z12</f>
        <v>0</v>
      </c>
      <c r="AE12" s="62">
        <f>'SDA (pensioners)'!$Z12</f>
        <v>6.9305356032470007</v>
      </c>
      <c r="AF12" s="62">
        <f>SP!$Z12</f>
        <v>9912.2172432735242</v>
      </c>
      <c r="AG12" s="62"/>
      <c r="AH12" s="62"/>
      <c r="AI12" s="62"/>
      <c r="AJ12" s="62"/>
      <c r="AK12" s="62"/>
      <c r="AL12" s="62">
        <f>SMP!$Z12</f>
        <v>234.23276404577675</v>
      </c>
      <c r="AM12" s="62">
        <f>UC!$Z12</f>
        <v>1436.5458139534201</v>
      </c>
      <c r="AN12" s="63">
        <f>WFP!$Z12</f>
        <v>199.60196988776431</v>
      </c>
    </row>
    <row r="13" spans="1:40" s="49" customFormat="1" x14ac:dyDescent="0.4">
      <c r="A13" s="59" t="s">
        <v>86</v>
      </c>
      <c r="B13" s="65" t="s">
        <v>87</v>
      </c>
      <c r="C13" s="61">
        <f t="shared" si="3"/>
        <v>22324.140202705028</v>
      </c>
      <c r="D13" s="62">
        <f>AA!$Z13</f>
        <v>525.33724852230171</v>
      </c>
      <c r="E13" s="62">
        <f>BBWB!$Z13</f>
        <v>54.937514852550841</v>
      </c>
      <c r="F13" s="62">
        <f>CA!$Z13</f>
        <v>375.67599788160521</v>
      </c>
      <c r="G13" s="62">
        <f>CWP!$Z13</f>
        <v>0</v>
      </c>
      <c r="H13" s="62"/>
      <c r="I13" s="62">
        <f>DLA!$Z13</f>
        <v>826.43074135110805</v>
      </c>
      <c r="J13" s="62">
        <f>'DLA (children)'!$Z13</f>
        <v>270.32011216120588</v>
      </c>
      <c r="K13" s="62">
        <f>'DLA (working age)'!$Z13</f>
        <v>276.16296258387331</v>
      </c>
      <c r="L13" s="62">
        <f>'DLA (pensioners)'!$Z13</f>
        <v>274.05901031036996</v>
      </c>
      <c r="M13" s="62">
        <f>DHP!$Z13</f>
        <v>32.409229000000003</v>
      </c>
      <c r="N13" s="62">
        <f>ESA!$Z13</f>
        <v>1657.5399747378729</v>
      </c>
      <c r="O13" s="62">
        <f>HB!$Z13</f>
        <v>4897.408043293517</v>
      </c>
      <c r="P13" s="62">
        <f>IB!$Z13</f>
        <v>0</v>
      </c>
      <c r="Q13" s="62">
        <f>IS!$Z13</f>
        <v>186.49823707521523</v>
      </c>
      <c r="R13" s="62"/>
      <c r="S13" s="62">
        <f>'IS (incapacity)'!$Z13</f>
        <v>0</v>
      </c>
      <c r="T13" s="62">
        <f>'IS (lone parent)'!$Z13</f>
        <v>122.41585818525533</v>
      </c>
      <c r="U13" s="62">
        <f>'IS (carer)'!$Z13</f>
        <v>60.078482801692701</v>
      </c>
      <c r="V13" s="62">
        <f>'IS (others)'!$Z13</f>
        <v>4.7219702165273123</v>
      </c>
      <c r="W13" s="62">
        <f>IIDB!$Z13</f>
        <v>28.077299948778769</v>
      </c>
      <c r="X13" s="62">
        <f>JSA!$Z13</f>
        <v>103.1042396619174</v>
      </c>
      <c r="Y13" s="62">
        <f>MA!$Z13</f>
        <v>78.243541809022716</v>
      </c>
      <c r="Z13" s="62">
        <f>O75TVL!$Z13</f>
        <v>22.409415672889523</v>
      </c>
      <c r="AA13" s="62">
        <f>PC!$Z13</f>
        <v>961.67637882307008</v>
      </c>
      <c r="AB13" s="62">
        <f>PIP!$Z13</f>
        <v>1216.2377795545076</v>
      </c>
      <c r="AC13" s="62">
        <f>SDA!$Z13</f>
        <v>7.6916228498693977</v>
      </c>
      <c r="AD13" s="62">
        <f>'SDA (working age)'!$Z13</f>
        <v>0</v>
      </c>
      <c r="AE13" s="62">
        <f>'SDA (pensioners)'!$Z13</f>
        <v>7.6916228498693977</v>
      </c>
      <c r="AF13" s="62">
        <f>SP!$Z13</f>
        <v>7603.1816062914186</v>
      </c>
      <c r="AG13" s="62"/>
      <c r="AH13" s="62"/>
      <c r="AI13" s="62"/>
      <c r="AJ13" s="62"/>
      <c r="AK13" s="62"/>
      <c r="AL13" s="62">
        <f>SMP!$Z13</f>
        <v>357.44249232285625</v>
      </c>
      <c r="AM13" s="62">
        <f>UC!$Z13</f>
        <v>3208.8524572770903</v>
      </c>
      <c r="AN13" s="63">
        <f>WFP!$Z13</f>
        <v>180.98638177943178</v>
      </c>
    </row>
    <row r="14" spans="1:40" s="49" customFormat="1" x14ac:dyDescent="0.4">
      <c r="A14" s="59" t="s">
        <v>88</v>
      </c>
      <c r="B14" s="65" t="s">
        <v>89</v>
      </c>
      <c r="C14" s="61">
        <f t="shared" si="3"/>
        <v>24541.8219021447</v>
      </c>
      <c r="D14" s="62">
        <f>AA!$Z14</f>
        <v>765.39080263320852</v>
      </c>
      <c r="E14" s="62">
        <f>BBWB!$Z14</f>
        <v>68.029019226531616</v>
      </c>
      <c r="F14" s="62">
        <f>CA!$Z14</f>
        <v>334.22078752784904</v>
      </c>
      <c r="G14" s="62">
        <f>CWP!$Z14</f>
        <v>0</v>
      </c>
      <c r="H14" s="62"/>
      <c r="I14" s="62">
        <f>DLA!$Z14</f>
        <v>861.88115950993154</v>
      </c>
      <c r="J14" s="62">
        <f>'DLA (children)'!$Z14</f>
        <v>313.30826679797559</v>
      </c>
      <c r="K14" s="62">
        <f>'DLA (working age)'!$Z14</f>
        <v>260.22841296134857</v>
      </c>
      <c r="L14" s="62">
        <f>'DLA (pensioners)'!$Z14</f>
        <v>283.75327559005166</v>
      </c>
      <c r="M14" s="62">
        <f>DHP!$Z14</f>
        <v>16.485908999999999</v>
      </c>
      <c r="N14" s="62">
        <f>ESA!$Z14</f>
        <v>1361.8326077984073</v>
      </c>
      <c r="O14" s="62">
        <f>HB!$Z14</f>
        <v>2170.5792599408487</v>
      </c>
      <c r="P14" s="62">
        <f>IB!$Z14</f>
        <v>0</v>
      </c>
      <c r="Q14" s="62">
        <f>IS!$Z14</f>
        <v>143.76862870351297</v>
      </c>
      <c r="R14" s="62"/>
      <c r="S14" s="62">
        <f>'IS (incapacity)'!$Z14</f>
        <v>0</v>
      </c>
      <c r="T14" s="62">
        <f>'IS (lone parent)'!$Z14</f>
        <v>94.017782133339168</v>
      </c>
      <c r="U14" s="62">
        <f>'IS (carer)'!$Z14</f>
        <v>47.836368730476281</v>
      </c>
      <c r="V14" s="62">
        <f>'IS (others)'!$Z14</f>
        <v>2.3444214531904342</v>
      </c>
      <c r="W14" s="62">
        <f>IIDB!$Z14</f>
        <v>64.64149056270324</v>
      </c>
      <c r="X14" s="62">
        <f>JSA!$Z14</f>
        <v>62.728861406344244</v>
      </c>
      <c r="Y14" s="62">
        <f>MA!$Z14</f>
        <v>60.395312113979095</v>
      </c>
      <c r="Z14" s="62">
        <f>O75TVL!$Z14</f>
        <v>37.176856697769047</v>
      </c>
      <c r="AA14" s="62">
        <f>PC!$Z14</f>
        <v>542.83897147131336</v>
      </c>
      <c r="AB14" s="62">
        <f>PIP!$Z14</f>
        <v>1192.752304649895</v>
      </c>
      <c r="AC14" s="62">
        <f>SDA!$Z14</f>
        <v>10.246624500485437</v>
      </c>
      <c r="AD14" s="62">
        <f>'SDA (working age)'!$Z14</f>
        <v>0</v>
      </c>
      <c r="AE14" s="62">
        <f>'SDA (pensioners)'!$Z14</f>
        <v>10.246624500485437</v>
      </c>
      <c r="AF14" s="62">
        <f>SP!$Z14</f>
        <v>14273.752467262766</v>
      </c>
      <c r="AG14" s="62"/>
      <c r="AH14" s="62"/>
      <c r="AI14" s="62"/>
      <c r="AJ14" s="62"/>
      <c r="AK14" s="62"/>
      <c r="AL14" s="62">
        <f>SMP!$Z14</f>
        <v>333.24970194113257</v>
      </c>
      <c r="AM14" s="62">
        <f>UC!$Z14</f>
        <v>1952.0771671902708</v>
      </c>
      <c r="AN14" s="63">
        <f>WFP!$Z14</f>
        <v>289.77397000775392</v>
      </c>
    </row>
    <row r="15" spans="1:40" s="49" customFormat="1" x14ac:dyDescent="0.4">
      <c r="A15" s="59" t="s">
        <v>90</v>
      </c>
      <c r="B15" s="65" t="s">
        <v>91</v>
      </c>
      <c r="C15" s="61">
        <f t="shared" si="3"/>
        <v>16828.526298931192</v>
      </c>
      <c r="D15" s="62">
        <f>AA!$Z15</f>
        <v>545.20400814269476</v>
      </c>
      <c r="E15" s="62">
        <f>BBWB!$Z15</f>
        <v>39.990611867547614</v>
      </c>
      <c r="F15" s="62">
        <f>CA!$Z15</f>
        <v>222.88471687060132</v>
      </c>
      <c r="G15" s="62">
        <f>CWP!$Z15</f>
        <v>0</v>
      </c>
      <c r="H15" s="62"/>
      <c r="I15" s="62">
        <f>DLA!$Z15</f>
        <v>550.79426546044067</v>
      </c>
      <c r="J15" s="62">
        <f>'DLA (children)'!$Z15</f>
        <v>184.66861150440135</v>
      </c>
      <c r="K15" s="62">
        <f>'DLA (working age)'!$Z15</f>
        <v>132.94604329486367</v>
      </c>
      <c r="L15" s="62">
        <f>'DLA (pensioners)'!$Z15</f>
        <v>232.47243416168084</v>
      </c>
      <c r="M15" s="62">
        <f>DHP!$Z15</f>
        <v>9.2807649999999988</v>
      </c>
      <c r="N15" s="62">
        <f>ESA!$Z15</f>
        <v>1029.8675244778974</v>
      </c>
      <c r="O15" s="62">
        <f>HB!$Z15</f>
        <v>1219.824665784126</v>
      </c>
      <c r="P15" s="62">
        <f>IB!$Z15</f>
        <v>0</v>
      </c>
      <c r="Q15" s="62">
        <f>IS!$Z15</f>
        <v>82.80585385873097</v>
      </c>
      <c r="R15" s="62"/>
      <c r="S15" s="62">
        <f>'IS (incapacity)'!$Z15</f>
        <v>0</v>
      </c>
      <c r="T15" s="62">
        <f>'IS (lone parent)'!$Z15</f>
        <v>49.124891791465494</v>
      </c>
      <c r="U15" s="62">
        <f>'IS (carer)'!$Z15</f>
        <v>31.990367709566691</v>
      </c>
      <c r="V15" s="62">
        <f>'IS (others)'!$Z15</f>
        <v>1.617575923500751</v>
      </c>
      <c r="W15" s="62">
        <f>IIDB!$Z15</f>
        <v>55.595993929990222</v>
      </c>
      <c r="X15" s="62">
        <f>JSA!$Z15</f>
        <v>30.130861117773577</v>
      </c>
      <c r="Y15" s="62">
        <f>MA!$Z15</f>
        <v>37.591218917136509</v>
      </c>
      <c r="Z15" s="62">
        <f>O75TVL!$Z15</f>
        <v>25.870021089530606</v>
      </c>
      <c r="AA15" s="62">
        <f>PC!$Z15</f>
        <v>373.34747037817351</v>
      </c>
      <c r="AB15" s="62">
        <f>PIP!$Z15</f>
        <v>961.17109005992177</v>
      </c>
      <c r="AC15" s="62">
        <f>SDA!$Z15</f>
        <v>7.7043485113674404</v>
      </c>
      <c r="AD15" s="62">
        <f>'SDA (working age)'!$Z15</f>
        <v>0</v>
      </c>
      <c r="AE15" s="62">
        <f>'SDA (pensioners)'!$Z15</f>
        <v>7.7043485113674404</v>
      </c>
      <c r="AF15" s="62">
        <f>SP!$Z15</f>
        <v>9841.20281668598</v>
      </c>
      <c r="AG15" s="62"/>
      <c r="AH15" s="62"/>
      <c r="AI15" s="62"/>
      <c r="AJ15" s="62"/>
      <c r="AK15" s="62"/>
      <c r="AL15" s="62">
        <f>SMP!$Z15</f>
        <v>186.44975585032</v>
      </c>
      <c r="AM15" s="62">
        <f>UC!$Z15</f>
        <v>1405.9999272606181</v>
      </c>
      <c r="AN15" s="63">
        <f>WFP!$Z15</f>
        <v>202.81038366834025</v>
      </c>
    </row>
    <row r="16" spans="1:40" s="49" customFormat="1" x14ac:dyDescent="0.4">
      <c r="A16" s="47">
        <v>924</v>
      </c>
      <c r="B16" s="66" t="s">
        <v>92</v>
      </c>
      <c r="C16" s="56">
        <f t="shared" si="3"/>
        <v>10590.543346343682</v>
      </c>
      <c r="D16" s="57">
        <f>AA!$Z$16</f>
        <v>400.47259192489844</v>
      </c>
      <c r="E16" s="57">
        <f>BBWB!$Z$16</f>
        <v>25.108786464250144</v>
      </c>
      <c r="F16" s="57">
        <f>CA!$Z$16</f>
        <v>201.87303487057019</v>
      </c>
      <c r="G16" s="57">
        <f>CWP!$Z$16</f>
        <v>0</v>
      </c>
      <c r="H16" s="57"/>
      <c r="I16" s="57">
        <f>DLA!$Z$16</f>
        <v>480.91741450196076</v>
      </c>
      <c r="J16" s="57">
        <f>'DLA (children)'!$Z$16</f>
        <v>117.65511059659529</v>
      </c>
      <c r="K16" s="57">
        <f>'DLA (working age)'!$Z$16</f>
        <v>56.012455361585928</v>
      </c>
      <c r="L16" s="57">
        <f>'DLA (pensioners)'!$Z$16</f>
        <v>310.88212166014205</v>
      </c>
      <c r="M16" s="57">
        <f>DHP!$Z$16</f>
        <v>8.4561011000000015</v>
      </c>
      <c r="N16" s="57">
        <f>ESA!$Z$16</f>
        <v>945.65813981343263</v>
      </c>
      <c r="O16" s="57">
        <f>HB!$Z$16</f>
        <v>856.13934777478198</v>
      </c>
      <c r="P16" s="57">
        <f>IB!$Z$16</f>
        <v>0</v>
      </c>
      <c r="Q16" s="57">
        <f>IS!$Z$16</f>
        <v>84.066409436659939</v>
      </c>
      <c r="R16" s="57"/>
      <c r="S16" s="57">
        <f>'IS (incapacity)'!$Z$16</f>
        <v>0</v>
      </c>
      <c r="T16" s="57">
        <f>'IS (lone parent)'!$Z$16</f>
        <v>46.028201306583455</v>
      </c>
      <c r="U16" s="57">
        <f>'IS (carer)'!$Z$16</f>
        <v>36.277707931654653</v>
      </c>
      <c r="V16" s="57">
        <f>'IS (others)'!$Z$16</f>
        <v>1.641829945406694</v>
      </c>
      <c r="W16" s="57">
        <f>IIDB!$Z$16</f>
        <v>54.821785659151303</v>
      </c>
      <c r="X16" s="57">
        <f>JSA!$Z$16</f>
        <v>35.765177862338227</v>
      </c>
      <c r="Y16" s="57">
        <f>MA!$Z$16</f>
        <v>16.692767678195949</v>
      </c>
      <c r="Z16" s="57">
        <f>O75TVL!$Z$16</f>
        <v>13.372868692800283</v>
      </c>
      <c r="AA16" s="57">
        <f>PC!$Z$16</f>
        <v>285.52014101860772</v>
      </c>
      <c r="AB16" s="57">
        <f>PIP!$Z$16</f>
        <v>952.67210312207726</v>
      </c>
      <c r="AC16" s="57">
        <f>SDA!$Z$16</f>
        <v>7.1363070553577881</v>
      </c>
      <c r="AD16" s="57">
        <f>'SDA (working age)'!$Z$16</f>
        <v>0</v>
      </c>
      <c r="AE16" s="57">
        <f>'SDA (pensioners)'!$Z$16</f>
        <v>7.1363070553577881</v>
      </c>
      <c r="AF16" s="57">
        <f>SP!$Z$16</f>
        <v>5133.1815151654018</v>
      </c>
      <c r="AG16" s="57"/>
      <c r="AH16" s="57"/>
      <c r="AI16" s="57"/>
      <c r="AJ16" s="57"/>
      <c r="AK16" s="57"/>
      <c r="AL16" s="57">
        <f>SMP!$Z$16</f>
        <v>90.13532817364819</v>
      </c>
      <c r="AM16" s="57">
        <f>UC!$Z$16</f>
        <v>891.28429416720576</v>
      </c>
      <c r="AN16" s="58">
        <f>WFP!$Z$16</f>
        <v>107.26923186234322</v>
      </c>
    </row>
    <row r="17" spans="1:40" s="49" customFormat="1" x14ac:dyDescent="0.4">
      <c r="A17" s="47">
        <v>923</v>
      </c>
      <c r="B17" s="66" t="s">
        <v>93</v>
      </c>
      <c r="C17" s="56">
        <f t="shared" si="3"/>
        <v>16643.35168927156</v>
      </c>
      <c r="D17" s="57">
        <f>AA!$Z$17</f>
        <v>527.05535251189224</v>
      </c>
      <c r="E17" s="57">
        <f>BBWB!$Z$17</f>
        <v>46.699519704520995</v>
      </c>
      <c r="F17" s="57">
        <f>CA!$Z$17</f>
        <v>0</v>
      </c>
      <c r="G17" s="57">
        <f>CWP!$Z$17</f>
        <v>0.22715072999999997</v>
      </c>
      <c r="H17" s="57"/>
      <c r="I17" s="57">
        <f>DLA!$Z$17</f>
        <v>800.98760888256902</v>
      </c>
      <c r="J17" s="57">
        <f>'DLA (children)'!$Z$17</f>
        <v>183.3021739519281</v>
      </c>
      <c r="K17" s="57">
        <f>'DLA (working age)'!$Z$17</f>
        <v>244.13575506479881</v>
      </c>
      <c r="L17" s="57">
        <f>'DLA (pensioners)'!$Z$17</f>
        <v>369.9730171841536</v>
      </c>
      <c r="M17" s="57">
        <f>DHP!$Z$17</f>
        <v>0</v>
      </c>
      <c r="N17" s="57">
        <f>ESA!$Z$17</f>
        <v>1603.2672428406281</v>
      </c>
      <c r="O17" s="57">
        <f>HB!$Z$17</f>
        <v>1440.5845918011589</v>
      </c>
      <c r="P17" s="57">
        <f>IB!$Z$17</f>
        <v>0</v>
      </c>
      <c r="Q17" s="57">
        <f>IS!$Z$17</f>
        <v>122.60219161341085</v>
      </c>
      <c r="R17" s="57"/>
      <c r="S17" s="57">
        <f>'IS (incapacity)'!$Z$17</f>
        <v>0</v>
      </c>
      <c r="T17" s="57">
        <f>'IS (lone parent)'!$Z$17</f>
        <v>64.817546772464297</v>
      </c>
      <c r="U17" s="57">
        <f>'IS (carer)'!$Z$17</f>
        <v>54.957969598732454</v>
      </c>
      <c r="V17" s="57">
        <f>'IS (others)'!$Z$17</f>
        <v>2.3828015028625811</v>
      </c>
      <c r="W17" s="57">
        <f>IIDB!$Z$17</f>
        <v>81.144866867674779</v>
      </c>
      <c r="X17" s="57">
        <f>JSA!$Z$17</f>
        <v>73.090536750868978</v>
      </c>
      <c r="Y17" s="57">
        <f>MA!$Z$17</f>
        <v>27.816915804807323</v>
      </c>
      <c r="Z17" s="57">
        <f>O75TVL!$Z$17</f>
        <v>20.199581990112438</v>
      </c>
      <c r="AA17" s="57">
        <f>PC!$Z$17</f>
        <v>424.97561452841848</v>
      </c>
      <c r="AB17" s="57">
        <f>PIP!$Z$17</f>
        <v>1303.0490475359773</v>
      </c>
      <c r="AC17" s="57">
        <f>SDA!$Z$17</f>
        <v>8.5334236900564289</v>
      </c>
      <c r="AD17" s="57">
        <f>'SDA (working age)'!$Z$17</f>
        <v>0</v>
      </c>
      <c r="AE17" s="57">
        <f>'SDA (pensioners)'!$Z$17</f>
        <v>8.5334236900564289</v>
      </c>
      <c r="AF17" s="57">
        <f>SP!$Z$17</f>
        <v>8315.8291839709273</v>
      </c>
      <c r="AG17" s="57"/>
      <c r="AH17" s="57"/>
      <c r="AI17" s="57"/>
      <c r="AJ17" s="57"/>
      <c r="AK17" s="57"/>
      <c r="AL17" s="57">
        <f>SMP!$Z$17</f>
        <v>171.89938998937632</v>
      </c>
      <c r="AM17" s="57">
        <f>UC!$Z$17</f>
        <v>1504.4930205408305</v>
      </c>
      <c r="AN17" s="58">
        <f>WFP!$Z$17</f>
        <v>170.89644951833299</v>
      </c>
    </row>
    <row r="18" spans="1:40" s="72" customFormat="1" ht="30" customHeight="1" x14ac:dyDescent="0.4">
      <c r="A18" s="67">
        <v>922</v>
      </c>
      <c r="B18" s="68" t="s">
        <v>94</v>
      </c>
      <c r="C18" s="83">
        <f t="shared" si="3"/>
        <v>6.3998829999999032</v>
      </c>
      <c r="D18" s="70"/>
      <c r="E18" s="70"/>
      <c r="F18" s="70"/>
      <c r="G18" s="70"/>
      <c r="H18" s="70"/>
      <c r="I18" s="70"/>
      <c r="J18" s="70"/>
      <c r="K18" s="70"/>
      <c r="L18" s="70"/>
      <c r="M18" s="70"/>
      <c r="N18" s="70"/>
      <c r="O18" s="70"/>
      <c r="P18" s="70"/>
      <c r="Q18" s="70"/>
      <c r="R18" s="70"/>
      <c r="S18" s="70"/>
      <c r="T18" s="70"/>
      <c r="U18" s="70"/>
      <c r="V18" s="70"/>
      <c r="W18" s="70"/>
      <c r="X18" s="70"/>
      <c r="Y18" s="70"/>
      <c r="Z18" s="78">
        <f>O75TVL!$Z$18</f>
        <v>6.3998829999999032</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0">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0866141732283472" right="0.70866141732283472" top="0.74803149606299213" bottom="0.74803149606299213" header="0.31496062992125984" footer="0.31496062992125984"/>
  <pageSetup paperSize="9" scale="72" fitToWidth="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121</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f t="shared" ref="C3:F3" si="0">SUM(C6,C16:C17,C4)</f>
        <v>2392.893</v>
      </c>
      <c r="D3" s="57">
        <f t="shared" si="0"/>
        <v>2521.2500000000005</v>
      </c>
      <c r="E3" s="57">
        <f t="shared" si="0"/>
        <v>2679.9750000000004</v>
      </c>
      <c r="F3" s="57">
        <f t="shared" si="0"/>
        <v>2822.8040000000005</v>
      </c>
      <c r="G3" s="57">
        <f>SUM(G6,G16:G17,G4)</f>
        <v>2955.1210000000037</v>
      </c>
      <c r="H3" s="57">
        <f>SUM(H6,H16:H17,H4)</f>
        <v>3124.4597597447409</v>
      </c>
      <c r="I3" s="57">
        <f t="shared" ref="I3:Z3" si="1">SUM(I6,I16:I17,I4)</f>
        <v>3250.6787885787198</v>
      </c>
      <c r="J3" s="57">
        <f t="shared" si="1"/>
        <v>3457.0445494205628</v>
      </c>
      <c r="K3" s="57">
        <f t="shared" si="1"/>
        <v>3673.5860000000011</v>
      </c>
      <c r="L3" s="57">
        <f t="shared" si="1"/>
        <v>3924.14037813</v>
      </c>
      <c r="M3" s="57">
        <f t="shared" si="1"/>
        <v>4149.4057829300054</v>
      </c>
      <c r="N3" s="57">
        <f t="shared" si="1"/>
        <v>4444.4350972342945</v>
      </c>
      <c r="O3" s="57">
        <f t="shared" si="1"/>
        <v>4734.8039219600032</v>
      </c>
      <c r="P3" s="57">
        <f t="shared" si="1"/>
        <v>5106.253762899998</v>
      </c>
      <c r="Q3" s="57">
        <f t="shared" si="1"/>
        <v>5227.7472379531828</v>
      </c>
      <c r="R3" s="57">
        <f t="shared" si="1"/>
        <v>5339.4256940699997</v>
      </c>
      <c r="S3" s="57">
        <f t="shared" si="1"/>
        <v>5475.6249157699995</v>
      </c>
      <c r="T3" s="57">
        <f t="shared" si="1"/>
        <v>5360.0751764300776</v>
      </c>
      <c r="U3" s="57">
        <f t="shared" si="1"/>
        <v>5421.7736768000032</v>
      </c>
      <c r="V3" s="57">
        <f t="shared" si="1"/>
        <v>5489.5433917499968</v>
      </c>
      <c r="W3" s="87">
        <f t="shared" si="1"/>
        <v>5482.7675999399908</v>
      </c>
      <c r="X3" s="87">
        <f t="shared" si="1"/>
        <v>5529.3185711499973</v>
      </c>
      <c r="Y3" s="87">
        <f t="shared" si="1"/>
        <v>5675.5506973499987</v>
      </c>
      <c r="Z3" s="88">
        <f t="shared" si="1"/>
        <v>5908.4831024900013</v>
      </c>
    </row>
    <row r="4" spans="1:26" s="49" customFormat="1" x14ac:dyDescent="0.4">
      <c r="A4" s="59"/>
      <c r="B4" s="89" t="s">
        <v>71</v>
      </c>
      <c r="C4" s="62">
        <v>0</v>
      </c>
      <c r="D4" s="62">
        <v>0</v>
      </c>
      <c r="E4" s="62">
        <v>0</v>
      </c>
      <c r="F4" s="62">
        <v>0</v>
      </c>
      <c r="G4" s="62">
        <v>0</v>
      </c>
      <c r="H4" s="62">
        <v>0</v>
      </c>
      <c r="I4" s="102">
        <v>0.98254334974108304</v>
      </c>
      <c r="J4" s="102">
        <v>1.1449510901048268</v>
      </c>
      <c r="K4" s="102">
        <v>1.2778826561921868</v>
      </c>
      <c r="L4" s="102">
        <v>1.3081104298186155</v>
      </c>
      <c r="M4" s="102">
        <v>1.2174568762720626</v>
      </c>
      <c r="N4" s="102">
        <v>1.4744685140742366</v>
      </c>
      <c r="O4" s="102">
        <v>1.8219627379282959</v>
      </c>
      <c r="P4" s="102">
        <v>2.6296102095393024</v>
      </c>
      <c r="Q4" s="102">
        <v>3.0060272366106311</v>
      </c>
      <c r="R4" s="102">
        <v>3.6118179224103124</v>
      </c>
      <c r="S4" s="102">
        <v>4.6983800549313903</v>
      </c>
      <c r="T4" s="102">
        <v>5.9143789158572577</v>
      </c>
      <c r="U4" s="102">
        <v>7.0811169831939011</v>
      </c>
      <c r="V4" s="102">
        <v>8.4727645707867048</v>
      </c>
      <c r="W4" s="103">
        <v>9.7416754360968518</v>
      </c>
      <c r="X4" s="103">
        <v>10.657510277960277</v>
      </c>
      <c r="Y4" s="103">
        <v>12.174503362925876</v>
      </c>
      <c r="Z4" s="237">
        <v>13.680229792540903</v>
      </c>
    </row>
    <row r="5" spans="1:26" s="49" customFormat="1" ht="25.5" customHeight="1" x14ac:dyDescent="0.4">
      <c r="A5" s="54">
        <v>941</v>
      </c>
      <c r="B5" s="55" t="s">
        <v>72</v>
      </c>
      <c r="C5" s="57">
        <f>C6+C16</f>
        <v>2157.3712644475995</v>
      </c>
      <c r="D5" s="57">
        <f>D6+D16</f>
        <v>2265.4611922614395</v>
      </c>
      <c r="E5" s="57">
        <f>E6+E16</f>
        <v>2405.8269246012705</v>
      </c>
      <c r="F5" s="57">
        <f>F6+F16</f>
        <v>2533.0733385900216</v>
      </c>
      <c r="G5" s="57">
        <f t="shared" ref="G5:Z5" si="2">SUM(G6,G16)</f>
        <v>2649.2212350232139</v>
      </c>
      <c r="H5" s="57">
        <f t="shared" si="2"/>
        <v>2805.5305772075876</v>
      </c>
      <c r="I5" s="57">
        <f t="shared" si="2"/>
        <v>2930.3035509796432</v>
      </c>
      <c r="J5" s="57">
        <f t="shared" si="2"/>
        <v>3116.9458450528855</v>
      </c>
      <c r="K5" s="57">
        <f t="shared" si="2"/>
        <v>3312.7386123645606</v>
      </c>
      <c r="L5" s="57">
        <f t="shared" si="2"/>
        <v>3541.9964478603697</v>
      </c>
      <c r="M5" s="57">
        <f t="shared" si="2"/>
        <v>3750.6195839514417</v>
      </c>
      <c r="N5" s="57">
        <f t="shared" si="2"/>
        <v>4022.096781170771</v>
      </c>
      <c r="O5" s="57">
        <f t="shared" si="2"/>
        <v>4289.2130746215798</v>
      </c>
      <c r="P5" s="57">
        <f t="shared" si="2"/>
        <v>4628.5735905158899</v>
      </c>
      <c r="Q5" s="57">
        <f t="shared" si="2"/>
        <v>4743.9826763801457</v>
      </c>
      <c r="R5" s="57">
        <f t="shared" si="2"/>
        <v>4854.2864529281314</v>
      </c>
      <c r="S5" s="57">
        <f t="shared" si="2"/>
        <v>4981.3474031372325</v>
      </c>
      <c r="T5" s="57">
        <f t="shared" si="2"/>
        <v>4873.448663530442</v>
      </c>
      <c r="U5" s="57">
        <f t="shared" si="2"/>
        <v>4930.0369085240263</v>
      </c>
      <c r="V5" s="57">
        <f t="shared" si="2"/>
        <v>4993.8792628127057</v>
      </c>
      <c r="W5" s="90">
        <f t="shared" si="2"/>
        <v>4986.4832310723186</v>
      </c>
      <c r="X5" s="90">
        <f t="shared" si="2"/>
        <v>5026.9376957185468</v>
      </c>
      <c r="Y5" s="90">
        <f t="shared" si="2"/>
        <v>5158.201825714068</v>
      </c>
      <c r="Z5" s="58">
        <f t="shared" si="2"/>
        <v>5367.7475201855686</v>
      </c>
    </row>
    <row r="6" spans="1:26" s="49" customFormat="1" ht="25.5" customHeight="1" x14ac:dyDescent="0.4">
      <c r="A6" s="54">
        <v>921</v>
      </c>
      <c r="B6" s="64" t="s">
        <v>73</v>
      </c>
      <c r="C6" s="57">
        <f t="shared" ref="C6:U6" si="3">SUM(C7:C15)</f>
        <v>1978.7866864179662</v>
      </c>
      <c r="D6" s="57">
        <f t="shared" si="3"/>
        <v>2072.4676258493755</v>
      </c>
      <c r="E6" s="57">
        <f t="shared" si="3"/>
        <v>2198.9994349466901</v>
      </c>
      <c r="F6" s="57">
        <f t="shared" si="3"/>
        <v>2314.5854457652549</v>
      </c>
      <c r="G6" s="57">
        <f t="shared" si="3"/>
        <v>2424.005829531663</v>
      </c>
      <c r="H6" s="57">
        <f t="shared" si="3"/>
        <v>2566.51071257895</v>
      </c>
      <c r="I6" s="57">
        <f t="shared" si="3"/>
        <v>2675.81410670592</v>
      </c>
      <c r="J6" s="57">
        <f t="shared" si="3"/>
        <v>2847.8836904936852</v>
      </c>
      <c r="K6" s="57">
        <f t="shared" si="3"/>
        <v>3027.5923739411573</v>
      </c>
      <c r="L6" s="57">
        <f t="shared" si="3"/>
        <v>3236.9588812938482</v>
      </c>
      <c r="M6" s="57">
        <f t="shared" si="3"/>
        <v>3427.7504210253182</v>
      </c>
      <c r="N6" s="57">
        <f t="shared" si="3"/>
        <v>3677.1387856267588</v>
      </c>
      <c r="O6" s="57">
        <f t="shared" si="3"/>
        <v>3923.9496491698428</v>
      </c>
      <c r="P6" s="57">
        <f t="shared" si="3"/>
        <v>4241.6523265969427</v>
      </c>
      <c r="Q6" s="57">
        <f t="shared" si="3"/>
        <v>4356.0757064889949</v>
      </c>
      <c r="R6" s="57">
        <f t="shared" si="3"/>
        <v>4462.7226360377417</v>
      </c>
      <c r="S6" s="57">
        <f t="shared" si="3"/>
        <v>4583.6883483415968</v>
      </c>
      <c r="T6" s="57">
        <f t="shared" si="3"/>
        <v>4488.8461001057394</v>
      </c>
      <c r="U6" s="57">
        <f t="shared" si="3"/>
        <v>4545.3856920168373</v>
      </c>
      <c r="V6" s="57">
        <f t="shared" ref="V6:Z6" si="4">SUM(V7:V15)</f>
        <v>4609.3956466248601</v>
      </c>
      <c r="W6" s="90">
        <f t="shared" si="4"/>
        <v>4606.5701171609817</v>
      </c>
      <c r="X6" s="90">
        <f t="shared" si="4"/>
        <v>4646.604842026094</v>
      </c>
      <c r="Y6" s="90">
        <f t="shared" si="4"/>
        <v>4770.6225260713627</v>
      </c>
      <c r="Z6" s="58">
        <f t="shared" si="4"/>
        <v>4967.2749282606701</v>
      </c>
    </row>
    <row r="7" spans="1:26" s="49" customFormat="1" x14ac:dyDescent="0.4">
      <c r="A7" s="59" t="s">
        <v>74</v>
      </c>
      <c r="B7" s="65" t="s">
        <v>75</v>
      </c>
      <c r="C7" s="62">
        <v>107.22819158700669</v>
      </c>
      <c r="D7" s="62">
        <v>118.4240192902938</v>
      </c>
      <c r="E7" s="62">
        <v>129.34247892981415</v>
      </c>
      <c r="F7" s="62">
        <v>138.21423720669114</v>
      </c>
      <c r="G7" s="62">
        <v>146.34589530249838</v>
      </c>
      <c r="H7" s="62">
        <v>155.15891428104132</v>
      </c>
      <c r="I7" s="62">
        <v>158.49535348679075</v>
      </c>
      <c r="J7" s="62">
        <v>166.60679306216838</v>
      </c>
      <c r="K7" s="62">
        <v>174.96794551296017</v>
      </c>
      <c r="L7" s="62">
        <v>184.63816721133418</v>
      </c>
      <c r="M7" s="62">
        <v>194.19556756747215</v>
      </c>
      <c r="N7" s="62">
        <v>205.93155508611011</v>
      </c>
      <c r="O7" s="62">
        <v>217.80607171099794</v>
      </c>
      <c r="P7" s="62">
        <v>235.80387198206608</v>
      </c>
      <c r="Q7" s="62">
        <v>241.54244981960824</v>
      </c>
      <c r="R7" s="62">
        <v>244.45953402213939</v>
      </c>
      <c r="S7" s="62">
        <v>252.65701918061558</v>
      </c>
      <c r="T7" s="62">
        <v>249.88629494372145</v>
      </c>
      <c r="U7" s="62">
        <v>255.45023636210371</v>
      </c>
      <c r="V7" s="62">
        <v>261.10755426694175</v>
      </c>
      <c r="W7" s="97">
        <v>263.93643225617927</v>
      </c>
      <c r="X7" s="97">
        <v>268.41950441303288</v>
      </c>
      <c r="Y7" s="97">
        <v>278.64864578760887</v>
      </c>
      <c r="Z7" s="63">
        <v>293.34641485230628</v>
      </c>
    </row>
    <row r="8" spans="1:26" s="49" customFormat="1" x14ac:dyDescent="0.4">
      <c r="A8" s="59" t="s">
        <v>76</v>
      </c>
      <c r="B8" s="65" t="s">
        <v>77</v>
      </c>
      <c r="C8" s="62">
        <v>356.24646599538835</v>
      </c>
      <c r="D8" s="62">
        <v>373.3467671210629</v>
      </c>
      <c r="E8" s="62">
        <v>386.72815057048604</v>
      </c>
      <c r="F8" s="62">
        <v>397.30971657669113</v>
      </c>
      <c r="G8" s="62">
        <v>412.53326921147863</v>
      </c>
      <c r="H8" s="62">
        <v>430.98060726374786</v>
      </c>
      <c r="I8" s="62">
        <v>441.61348383438877</v>
      </c>
      <c r="J8" s="62">
        <v>468.81927728358312</v>
      </c>
      <c r="K8" s="62">
        <v>497.73521053068572</v>
      </c>
      <c r="L8" s="62">
        <v>533.89332208713017</v>
      </c>
      <c r="M8" s="62">
        <v>566.50192170383571</v>
      </c>
      <c r="N8" s="62">
        <v>611.8270846124467</v>
      </c>
      <c r="O8" s="62">
        <v>650.69727757246017</v>
      </c>
      <c r="P8" s="62">
        <v>697.67111988401064</v>
      </c>
      <c r="Q8" s="62">
        <v>708.63625283146587</v>
      </c>
      <c r="R8" s="62">
        <v>718.72111477834778</v>
      </c>
      <c r="S8" s="62">
        <v>734.59101366904804</v>
      </c>
      <c r="T8" s="62">
        <v>717.80312491253426</v>
      </c>
      <c r="U8" s="62">
        <v>720.73255334205885</v>
      </c>
      <c r="V8" s="62">
        <v>722.25604752582251</v>
      </c>
      <c r="W8" s="97">
        <v>712.95274084293624</v>
      </c>
      <c r="X8" s="97">
        <v>710.28443300446622</v>
      </c>
      <c r="Y8" s="97">
        <v>722.40273757321449</v>
      </c>
      <c r="Z8" s="63">
        <v>744.41551152240504</v>
      </c>
    </row>
    <row r="9" spans="1:26" s="49" customFormat="1" x14ac:dyDescent="0.4">
      <c r="A9" s="59" t="s">
        <v>78</v>
      </c>
      <c r="B9" s="65" t="s">
        <v>79</v>
      </c>
      <c r="C9" s="62">
        <v>219.13290004748873</v>
      </c>
      <c r="D9" s="62">
        <v>220.41895963393773</v>
      </c>
      <c r="E9" s="62">
        <v>232.99805003488964</v>
      </c>
      <c r="F9" s="62">
        <v>245.50266875118339</v>
      </c>
      <c r="G9" s="62">
        <v>256.2626978285287</v>
      </c>
      <c r="H9" s="62">
        <v>266.88840809411715</v>
      </c>
      <c r="I9" s="62">
        <v>269.6518706334387</v>
      </c>
      <c r="J9" s="62">
        <v>278.82526105295653</v>
      </c>
      <c r="K9" s="62">
        <v>289.5645456835058</v>
      </c>
      <c r="L9" s="62">
        <v>304.37461470480611</v>
      </c>
      <c r="M9" s="62">
        <v>319.91516004668335</v>
      </c>
      <c r="N9" s="62">
        <v>341.13413561365246</v>
      </c>
      <c r="O9" s="62">
        <v>363.25929246074361</v>
      </c>
      <c r="P9" s="62">
        <v>393.58322089775663</v>
      </c>
      <c r="Q9" s="62">
        <v>401.97369966834452</v>
      </c>
      <c r="R9" s="62">
        <v>408.11262139071687</v>
      </c>
      <c r="S9" s="62">
        <v>410.34192828352275</v>
      </c>
      <c r="T9" s="62">
        <v>406.34602774630872</v>
      </c>
      <c r="U9" s="62">
        <v>419.18273442383531</v>
      </c>
      <c r="V9" s="62">
        <v>433.25654614988139</v>
      </c>
      <c r="W9" s="97">
        <v>439.74127360578348</v>
      </c>
      <c r="X9" s="97">
        <v>451.28807636811092</v>
      </c>
      <c r="Y9" s="97">
        <v>469.82971494876881</v>
      </c>
      <c r="Z9" s="63">
        <v>493.16260041600674</v>
      </c>
    </row>
    <row r="10" spans="1:26" s="49" customFormat="1" x14ac:dyDescent="0.4">
      <c r="A10" s="59" t="s">
        <v>80</v>
      </c>
      <c r="B10" s="65" t="s">
        <v>81</v>
      </c>
      <c r="C10" s="62">
        <v>165.78009588836923</v>
      </c>
      <c r="D10" s="62">
        <v>179.09938285669008</v>
      </c>
      <c r="E10" s="62">
        <v>191.99843030409838</v>
      </c>
      <c r="F10" s="62">
        <v>209.15188639209956</v>
      </c>
      <c r="G10" s="62">
        <v>222.55501944224403</v>
      </c>
      <c r="H10" s="62">
        <v>236.77628028604693</v>
      </c>
      <c r="I10" s="62">
        <v>246.5083892433862</v>
      </c>
      <c r="J10" s="62">
        <v>260.35144932948072</v>
      </c>
      <c r="K10" s="62">
        <v>274.56098872410513</v>
      </c>
      <c r="L10" s="62">
        <v>291.89259442389795</v>
      </c>
      <c r="M10" s="62">
        <v>307.31048820763806</v>
      </c>
      <c r="N10" s="62">
        <v>328.17905768709068</v>
      </c>
      <c r="O10" s="62">
        <v>348.61657493485063</v>
      </c>
      <c r="P10" s="62">
        <v>374.18153315140034</v>
      </c>
      <c r="Q10" s="62">
        <v>382.85826600582709</v>
      </c>
      <c r="R10" s="62">
        <v>391.72186593969229</v>
      </c>
      <c r="S10" s="62">
        <v>402.69069100406068</v>
      </c>
      <c r="T10" s="62">
        <v>393.10819414562343</v>
      </c>
      <c r="U10" s="62">
        <v>397.27288047841216</v>
      </c>
      <c r="V10" s="62">
        <v>402.8134645486154</v>
      </c>
      <c r="W10" s="97">
        <v>404.5885129170187</v>
      </c>
      <c r="X10" s="97">
        <v>411.95578344634384</v>
      </c>
      <c r="Y10" s="97">
        <v>427.32331433234151</v>
      </c>
      <c r="Z10" s="63">
        <v>449.5100234783759</v>
      </c>
    </row>
    <row r="11" spans="1:26" s="49" customFormat="1" x14ac:dyDescent="0.4">
      <c r="A11" s="59" t="s">
        <v>82</v>
      </c>
      <c r="B11" s="65" t="s">
        <v>83</v>
      </c>
      <c r="C11" s="62">
        <v>239.48040743217064</v>
      </c>
      <c r="D11" s="62">
        <v>251.2471979895092</v>
      </c>
      <c r="E11" s="62">
        <v>272.25463979284973</v>
      </c>
      <c r="F11" s="62">
        <v>289.79558547501586</v>
      </c>
      <c r="G11" s="62">
        <v>309.33057597506098</v>
      </c>
      <c r="H11" s="62">
        <v>327.56079789838918</v>
      </c>
      <c r="I11" s="62">
        <v>345.88760250671959</v>
      </c>
      <c r="J11" s="62">
        <v>366.28520190105087</v>
      </c>
      <c r="K11" s="62">
        <v>385.75652235613302</v>
      </c>
      <c r="L11" s="62">
        <v>409.09343074478119</v>
      </c>
      <c r="M11" s="62">
        <v>434.86931254243996</v>
      </c>
      <c r="N11" s="62">
        <v>467.00107605877213</v>
      </c>
      <c r="O11" s="62">
        <v>494.53303442142629</v>
      </c>
      <c r="P11" s="62">
        <v>527.98838872624538</v>
      </c>
      <c r="Q11" s="62">
        <v>539.81122194947602</v>
      </c>
      <c r="R11" s="62">
        <v>552.28636099377388</v>
      </c>
      <c r="S11" s="62">
        <v>566.66530464060725</v>
      </c>
      <c r="T11" s="62">
        <v>549.58644173229436</v>
      </c>
      <c r="U11" s="62">
        <v>552.07503419851514</v>
      </c>
      <c r="V11" s="62">
        <v>553.58244338496149</v>
      </c>
      <c r="W11" s="97">
        <v>548.2214459491297</v>
      </c>
      <c r="X11" s="97">
        <v>548.78546727070523</v>
      </c>
      <c r="Y11" s="97">
        <v>559.21321355276268</v>
      </c>
      <c r="Z11" s="63">
        <v>577.62660126060325</v>
      </c>
    </row>
    <row r="12" spans="1:26" s="49" customFormat="1" x14ac:dyDescent="0.4">
      <c r="A12" s="59" t="s">
        <v>84</v>
      </c>
      <c r="B12" s="65" t="s">
        <v>85</v>
      </c>
      <c r="C12" s="62">
        <v>198.29417428045028</v>
      </c>
      <c r="D12" s="62">
        <v>205.41888463926824</v>
      </c>
      <c r="E12" s="62">
        <v>222.07335062388117</v>
      </c>
      <c r="F12" s="62">
        <v>237.41236130779353</v>
      </c>
      <c r="G12" s="62">
        <v>252.17941915120019</v>
      </c>
      <c r="H12" s="62">
        <v>272.41288029455723</v>
      </c>
      <c r="I12" s="62">
        <v>289.98699239088069</v>
      </c>
      <c r="J12" s="62">
        <v>313.34702387011191</v>
      </c>
      <c r="K12" s="62">
        <v>335.05209466142037</v>
      </c>
      <c r="L12" s="62">
        <v>360.88185845352456</v>
      </c>
      <c r="M12" s="62">
        <v>384.45116568287966</v>
      </c>
      <c r="N12" s="62">
        <v>409.20019561232652</v>
      </c>
      <c r="O12" s="62">
        <v>434.76731859422523</v>
      </c>
      <c r="P12" s="62">
        <v>470.592899044521</v>
      </c>
      <c r="Q12" s="62">
        <v>486.30812076660919</v>
      </c>
      <c r="R12" s="62">
        <v>501.26510098286656</v>
      </c>
      <c r="S12" s="62">
        <v>519.51745537153079</v>
      </c>
      <c r="T12" s="62">
        <v>512.55725427194579</v>
      </c>
      <c r="U12" s="62">
        <v>520.01301593238611</v>
      </c>
      <c r="V12" s="62">
        <v>529.29748886310313</v>
      </c>
      <c r="W12" s="97">
        <v>531.28712758398478</v>
      </c>
      <c r="X12" s="97">
        <v>536.98725833328172</v>
      </c>
      <c r="Y12" s="97">
        <v>550.45524615238787</v>
      </c>
      <c r="Z12" s="63">
        <v>573.28171743276755</v>
      </c>
    </row>
    <row r="13" spans="1:26" s="49" customFormat="1" x14ac:dyDescent="0.4">
      <c r="A13" s="59" t="s">
        <v>86</v>
      </c>
      <c r="B13" s="65" t="s">
        <v>87</v>
      </c>
      <c r="C13" s="62">
        <v>226.89270478055772</v>
      </c>
      <c r="D13" s="62">
        <v>230.72416976108656</v>
      </c>
      <c r="E13" s="62">
        <v>243.90707321781355</v>
      </c>
      <c r="F13" s="62">
        <v>254.47605144948412</v>
      </c>
      <c r="G13" s="62">
        <v>258.88804051850224</v>
      </c>
      <c r="H13" s="62">
        <v>273.5108355409518</v>
      </c>
      <c r="I13" s="97">
        <v>284.81367498933918</v>
      </c>
      <c r="J13" s="97">
        <v>302.13041002112379</v>
      </c>
      <c r="K13" s="97">
        <v>319.34984948733751</v>
      </c>
      <c r="L13" s="97">
        <v>339.04779102340257</v>
      </c>
      <c r="M13" s="97">
        <v>355.633718806714</v>
      </c>
      <c r="N13" s="97">
        <v>377.77893584015942</v>
      </c>
      <c r="O13" s="97">
        <v>402.85811466185197</v>
      </c>
      <c r="P13" s="97">
        <v>435.82079532433318</v>
      </c>
      <c r="Q13" s="97">
        <v>451.2055072349782</v>
      </c>
      <c r="R13" s="97">
        <v>468.58965909654893</v>
      </c>
      <c r="S13" s="97">
        <v>487.36160529660168</v>
      </c>
      <c r="T13" s="97">
        <v>480.80728888231505</v>
      </c>
      <c r="U13" s="97">
        <v>486.36471330062523</v>
      </c>
      <c r="V13" s="97">
        <v>492.14272408317828</v>
      </c>
      <c r="W13" s="97">
        <v>490.78178133930624</v>
      </c>
      <c r="X13" s="97">
        <v>494.17920276839772</v>
      </c>
      <c r="Y13" s="97">
        <v>506.59199454519319</v>
      </c>
      <c r="Z13" s="63">
        <v>525.33724852230171</v>
      </c>
    </row>
    <row r="14" spans="1:26" s="49" customFormat="1" x14ac:dyDescent="0.4">
      <c r="A14" s="59" t="s">
        <v>88</v>
      </c>
      <c r="B14" s="65" t="s">
        <v>89</v>
      </c>
      <c r="C14" s="62">
        <v>256.39246886123027</v>
      </c>
      <c r="D14" s="62">
        <v>262.11996157744346</v>
      </c>
      <c r="E14" s="62">
        <v>271.23220332657803</v>
      </c>
      <c r="F14" s="62">
        <v>278.8217611431852</v>
      </c>
      <c r="G14" s="62">
        <v>289.88290005557212</v>
      </c>
      <c r="H14" s="62">
        <v>312.27126455768854</v>
      </c>
      <c r="I14" s="97">
        <v>333.38100248586039</v>
      </c>
      <c r="J14" s="97">
        <v>364.86446078056247</v>
      </c>
      <c r="K14" s="97">
        <v>400.67767043232089</v>
      </c>
      <c r="L14" s="97">
        <v>437.03452301624156</v>
      </c>
      <c r="M14" s="97">
        <v>464.91431814614896</v>
      </c>
      <c r="N14" s="97">
        <v>507.16106027409785</v>
      </c>
      <c r="O14" s="97">
        <v>552.07900884678418</v>
      </c>
      <c r="P14" s="97">
        <v>605.72454560138385</v>
      </c>
      <c r="Q14" s="97">
        <v>631.58809757934625</v>
      </c>
      <c r="R14" s="97">
        <v>655.022030628827</v>
      </c>
      <c r="S14" s="97">
        <v>677.20502752346511</v>
      </c>
      <c r="T14" s="97">
        <v>663.67025289634785</v>
      </c>
      <c r="U14" s="97">
        <v>675.61224993255109</v>
      </c>
      <c r="V14" s="97">
        <v>692.20308266323775</v>
      </c>
      <c r="W14" s="97">
        <v>697.73444454484286</v>
      </c>
      <c r="X14" s="97">
        <v>708.69425471602233</v>
      </c>
      <c r="Y14" s="97">
        <v>731.01341910649978</v>
      </c>
      <c r="Z14" s="63">
        <v>765.39080263320852</v>
      </c>
    </row>
    <row r="15" spans="1:26" s="49" customFormat="1" x14ac:dyDescent="0.4">
      <c r="A15" s="59" t="s">
        <v>90</v>
      </c>
      <c r="B15" s="65" t="s">
        <v>91</v>
      </c>
      <c r="C15" s="62">
        <v>209.33927754530418</v>
      </c>
      <c r="D15" s="62">
        <v>231.66828298008343</v>
      </c>
      <c r="E15" s="62">
        <v>248.46505814627946</v>
      </c>
      <c r="F15" s="62">
        <v>263.90117746311091</v>
      </c>
      <c r="G15" s="62">
        <v>276.02801204657789</v>
      </c>
      <c r="H15" s="62">
        <v>290.95072436240963</v>
      </c>
      <c r="I15" s="97">
        <v>305.47573713511582</v>
      </c>
      <c r="J15" s="97">
        <v>326.65381319264725</v>
      </c>
      <c r="K15" s="97">
        <v>349.92754655268851</v>
      </c>
      <c r="L15" s="97">
        <v>376.1025796287301</v>
      </c>
      <c r="M15" s="97">
        <v>399.95876832150566</v>
      </c>
      <c r="N15" s="97">
        <v>428.92568484210273</v>
      </c>
      <c r="O15" s="97">
        <v>459.33295596650248</v>
      </c>
      <c r="P15" s="97">
        <v>500.28595198522555</v>
      </c>
      <c r="Q15" s="97">
        <v>512.15209063334032</v>
      </c>
      <c r="R15" s="97">
        <v>522.54434820482936</v>
      </c>
      <c r="S15" s="97">
        <v>532.65830337214584</v>
      </c>
      <c r="T15" s="97">
        <v>515.08122057464948</v>
      </c>
      <c r="U15" s="97">
        <v>518.68227404634933</v>
      </c>
      <c r="V15" s="97">
        <v>522.73629513911783</v>
      </c>
      <c r="W15" s="97">
        <v>517.32635812180047</v>
      </c>
      <c r="X15" s="97">
        <v>516.01086170573342</v>
      </c>
      <c r="Y15" s="97">
        <v>525.14424007258515</v>
      </c>
      <c r="Z15" s="63">
        <v>545.20400814269476</v>
      </c>
    </row>
    <row r="16" spans="1:26" s="49" customFormat="1" x14ac:dyDescent="0.4">
      <c r="A16" s="47">
        <v>924</v>
      </c>
      <c r="B16" s="66" t="s">
        <v>92</v>
      </c>
      <c r="C16" s="57">
        <v>178.58457802963343</v>
      </c>
      <c r="D16" s="57">
        <v>192.99356641206387</v>
      </c>
      <c r="E16" s="57">
        <v>206.82748965458018</v>
      </c>
      <c r="F16" s="57">
        <v>218.48789282476676</v>
      </c>
      <c r="G16" s="57">
        <v>225.21540549155083</v>
      </c>
      <c r="H16" s="57">
        <v>239.01986462863761</v>
      </c>
      <c r="I16" s="90">
        <v>254.48944427372328</v>
      </c>
      <c r="J16" s="90">
        <v>269.06215455920045</v>
      </c>
      <c r="K16" s="90">
        <v>285.14623842340319</v>
      </c>
      <c r="L16" s="90">
        <v>305.03756656652126</v>
      </c>
      <c r="M16" s="90">
        <v>322.86916292612358</v>
      </c>
      <c r="N16" s="90">
        <v>344.95799554401236</v>
      </c>
      <c r="O16" s="90">
        <v>365.26342545173719</v>
      </c>
      <c r="P16" s="90">
        <v>386.92126391894743</v>
      </c>
      <c r="Q16" s="90">
        <v>387.90696989115065</v>
      </c>
      <c r="R16" s="90">
        <v>391.56381689039006</v>
      </c>
      <c r="S16" s="90">
        <v>397.65905479563605</v>
      </c>
      <c r="T16" s="90">
        <v>384.60256342470217</v>
      </c>
      <c r="U16" s="90">
        <v>384.65121650718913</v>
      </c>
      <c r="V16" s="90">
        <v>384.483616187846</v>
      </c>
      <c r="W16" s="90">
        <v>379.91311391133661</v>
      </c>
      <c r="X16" s="90">
        <v>380.33285369245294</v>
      </c>
      <c r="Y16" s="90">
        <v>387.57929964270568</v>
      </c>
      <c r="Z16" s="58">
        <v>400.47259192489844</v>
      </c>
    </row>
    <row r="17" spans="1:26" s="49" customFormat="1" x14ac:dyDescent="0.4">
      <c r="A17" s="47">
        <v>923</v>
      </c>
      <c r="B17" s="91" t="s">
        <v>93</v>
      </c>
      <c r="C17" s="90">
        <v>235.52173555240063</v>
      </c>
      <c r="D17" s="90">
        <v>255.78880773856079</v>
      </c>
      <c r="E17" s="90">
        <v>274.14807539872993</v>
      </c>
      <c r="F17" s="90">
        <v>289.73066140997878</v>
      </c>
      <c r="G17" s="90">
        <v>305.89976497679004</v>
      </c>
      <c r="H17" s="90">
        <v>318.92918253715317</v>
      </c>
      <c r="I17" s="90">
        <v>319.39269424933536</v>
      </c>
      <c r="J17" s="90">
        <v>338.9537532775725</v>
      </c>
      <c r="K17" s="90">
        <v>359.56950497924834</v>
      </c>
      <c r="L17" s="90">
        <v>380.83581983981196</v>
      </c>
      <c r="M17" s="90">
        <v>397.56874210229205</v>
      </c>
      <c r="N17" s="90">
        <v>420.8638475494493</v>
      </c>
      <c r="O17" s="90">
        <v>443.76888460049446</v>
      </c>
      <c r="P17" s="90">
        <v>475.05056217456848</v>
      </c>
      <c r="Q17" s="90">
        <v>480.75853433642618</v>
      </c>
      <c r="R17" s="90">
        <v>481.52742321945755</v>
      </c>
      <c r="S17" s="90">
        <v>489.57913257783514</v>
      </c>
      <c r="T17" s="90">
        <v>480.71213398377887</v>
      </c>
      <c r="U17" s="90">
        <v>484.65565129278275</v>
      </c>
      <c r="V17" s="90">
        <v>487.19136436650342</v>
      </c>
      <c r="W17" s="90">
        <v>486.54269343157512</v>
      </c>
      <c r="X17" s="90">
        <v>491.72336515348945</v>
      </c>
      <c r="Y17" s="90">
        <v>505.17436827300509</v>
      </c>
      <c r="Z17" s="58">
        <v>527.05535251189224</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122</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v>3716.1932072702307</v>
      </c>
      <c r="D21" s="57">
        <v>3899.0266114005144</v>
      </c>
      <c r="E21" s="57">
        <v>4080.9326519077331</v>
      </c>
      <c r="F21" s="57">
        <v>4281.4685680860894</v>
      </c>
      <c r="G21" s="57">
        <v>4396.5413095523081</v>
      </c>
      <c r="H21" s="57">
        <v>4591.2413441670633</v>
      </c>
      <c r="I21" s="57">
        <v>4668.3383209748672</v>
      </c>
      <c r="J21" s="57">
        <v>4866.8301552817693</v>
      </c>
      <c r="K21" s="57">
        <v>5029.3517528867924</v>
      </c>
      <c r="L21" s="57">
        <v>5244.520879830272</v>
      </c>
      <c r="M21" s="57">
        <v>5392.4571731180158</v>
      </c>
      <c r="N21" s="57">
        <v>5626.2332794819604</v>
      </c>
      <c r="O21" s="57">
        <v>5844.6635836090836</v>
      </c>
      <c r="P21" s="57">
        <v>6200.945646341359</v>
      </c>
      <c r="Q21" s="57">
        <v>6241.5836838693867</v>
      </c>
      <c r="R21" s="57">
        <v>6279.0899792854334</v>
      </c>
      <c r="S21" s="57">
        <v>6309.3078200199416</v>
      </c>
      <c r="T21" s="57">
        <v>6059.2579770987395</v>
      </c>
      <c r="U21" s="57">
        <v>6044.5945441390531</v>
      </c>
      <c r="V21" s="57">
        <v>6067.8929437024426</v>
      </c>
      <c r="W21" s="90">
        <v>5920.231305104905</v>
      </c>
      <c r="X21" s="90">
        <v>5869.1010783774345</v>
      </c>
      <c r="Y21" s="90">
        <v>5898.3011065613291</v>
      </c>
      <c r="Z21" s="58">
        <v>6024.886318945395</v>
      </c>
    </row>
    <row r="22" spans="1:26" x14ac:dyDescent="0.4">
      <c r="A22" s="59"/>
      <c r="B22" s="89" t="s">
        <v>71</v>
      </c>
      <c r="C22" s="62">
        <v>0</v>
      </c>
      <c r="D22" s="62">
        <v>0</v>
      </c>
      <c r="E22" s="62">
        <v>0</v>
      </c>
      <c r="F22" s="62">
        <v>0</v>
      </c>
      <c r="G22" s="62">
        <v>0</v>
      </c>
      <c r="H22" s="62">
        <v>0</v>
      </c>
      <c r="I22" s="62">
        <v>1.4110421453301436</v>
      </c>
      <c r="J22" s="62">
        <v>1.611863084778262</v>
      </c>
      <c r="K22" s="62">
        <v>1.7494952825124559</v>
      </c>
      <c r="L22" s="62">
        <v>1.748258676101879</v>
      </c>
      <c r="M22" s="62">
        <v>1.5821745109680154</v>
      </c>
      <c r="N22" s="62">
        <v>1.8665372858285361</v>
      </c>
      <c r="O22" s="62">
        <v>2.2490391240222865</v>
      </c>
      <c r="P22" s="62">
        <v>3.193352844876399</v>
      </c>
      <c r="Q22" s="62">
        <v>3.5889972677106545</v>
      </c>
      <c r="R22" s="62">
        <v>4.2474473891073128</v>
      </c>
      <c r="S22" s="62">
        <v>5.4137247306019649</v>
      </c>
      <c r="T22" s="62">
        <v>6.6858666055800935</v>
      </c>
      <c r="U22" s="62">
        <v>7.8945532651386499</v>
      </c>
      <c r="V22" s="62">
        <v>9.3654106878895185</v>
      </c>
      <c r="W22" s="97">
        <v>10.518952486985459</v>
      </c>
      <c r="X22" s="97">
        <v>11.312425619959532</v>
      </c>
      <c r="Y22" s="97">
        <v>12.652320538852551</v>
      </c>
      <c r="Z22" s="63">
        <v>13.949744441576552</v>
      </c>
    </row>
    <row r="23" spans="1:26" ht="25.5" customHeight="1" x14ac:dyDescent="0.4">
      <c r="A23" s="54">
        <v>941</v>
      </c>
      <c r="B23" s="55" t="s">
        <v>72</v>
      </c>
      <c r="C23" s="57">
        <v>3350.4249619603374</v>
      </c>
      <c r="D23" s="57">
        <v>3503.4579973118443</v>
      </c>
      <c r="E23" s="57">
        <v>3663.4735963746257</v>
      </c>
      <c r="F23" s="57">
        <v>3842.0215784836878</v>
      </c>
      <c r="G23" s="57">
        <v>3941.4327189724991</v>
      </c>
      <c r="H23" s="57">
        <v>4122.5904536702019</v>
      </c>
      <c r="I23" s="57">
        <v>4208.2436465856081</v>
      </c>
      <c r="J23" s="57">
        <v>4388.0389200151312</v>
      </c>
      <c r="K23" s="57">
        <v>4535.330804002263</v>
      </c>
      <c r="L23" s="57">
        <v>4733.7945478751099</v>
      </c>
      <c r="M23" s="57">
        <v>4874.2052566462689</v>
      </c>
      <c r="N23" s="57">
        <v>5091.5930300348209</v>
      </c>
      <c r="O23" s="57">
        <v>5294.6242067830381</v>
      </c>
      <c r="P23" s="57">
        <v>5620.8591636032634</v>
      </c>
      <c r="Q23" s="57">
        <v>5664.0008634094784</v>
      </c>
      <c r="R23" s="57">
        <v>5708.5730132013823</v>
      </c>
      <c r="S23" s="57">
        <v>5739.7748400065766</v>
      </c>
      <c r="T23" s="57">
        <v>5509.1545768477963</v>
      </c>
      <c r="U23" s="57">
        <v>5496.3700028985459</v>
      </c>
      <c r="V23" s="57">
        <v>5520.0082371264716</v>
      </c>
      <c r="W23" s="90">
        <v>5384.3489786614527</v>
      </c>
      <c r="X23" s="90">
        <v>5335.8483638141488</v>
      </c>
      <c r="Y23" s="90">
        <v>5360.6476549811596</v>
      </c>
      <c r="Z23" s="58">
        <v>5473.4976874673775</v>
      </c>
    </row>
    <row r="24" spans="1:26" ht="25.5" customHeight="1" x14ac:dyDescent="0.4">
      <c r="A24" s="54">
        <v>921</v>
      </c>
      <c r="B24" s="64" t="s">
        <v>73</v>
      </c>
      <c r="C24" s="57">
        <v>3073.0808451122612</v>
      </c>
      <c r="D24" s="57">
        <v>3205.0000691929631</v>
      </c>
      <c r="E24" s="57">
        <v>3348.5269808862399</v>
      </c>
      <c r="F24" s="57">
        <v>3510.6315685373361</v>
      </c>
      <c r="G24" s="57">
        <v>3606.3639235522182</v>
      </c>
      <c r="H24" s="57">
        <v>3771.3624114022255</v>
      </c>
      <c r="I24" s="57">
        <v>3842.768340578501</v>
      </c>
      <c r="J24" s="57">
        <v>4009.2529978975572</v>
      </c>
      <c r="K24" s="57">
        <v>4144.9491077404036</v>
      </c>
      <c r="L24" s="57">
        <v>4326.1190488265529</v>
      </c>
      <c r="M24" s="57">
        <v>4454.6130970262057</v>
      </c>
      <c r="N24" s="57">
        <v>4654.908926860302</v>
      </c>
      <c r="O24" s="57">
        <v>4843.7413663636726</v>
      </c>
      <c r="P24" s="57">
        <v>5150.988718775925</v>
      </c>
      <c r="Q24" s="57">
        <v>5200.8656535519003</v>
      </c>
      <c r="R24" s="57">
        <v>5248.0994379968779</v>
      </c>
      <c r="S24" s="57">
        <v>5281.5708134857005</v>
      </c>
      <c r="T24" s="57">
        <v>5074.3834078367208</v>
      </c>
      <c r="U24" s="57">
        <v>5067.5323598510622</v>
      </c>
      <c r="V24" s="57">
        <v>5095.0174400518736</v>
      </c>
      <c r="W24" s="90">
        <v>4974.1230354311765</v>
      </c>
      <c r="X24" s="90">
        <v>4932.1436517370357</v>
      </c>
      <c r="Y24" s="90">
        <v>4957.856889138784</v>
      </c>
      <c r="Z24" s="58">
        <v>5065.1353720730767</v>
      </c>
    </row>
    <row r="25" spans="1:26" x14ac:dyDescent="0.4">
      <c r="A25" s="59" t="s">
        <v>74</v>
      </c>
      <c r="B25" s="65" t="s">
        <v>75</v>
      </c>
      <c r="C25" s="62">
        <v>166.52674281863216</v>
      </c>
      <c r="D25" s="62">
        <v>183.1386822575561</v>
      </c>
      <c r="E25" s="62">
        <v>196.95629457116817</v>
      </c>
      <c r="F25" s="62">
        <v>209.63549444539646</v>
      </c>
      <c r="G25" s="62">
        <v>217.72907917504915</v>
      </c>
      <c r="H25" s="62">
        <v>227.99846275549055</v>
      </c>
      <c r="I25" s="62">
        <v>227.61705492973374</v>
      </c>
      <c r="J25" s="62">
        <v>234.54918007511853</v>
      </c>
      <c r="K25" s="62">
        <v>239.54123939513235</v>
      </c>
      <c r="L25" s="62">
        <v>246.76454709677969</v>
      </c>
      <c r="M25" s="62">
        <v>252.3713842654092</v>
      </c>
      <c r="N25" s="62">
        <v>260.68981617977425</v>
      </c>
      <c r="O25" s="62">
        <v>268.8608095710224</v>
      </c>
      <c r="P25" s="62">
        <v>286.35611570686916</v>
      </c>
      <c r="Q25" s="62">
        <v>288.38567458096531</v>
      </c>
      <c r="R25" s="62">
        <v>287.48099484256596</v>
      </c>
      <c r="S25" s="62">
        <v>291.12492755085293</v>
      </c>
      <c r="T25" s="62">
        <v>282.48214365788652</v>
      </c>
      <c r="U25" s="62">
        <v>284.79482860390186</v>
      </c>
      <c r="V25" s="62">
        <v>288.61647918930112</v>
      </c>
      <c r="W25" s="97">
        <v>284.99561586703675</v>
      </c>
      <c r="X25" s="97">
        <v>284.9141684524821</v>
      </c>
      <c r="Y25" s="97">
        <v>289.58487086693975</v>
      </c>
      <c r="Z25" s="63">
        <v>299.12564204685918</v>
      </c>
    </row>
    <row r="26" spans="1:26" x14ac:dyDescent="0.4">
      <c r="A26" s="59" t="s">
        <v>76</v>
      </c>
      <c r="B26" s="65" t="s">
        <v>77</v>
      </c>
      <c r="C26" s="62">
        <v>553.2552843132089</v>
      </c>
      <c r="D26" s="62">
        <v>577.36796441660863</v>
      </c>
      <c r="E26" s="62">
        <v>588.89039527420459</v>
      </c>
      <c r="F26" s="62">
        <v>602.61678222019509</v>
      </c>
      <c r="G26" s="62">
        <v>613.75475307201532</v>
      </c>
      <c r="H26" s="62">
        <v>633.30499822638251</v>
      </c>
      <c r="I26" s="62">
        <v>634.20635618835695</v>
      </c>
      <c r="J26" s="62">
        <v>660.00416351116417</v>
      </c>
      <c r="K26" s="62">
        <v>681.42829746084067</v>
      </c>
      <c r="L26" s="62">
        <v>713.53580796776055</v>
      </c>
      <c r="M26" s="62">
        <v>736.21080007265232</v>
      </c>
      <c r="N26" s="62">
        <v>774.51505746524538</v>
      </c>
      <c r="O26" s="62">
        <v>803.22369096268903</v>
      </c>
      <c r="P26" s="62">
        <v>847.23965832944873</v>
      </c>
      <c r="Q26" s="62">
        <v>846.06471433055708</v>
      </c>
      <c r="R26" s="62">
        <v>845.20598436600608</v>
      </c>
      <c r="S26" s="62">
        <v>846.43504592694444</v>
      </c>
      <c r="T26" s="62">
        <v>811.43531899293941</v>
      </c>
      <c r="U26" s="62">
        <v>803.52598972484202</v>
      </c>
      <c r="V26" s="62">
        <v>798.34916341398036</v>
      </c>
      <c r="W26" s="97">
        <v>769.83841799986067</v>
      </c>
      <c r="X26" s="97">
        <v>753.93216687715596</v>
      </c>
      <c r="Y26" s="97">
        <v>750.75514141747101</v>
      </c>
      <c r="Z26" s="63">
        <v>759.08126556069226</v>
      </c>
    </row>
    <row r="27" spans="1:26" x14ac:dyDescent="0.4">
      <c r="A27" s="59" t="s">
        <v>78</v>
      </c>
      <c r="B27" s="65" t="s">
        <v>79</v>
      </c>
      <c r="C27" s="62">
        <v>340.31617571111792</v>
      </c>
      <c r="D27" s="62">
        <v>340.87035766779923</v>
      </c>
      <c r="E27" s="62">
        <v>354.7978433448867</v>
      </c>
      <c r="F27" s="62">
        <v>372.36448568141554</v>
      </c>
      <c r="G27" s="62">
        <v>381.26003540986841</v>
      </c>
      <c r="H27" s="62">
        <v>392.17950869712894</v>
      </c>
      <c r="I27" s="62">
        <v>387.25024614044702</v>
      </c>
      <c r="J27" s="62">
        <v>392.53043145605028</v>
      </c>
      <c r="K27" s="62">
        <v>396.43061450234376</v>
      </c>
      <c r="L27" s="62">
        <v>406.78947955229523</v>
      </c>
      <c r="M27" s="62">
        <v>415.75321620262855</v>
      </c>
      <c r="N27" s="62">
        <v>431.84345919489198</v>
      </c>
      <c r="O27" s="62">
        <v>448.40892950304624</v>
      </c>
      <c r="P27" s="62">
        <v>477.96060936714366</v>
      </c>
      <c r="Q27" s="62">
        <v>479.92995280637956</v>
      </c>
      <c r="R27" s="62">
        <v>479.9347379701104</v>
      </c>
      <c r="S27" s="62">
        <v>472.81791153096589</v>
      </c>
      <c r="T27" s="62">
        <v>459.35091002288027</v>
      </c>
      <c r="U27" s="62">
        <v>467.33593479524916</v>
      </c>
      <c r="V27" s="62">
        <v>478.90218759299756</v>
      </c>
      <c r="W27" s="97">
        <v>474.82772280483937</v>
      </c>
      <c r="X27" s="97">
        <v>479.02020865476845</v>
      </c>
      <c r="Y27" s="97">
        <v>488.2692932109004</v>
      </c>
      <c r="Z27" s="63">
        <v>502.87841273672518</v>
      </c>
    </row>
    <row r="28" spans="1:26" x14ac:dyDescent="0.4">
      <c r="A28" s="59" t="s">
        <v>80</v>
      </c>
      <c r="B28" s="65" t="s">
        <v>81</v>
      </c>
      <c r="C28" s="62">
        <v>257.45859352715115</v>
      </c>
      <c r="D28" s="62">
        <v>276.97105001235246</v>
      </c>
      <c r="E28" s="62">
        <v>292.36566137483601</v>
      </c>
      <c r="F28" s="62">
        <v>317.22968634864014</v>
      </c>
      <c r="G28" s="62">
        <v>331.11075202201255</v>
      </c>
      <c r="H28" s="62">
        <v>347.93120441922412</v>
      </c>
      <c r="I28" s="62">
        <v>354.01361832180322</v>
      </c>
      <c r="J28" s="62">
        <v>366.52298414274338</v>
      </c>
      <c r="K28" s="62">
        <v>375.88987706124436</v>
      </c>
      <c r="L28" s="62">
        <v>390.10755442277605</v>
      </c>
      <c r="M28" s="62">
        <v>399.37252059727786</v>
      </c>
      <c r="N28" s="62">
        <v>415.44355932593868</v>
      </c>
      <c r="O28" s="62">
        <v>430.33389212045614</v>
      </c>
      <c r="P28" s="62">
        <v>454.39953764043895</v>
      </c>
      <c r="Q28" s="62">
        <v>457.10739206896142</v>
      </c>
      <c r="R28" s="62">
        <v>460.65943867720159</v>
      </c>
      <c r="S28" s="62">
        <v>464.00174681137253</v>
      </c>
      <c r="T28" s="62">
        <v>444.38629736274953</v>
      </c>
      <c r="U28" s="62">
        <v>442.90920813417728</v>
      </c>
      <c r="V28" s="62">
        <v>445.25178229508231</v>
      </c>
      <c r="W28" s="97">
        <v>436.87016387187202</v>
      </c>
      <c r="X28" s="97">
        <v>437.27090449879745</v>
      </c>
      <c r="Y28" s="97">
        <v>444.09462837901452</v>
      </c>
      <c r="Z28" s="63">
        <v>458.3658349707996</v>
      </c>
    </row>
    <row r="29" spans="1:26" x14ac:dyDescent="0.4">
      <c r="A29" s="59" t="s">
        <v>82</v>
      </c>
      <c r="B29" s="65" t="s">
        <v>83</v>
      </c>
      <c r="C29" s="62">
        <v>371.91611299533236</v>
      </c>
      <c r="D29" s="62">
        <v>388.54517045152602</v>
      </c>
      <c r="E29" s="62">
        <v>414.57582595509984</v>
      </c>
      <c r="F29" s="62">
        <v>439.54546273187435</v>
      </c>
      <c r="G29" s="62">
        <v>460.21284934930338</v>
      </c>
      <c r="H29" s="62">
        <v>481.33462860225825</v>
      </c>
      <c r="I29" s="62">
        <v>496.73328389306613</v>
      </c>
      <c r="J29" s="62">
        <v>515.65660799606883</v>
      </c>
      <c r="K29" s="62">
        <v>528.12299532373277</v>
      </c>
      <c r="L29" s="62">
        <v>546.74370246785486</v>
      </c>
      <c r="M29" s="62">
        <v>565.14456923817761</v>
      </c>
      <c r="N29" s="62">
        <v>591.17906734891403</v>
      </c>
      <c r="O29" s="62">
        <v>610.45383606468681</v>
      </c>
      <c r="P29" s="62">
        <v>641.17990456694019</v>
      </c>
      <c r="Q29" s="62">
        <v>644.49881792843087</v>
      </c>
      <c r="R29" s="62">
        <v>649.48104041665863</v>
      </c>
      <c r="S29" s="62">
        <v>652.94206467759875</v>
      </c>
      <c r="T29" s="62">
        <v>621.27599363067577</v>
      </c>
      <c r="U29" s="62">
        <v>615.49410554542089</v>
      </c>
      <c r="V29" s="62">
        <v>611.90499140991994</v>
      </c>
      <c r="W29" s="97">
        <v>591.96340302175804</v>
      </c>
      <c r="X29" s="97">
        <v>582.50891792738162</v>
      </c>
      <c r="Y29" s="97">
        <v>581.16085860039163</v>
      </c>
      <c r="Z29" s="63">
        <v>589.00644159028036</v>
      </c>
    </row>
    <row r="30" spans="1:26" x14ac:dyDescent="0.4">
      <c r="A30" s="59" t="s">
        <v>84</v>
      </c>
      <c r="B30" s="65" t="s">
        <v>85</v>
      </c>
      <c r="C30" s="62">
        <v>307.95337004298506</v>
      </c>
      <c r="D30" s="62">
        <v>317.67325639770712</v>
      </c>
      <c r="E30" s="62">
        <v>338.1622543790711</v>
      </c>
      <c r="F30" s="62">
        <v>360.09356746498014</v>
      </c>
      <c r="G30" s="62">
        <v>375.18505459409505</v>
      </c>
      <c r="H30" s="62">
        <v>400.29745135657743</v>
      </c>
      <c r="I30" s="62">
        <v>416.45375541841616</v>
      </c>
      <c r="J30" s="62">
        <v>441.1301974961429</v>
      </c>
      <c r="K30" s="62">
        <v>458.70570053179796</v>
      </c>
      <c r="L30" s="62">
        <v>482.31007543960038</v>
      </c>
      <c r="M30" s="62">
        <v>499.62248923177879</v>
      </c>
      <c r="N30" s="62">
        <v>518.00863510353861</v>
      </c>
      <c r="O30" s="62">
        <v>536.67876351659868</v>
      </c>
      <c r="P30" s="62">
        <v>571.47982141647242</v>
      </c>
      <c r="Q30" s="62">
        <v>580.61966153866183</v>
      </c>
      <c r="R30" s="62">
        <v>589.48075184240111</v>
      </c>
      <c r="S30" s="62">
        <v>598.61579166467186</v>
      </c>
      <c r="T30" s="62">
        <v>579.41661813325288</v>
      </c>
      <c r="U30" s="62">
        <v>579.74899476833025</v>
      </c>
      <c r="V30" s="62">
        <v>585.06150122041208</v>
      </c>
      <c r="W30" s="97">
        <v>573.67791491953744</v>
      </c>
      <c r="X30" s="97">
        <v>569.98569650207799</v>
      </c>
      <c r="Y30" s="97">
        <v>572.05916405769676</v>
      </c>
      <c r="Z30" s="63">
        <v>584.57595906580593</v>
      </c>
    </row>
    <row r="31" spans="1:26" x14ac:dyDescent="0.4">
      <c r="A31" s="59" t="s">
        <v>86</v>
      </c>
      <c r="B31" s="65" t="s">
        <v>87</v>
      </c>
      <c r="C31" s="62">
        <v>352.36725097389581</v>
      </c>
      <c r="D31" s="62">
        <v>356.80701151879668</v>
      </c>
      <c r="E31" s="62">
        <v>371.40956133017107</v>
      </c>
      <c r="F31" s="62">
        <v>385.97480222205456</v>
      </c>
      <c r="G31" s="62">
        <v>385.16594233828175</v>
      </c>
      <c r="H31" s="62">
        <v>401.91084308152119</v>
      </c>
      <c r="I31" s="62">
        <v>409.02429300673884</v>
      </c>
      <c r="J31" s="62">
        <v>425.33943930948419</v>
      </c>
      <c r="K31" s="62">
        <v>437.20841850531707</v>
      </c>
      <c r="L31" s="62">
        <v>453.12936030334299</v>
      </c>
      <c r="M31" s="62">
        <v>462.17210326142981</v>
      </c>
      <c r="N31" s="62">
        <v>478.23230053102475</v>
      </c>
      <c r="O31" s="62">
        <v>497.28989646330467</v>
      </c>
      <c r="P31" s="62">
        <v>529.25318420066515</v>
      </c>
      <c r="Q31" s="62">
        <v>538.70946773862966</v>
      </c>
      <c r="R31" s="62">
        <v>551.05488893640245</v>
      </c>
      <c r="S31" s="62">
        <v>561.56410177392831</v>
      </c>
      <c r="T31" s="62">
        <v>543.52510080795696</v>
      </c>
      <c r="U31" s="62">
        <v>542.23537678427499</v>
      </c>
      <c r="V31" s="62">
        <v>543.99230494229334</v>
      </c>
      <c r="W31" s="97">
        <v>529.94069380068424</v>
      </c>
      <c r="X31" s="97">
        <v>524.54704039171975</v>
      </c>
      <c r="Y31" s="97">
        <v>526.47439540909772</v>
      </c>
      <c r="Z31" s="63">
        <v>535.68693462465365</v>
      </c>
    </row>
    <row r="32" spans="1:26" x14ac:dyDescent="0.4">
      <c r="A32" s="59" t="s">
        <v>88</v>
      </c>
      <c r="B32" s="65" t="s">
        <v>89</v>
      </c>
      <c r="C32" s="62">
        <v>398.18075909677032</v>
      </c>
      <c r="D32" s="62">
        <v>405.35952625472771</v>
      </c>
      <c r="E32" s="62">
        <v>413.01891055114669</v>
      </c>
      <c r="F32" s="62">
        <v>422.90099009104227</v>
      </c>
      <c r="G32" s="62">
        <v>431.27917436448269</v>
      </c>
      <c r="H32" s="62">
        <v>458.86740450442556</v>
      </c>
      <c r="I32" s="62">
        <v>478.77240743008917</v>
      </c>
      <c r="J32" s="62">
        <v>513.65648748006322</v>
      </c>
      <c r="K32" s="62">
        <v>548.55091023631644</v>
      </c>
      <c r="L32" s="62">
        <v>584.08631198295302</v>
      </c>
      <c r="M32" s="62">
        <v>604.19025781619064</v>
      </c>
      <c r="N32" s="62">
        <v>642.01779820052229</v>
      </c>
      <c r="O32" s="62">
        <v>681.48884968948755</v>
      </c>
      <c r="P32" s="62">
        <v>735.58133973267604</v>
      </c>
      <c r="Q32" s="62">
        <v>754.07432405259249</v>
      </c>
      <c r="R32" s="62">
        <v>770.29675182117876</v>
      </c>
      <c r="S32" s="62">
        <v>780.31184415227222</v>
      </c>
      <c r="T32" s="62">
        <v>750.24120775552933</v>
      </c>
      <c r="U32" s="62">
        <v>753.22253626531278</v>
      </c>
      <c r="V32" s="62">
        <v>765.12997551192757</v>
      </c>
      <c r="W32" s="97">
        <v>753.40587138684702</v>
      </c>
      <c r="X32" s="97">
        <v>752.24427044156005</v>
      </c>
      <c r="Y32" s="97">
        <v>759.70376951090657</v>
      </c>
      <c r="Z32" s="63">
        <v>780.4697915592044</v>
      </c>
    </row>
    <row r="33" spans="1:26" x14ac:dyDescent="0.4">
      <c r="A33" s="59" t="s">
        <v>90</v>
      </c>
      <c r="B33" s="65" t="s">
        <v>91</v>
      </c>
      <c r="C33" s="62">
        <v>325.10655563316743</v>
      </c>
      <c r="D33" s="62">
        <v>358.26705021588896</v>
      </c>
      <c r="E33" s="62">
        <v>378.35023410565589</v>
      </c>
      <c r="F33" s="62">
        <v>400.27029733173759</v>
      </c>
      <c r="G33" s="62">
        <v>410.66628322710994</v>
      </c>
      <c r="H33" s="62">
        <v>427.53790975921646</v>
      </c>
      <c r="I33" s="62">
        <v>438.69732524984983</v>
      </c>
      <c r="J33" s="62">
        <v>459.86350643072149</v>
      </c>
      <c r="K33" s="62">
        <v>479.07105472367817</v>
      </c>
      <c r="L33" s="62">
        <v>502.65220959319049</v>
      </c>
      <c r="M33" s="62">
        <v>519.77575634065954</v>
      </c>
      <c r="N33" s="62">
        <v>542.97923351045222</v>
      </c>
      <c r="O33" s="62">
        <v>567.00269847238042</v>
      </c>
      <c r="P33" s="62">
        <v>607.5385478152707</v>
      </c>
      <c r="Q33" s="62">
        <v>611.47564850672291</v>
      </c>
      <c r="R33" s="62">
        <v>614.50484912435354</v>
      </c>
      <c r="S33" s="62">
        <v>613.75737939709506</v>
      </c>
      <c r="T33" s="62">
        <v>582.26981747285083</v>
      </c>
      <c r="U33" s="62">
        <v>578.26538522955241</v>
      </c>
      <c r="V33" s="62">
        <v>577.80905447595831</v>
      </c>
      <c r="W33" s="97">
        <v>558.60323175874089</v>
      </c>
      <c r="X33" s="97">
        <v>547.72027799109298</v>
      </c>
      <c r="Y33" s="97">
        <v>545.75476768636531</v>
      </c>
      <c r="Z33" s="63">
        <v>555.94508991805549</v>
      </c>
    </row>
    <row r="34" spans="1:26" x14ac:dyDescent="0.4">
      <c r="A34" s="47">
        <v>924</v>
      </c>
      <c r="B34" s="66" t="s">
        <v>92</v>
      </c>
      <c r="C34" s="57">
        <v>277.34411684807645</v>
      </c>
      <c r="D34" s="57">
        <v>298.45792811888128</v>
      </c>
      <c r="E34" s="57">
        <v>314.94661548838513</v>
      </c>
      <c r="F34" s="57">
        <v>331.39000994635154</v>
      </c>
      <c r="G34" s="57">
        <v>335.06879542028088</v>
      </c>
      <c r="H34" s="57">
        <v>351.22804226797587</v>
      </c>
      <c r="I34" s="57">
        <v>365.47530600710724</v>
      </c>
      <c r="J34" s="57">
        <v>378.78592211757399</v>
      </c>
      <c r="K34" s="57">
        <v>390.38169626185902</v>
      </c>
      <c r="L34" s="57">
        <v>407.67549904855605</v>
      </c>
      <c r="M34" s="57">
        <v>419.59215962006425</v>
      </c>
      <c r="N34" s="57">
        <v>436.68410317451861</v>
      </c>
      <c r="O34" s="57">
        <v>450.88284041936583</v>
      </c>
      <c r="P34" s="57">
        <v>469.87044482733847</v>
      </c>
      <c r="Q34" s="57">
        <v>463.13520985757765</v>
      </c>
      <c r="R34" s="57">
        <v>460.47357520450424</v>
      </c>
      <c r="S34" s="57">
        <v>458.2040265208758</v>
      </c>
      <c r="T34" s="57">
        <v>434.7711690110753</v>
      </c>
      <c r="U34" s="57">
        <v>428.83764304748411</v>
      </c>
      <c r="V34" s="57">
        <v>424.99079707459902</v>
      </c>
      <c r="W34" s="90">
        <v>410.22594323027624</v>
      </c>
      <c r="X34" s="90">
        <v>403.70471207711284</v>
      </c>
      <c r="Y34" s="90">
        <v>402.79076584237578</v>
      </c>
      <c r="Z34" s="58">
        <v>408.36231539430145</v>
      </c>
    </row>
    <row r="35" spans="1:26" x14ac:dyDescent="0.4">
      <c r="A35" s="47">
        <v>923</v>
      </c>
      <c r="B35" s="66" t="s">
        <v>93</v>
      </c>
      <c r="C35" s="57">
        <v>365.76824530989342</v>
      </c>
      <c r="D35" s="57">
        <v>395.56861408866956</v>
      </c>
      <c r="E35" s="57">
        <v>417.45905553310752</v>
      </c>
      <c r="F35" s="57">
        <v>439.44698960240146</v>
      </c>
      <c r="G35" s="57">
        <v>455.1085905798098</v>
      </c>
      <c r="H35" s="57">
        <v>468.65089049686117</v>
      </c>
      <c r="I35" s="57">
        <v>458.68363224392874</v>
      </c>
      <c r="J35" s="57">
        <v>477.17937218186046</v>
      </c>
      <c r="K35" s="57">
        <v>492.27145360201672</v>
      </c>
      <c r="L35" s="57">
        <v>508.97807327906111</v>
      </c>
      <c r="M35" s="57">
        <v>516.66974196077933</v>
      </c>
      <c r="N35" s="57">
        <v>532.77371216131144</v>
      </c>
      <c r="O35" s="57">
        <v>547.79033770202273</v>
      </c>
      <c r="P35" s="57">
        <v>576.89312989321877</v>
      </c>
      <c r="Q35" s="57">
        <v>573.99382319219751</v>
      </c>
      <c r="R35" s="57">
        <v>566.26951869494314</v>
      </c>
      <c r="S35" s="57">
        <v>564.11925528276322</v>
      </c>
      <c r="T35" s="57">
        <v>543.41753364536362</v>
      </c>
      <c r="U35" s="57">
        <v>540.32998797536834</v>
      </c>
      <c r="V35" s="57">
        <v>538.51929588808014</v>
      </c>
      <c r="W35" s="90">
        <v>525.36337395646615</v>
      </c>
      <c r="X35" s="90">
        <v>521.94028894332564</v>
      </c>
      <c r="Y35" s="90">
        <v>525.00113104131731</v>
      </c>
      <c r="Z35" s="58">
        <v>537.43888703644063</v>
      </c>
    </row>
    <row r="36" spans="1:26" s="100" customFormat="1" ht="30" customHeight="1" x14ac:dyDescent="0.4">
      <c r="A36" s="67">
        <v>922</v>
      </c>
      <c r="B36" s="68" t="s">
        <v>94</v>
      </c>
      <c r="C36" s="80" t="s">
        <v>219</v>
      </c>
      <c r="D36" s="80" t="s">
        <v>219</v>
      </c>
      <c r="E36" s="80" t="s">
        <v>219</v>
      </c>
      <c r="F36" s="80" t="s">
        <v>219</v>
      </c>
      <c r="G36" s="80" t="s">
        <v>219</v>
      </c>
      <c r="H36" s="80" t="s">
        <v>219</v>
      </c>
      <c r="I36" s="80" t="s">
        <v>219</v>
      </c>
      <c r="J36" s="80" t="s">
        <v>219</v>
      </c>
      <c r="K36" s="80" t="s">
        <v>219</v>
      </c>
      <c r="L36" s="80" t="s">
        <v>219</v>
      </c>
      <c r="M36" s="80" t="s">
        <v>219</v>
      </c>
      <c r="N36" s="80" t="s">
        <v>219</v>
      </c>
      <c r="O36" s="80" t="s">
        <v>219</v>
      </c>
      <c r="P36" s="80" t="s">
        <v>219</v>
      </c>
      <c r="Q36" s="80" t="s">
        <v>219</v>
      </c>
      <c r="R36" s="80" t="s">
        <v>219</v>
      </c>
      <c r="S36" s="80" t="s">
        <v>219</v>
      </c>
      <c r="T36" s="80" t="s">
        <v>219</v>
      </c>
      <c r="U36" s="80" t="s">
        <v>219</v>
      </c>
      <c r="V36" s="80" t="s">
        <v>219</v>
      </c>
      <c r="W36" s="98"/>
      <c r="X36" s="98"/>
      <c r="Y36" s="98"/>
      <c r="Z36" s="99"/>
    </row>
    <row r="49" spans="26:26" s="75" customFormat="1" x14ac:dyDescent="0.4">
      <c r="Z49" s="96"/>
    </row>
    <row r="50" spans="26:26" s="75" customFormat="1" x14ac:dyDescent="0.4">
      <c r="Z50" s="96"/>
    </row>
  </sheetData>
  <mergeCells count="2">
    <mergeCell ref="A1:B1"/>
    <mergeCell ref="A19:B1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123</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87">
        <f t="shared" ref="C3:G3" si="0">SUM(C6,C16:C17,C4)</f>
        <v>981.24099999999999</v>
      </c>
      <c r="D3" s="87">
        <f t="shared" si="0"/>
        <v>987.07300000000021</v>
      </c>
      <c r="E3" s="87">
        <f t="shared" si="0"/>
        <v>974.40600000000006</v>
      </c>
      <c r="F3" s="87">
        <f t="shared" si="0"/>
        <v>1001.6900000000002</v>
      </c>
      <c r="G3" s="87">
        <f t="shared" si="0"/>
        <v>985.8499999999998</v>
      </c>
      <c r="H3" s="87">
        <f>SUM(H6,H16:H17,H4)</f>
        <v>1099.2956646600001</v>
      </c>
      <c r="I3" s="87">
        <f t="shared" ref="I3:Z3" si="1">SUM(I6,I16:I17,I4)</f>
        <v>1087.4146320899997</v>
      </c>
      <c r="J3" s="87">
        <f t="shared" si="1"/>
        <v>1006.6780681472781</v>
      </c>
      <c r="K3" s="87">
        <f t="shared" si="1"/>
        <v>922.80799999999988</v>
      </c>
      <c r="L3" s="87">
        <f t="shared" si="1"/>
        <v>874.53990900999997</v>
      </c>
      <c r="M3" s="87">
        <f t="shared" si="1"/>
        <v>796.54773575000047</v>
      </c>
      <c r="N3" s="87">
        <f t="shared" si="1"/>
        <v>736.17217767890236</v>
      </c>
      <c r="O3" s="87">
        <f t="shared" si="1"/>
        <v>674.75018944999908</v>
      </c>
      <c r="P3" s="87">
        <f t="shared" si="1"/>
        <v>649.64050968999913</v>
      </c>
      <c r="Q3" s="87">
        <f t="shared" si="1"/>
        <v>613.52423453000017</v>
      </c>
      <c r="R3" s="87">
        <f t="shared" si="1"/>
        <v>593.95801392000033</v>
      </c>
      <c r="S3" s="87">
        <f t="shared" si="1"/>
        <v>592.53994551999949</v>
      </c>
      <c r="T3" s="87">
        <f t="shared" si="1"/>
        <v>582.23100192000015</v>
      </c>
      <c r="U3" s="87">
        <f t="shared" si="1"/>
        <v>570.66566029000046</v>
      </c>
      <c r="V3" s="87">
        <f t="shared" si="1"/>
        <v>568.920465350001</v>
      </c>
      <c r="W3" s="87">
        <f t="shared" si="1"/>
        <v>557.33749350000028</v>
      </c>
      <c r="X3" s="87">
        <f t="shared" si="1"/>
        <v>502.55170413000047</v>
      </c>
      <c r="Y3" s="87">
        <f t="shared" si="1"/>
        <v>463.25929202999976</v>
      </c>
      <c r="Z3" s="88">
        <f t="shared" si="1"/>
        <v>506.28404317999968</v>
      </c>
    </row>
    <row r="4" spans="1:26" s="49" customFormat="1" x14ac:dyDescent="0.4">
      <c r="A4" s="59"/>
      <c r="B4" s="89" t="s">
        <v>71</v>
      </c>
      <c r="C4" s="102">
        <v>24.641754308383469</v>
      </c>
      <c r="D4" s="102">
        <v>26.066067310735871</v>
      </c>
      <c r="E4" s="102">
        <v>25.419768058651133</v>
      </c>
      <c r="F4" s="102">
        <v>26.575113524827117</v>
      </c>
      <c r="G4" s="102">
        <v>24.882316477813983</v>
      </c>
      <c r="H4" s="102">
        <v>26.816208507742971</v>
      </c>
      <c r="I4" s="102">
        <v>28.406946050688902</v>
      </c>
      <c r="J4" s="102">
        <v>27.432701623546105</v>
      </c>
      <c r="K4" s="102">
        <v>26.234479032471963</v>
      </c>
      <c r="L4" s="102">
        <v>25.217539613784226</v>
      </c>
      <c r="M4" s="102">
        <v>23.89345397582256</v>
      </c>
      <c r="N4" s="102">
        <v>23.356956766137984</v>
      </c>
      <c r="O4" s="102">
        <v>22.860791391673466</v>
      </c>
      <c r="P4" s="102">
        <v>22.195142250613998</v>
      </c>
      <c r="Q4" s="102">
        <v>21.371100590681557</v>
      </c>
      <c r="R4" s="102">
        <v>21.089215753888457</v>
      </c>
      <c r="S4" s="102">
        <v>20.971394600655771</v>
      </c>
      <c r="T4" s="102">
        <v>20.659689148745432</v>
      </c>
      <c r="U4" s="102">
        <v>20.228088570774787</v>
      </c>
      <c r="V4" s="102">
        <v>20.026754962177613</v>
      </c>
      <c r="W4" s="103">
        <v>19.759109410712639</v>
      </c>
      <c r="X4" s="103">
        <v>19.514535151236295</v>
      </c>
      <c r="Y4" s="103">
        <v>20.379099709656291</v>
      </c>
      <c r="Z4" s="237">
        <v>22.86065865084467</v>
      </c>
    </row>
    <row r="5" spans="1:26" s="49" customFormat="1" ht="25.5" customHeight="1" x14ac:dyDescent="0.4">
      <c r="A5" s="54">
        <v>941</v>
      </c>
      <c r="B5" s="55" t="s">
        <v>72</v>
      </c>
      <c r="C5" s="57">
        <f t="shared" ref="C5:H5" si="2">C6+C16</f>
        <v>846.27271215045107</v>
      </c>
      <c r="D5" s="57">
        <f t="shared" si="2"/>
        <v>850.64652999979114</v>
      </c>
      <c r="E5" s="57">
        <f t="shared" si="2"/>
        <v>840.28475501658465</v>
      </c>
      <c r="F5" s="57">
        <f t="shared" si="2"/>
        <v>864.45556492203889</v>
      </c>
      <c r="G5" s="57">
        <f t="shared" si="2"/>
        <v>854.72557690095118</v>
      </c>
      <c r="H5" s="57">
        <f t="shared" si="2"/>
        <v>951.95566512988842</v>
      </c>
      <c r="I5" s="57">
        <f t="shared" ref="I5:Z5" si="3">SUM(I6,I16)</f>
        <v>945.95779320722522</v>
      </c>
      <c r="J5" s="57">
        <f t="shared" si="3"/>
        <v>875.1813669307802</v>
      </c>
      <c r="K5" s="57">
        <f t="shared" si="3"/>
        <v>801.26867013731498</v>
      </c>
      <c r="L5" s="57">
        <f t="shared" si="3"/>
        <v>759.1070775826696</v>
      </c>
      <c r="M5" s="57">
        <f t="shared" si="3"/>
        <v>690.81251058032967</v>
      </c>
      <c r="N5" s="57">
        <f t="shared" si="3"/>
        <v>638.56827678584705</v>
      </c>
      <c r="O5" s="57">
        <f t="shared" si="3"/>
        <v>584.53099231094939</v>
      </c>
      <c r="P5" s="57">
        <f t="shared" si="3"/>
        <v>562.93554988734797</v>
      </c>
      <c r="Q5" s="57">
        <f t="shared" si="3"/>
        <v>531.14472951494258</v>
      </c>
      <c r="R5" s="57">
        <f t="shared" si="3"/>
        <v>514.02150655543699</v>
      </c>
      <c r="S5" s="57">
        <f t="shared" si="3"/>
        <v>513.09731582633776</v>
      </c>
      <c r="T5" s="57">
        <f t="shared" si="3"/>
        <v>504.44119959091063</v>
      </c>
      <c r="U5" s="57">
        <f t="shared" si="3"/>
        <v>494.82787280669584</v>
      </c>
      <c r="V5" s="57">
        <f t="shared" si="3"/>
        <v>494.15943161934274</v>
      </c>
      <c r="W5" s="90">
        <f t="shared" si="3"/>
        <v>484.36284637472755</v>
      </c>
      <c r="X5" s="90">
        <f t="shared" si="3"/>
        <v>435.78044867842169</v>
      </c>
      <c r="Y5" s="90">
        <f t="shared" si="3"/>
        <v>399.82705149735494</v>
      </c>
      <c r="Z5" s="58">
        <f t="shared" si="3"/>
        <v>436.72386482463401</v>
      </c>
    </row>
    <row r="6" spans="1:26" s="49" customFormat="1" ht="25.5" customHeight="1" x14ac:dyDescent="0.4">
      <c r="A6" s="54">
        <v>921</v>
      </c>
      <c r="B6" s="64" t="s">
        <v>73</v>
      </c>
      <c r="C6" s="57">
        <v>791.47738709574548</v>
      </c>
      <c r="D6" s="57">
        <v>798.98693607665882</v>
      </c>
      <c r="E6" s="57">
        <v>789.64685720380635</v>
      </c>
      <c r="F6" s="57">
        <v>811.87308182875472</v>
      </c>
      <c r="G6" s="57">
        <v>804.06457719254479</v>
      </c>
      <c r="H6" s="57">
        <v>895.53325983173295</v>
      </c>
      <c r="I6" s="57">
        <f t="shared" ref="I6" si="4">SUM(I7:I15)</f>
        <v>888.04867959888088</v>
      </c>
      <c r="J6" s="57">
        <f t="shared" ref="J6:Z6" si="5">SUM(J7:J15)</f>
        <v>821.69177545270327</v>
      </c>
      <c r="K6" s="57">
        <f t="shared" si="5"/>
        <v>751.96311887261038</v>
      </c>
      <c r="L6" s="57">
        <f t="shared" si="5"/>
        <v>712.39122888031704</v>
      </c>
      <c r="M6" s="57">
        <f t="shared" si="5"/>
        <v>648.17329229303118</v>
      </c>
      <c r="N6" s="57">
        <f t="shared" si="5"/>
        <v>599.42265964890771</v>
      </c>
      <c r="O6" s="57">
        <f t="shared" si="5"/>
        <v>548.74038697987555</v>
      </c>
      <c r="P6" s="57">
        <f t="shared" si="5"/>
        <v>528.82119603634544</v>
      </c>
      <c r="Q6" s="57">
        <f t="shared" si="5"/>
        <v>499.22158364598317</v>
      </c>
      <c r="R6" s="57">
        <f t="shared" si="5"/>
        <v>483.23574482572144</v>
      </c>
      <c r="S6" s="57">
        <f t="shared" si="5"/>
        <v>482.70034405376686</v>
      </c>
      <c r="T6" s="57">
        <f t="shared" si="5"/>
        <v>474.17726314162326</v>
      </c>
      <c r="U6" s="57">
        <f t="shared" si="5"/>
        <v>465.30533530103992</v>
      </c>
      <c r="V6" s="57">
        <f t="shared" si="5"/>
        <v>464.62826852528815</v>
      </c>
      <c r="W6" s="90">
        <f t="shared" si="5"/>
        <v>454.95964487269754</v>
      </c>
      <c r="X6" s="90">
        <f t="shared" si="5"/>
        <v>409.86519400176849</v>
      </c>
      <c r="Y6" s="90">
        <f t="shared" si="5"/>
        <v>376.90381498522078</v>
      </c>
      <c r="Z6" s="58">
        <f t="shared" si="5"/>
        <v>411.61507836038385</v>
      </c>
    </row>
    <row r="7" spans="1:26" s="49" customFormat="1" x14ac:dyDescent="0.4">
      <c r="A7" s="59" t="s">
        <v>74</v>
      </c>
      <c r="B7" s="65" t="s">
        <v>75</v>
      </c>
      <c r="C7" s="62">
        <v>0</v>
      </c>
      <c r="D7" s="62">
        <v>0</v>
      </c>
      <c r="E7" s="62">
        <v>0</v>
      </c>
      <c r="F7" s="62">
        <v>54.86669350245576</v>
      </c>
      <c r="G7" s="62">
        <v>53.756395985375811</v>
      </c>
      <c r="H7" s="62">
        <v>58.774624217775148</v>
      </c>
      <c r="I7" s="62">
        <v>50.357496838144471</v>
      </c>
      <c r="J7" s="62">
        <v>46.647303073373692</v>
      </c>
      <c r="K7" s="62">
        <v>42.758604907048472</v>
      </c>
      <c r="L7" s="62">
        <v>40.129372583060771</v>
      </c>
      <c r="M7" s="62">
        <v>36.675548567565123</v>
      </c>
      <c r="N7" s="62">
        <v>33.68788401081418</v>
      </c>
      <c r="O7" s="62">
        <v>30.546245735390549</v>
      </c>
      <c r="P7" s="62">
        <v>28.813762926900431</v>
      </c>
      <c r="Q7" s="62">
        <v>26.828072460843202</v>
      </c>
      <c r="R7" s="62">
        <v>26.065841266164725</v>
      </c>
      <c r="S7" s="62">
        <v>26.147670965893674</v>
      </c>
      <c r="T7" s="62">
        <v>26.044906490439676</v>
      </c>
      <c r="U7" s="62">
        <v>25.793875016269904</v>
      </c>
      <c r="V7" s="62">
        <v>26.04716660635178</v>
      </c>
      <c r="W7" s="97">
        <v>25.65436775149967</v>
      </c>
      <c r="X7" s="97">
        <v>22.595005966545827</v>
      </c>
      <c r="Y7" s="97">
        <v>19.901707275898055</v>
      </c>
      <c r="Z7" s="63">
        <v>21.865945581495421</v>
      </c>
    </row>
    <row r="8" spans="1:26" s="49" customFormat="1" x14ac:dyDescent="0.4">
      <c r="A8" s="59" t="s">
        <v>76</v>
      </c>
      <c r="B8" s="65" t="s">
        <v>77</v>
      </c>
      <c r="C8" s="62">
        <v>0</v>
      </c>
      <c r="D8" s="62">
        <v>0</v>
      </c>
      <c r="E8" s="62">
        <v>0</v>
      </c>
      <c r="F8" s="62">
        <v>123.92489014894272</v>
      </c>
      <c r="G8" s="62">
        <v>122.65417502371184</v>
      </c>
      <c r="H8" s="62">
        <v>134.20041184133493</v>
      </c>
      <c r="I8" s="62">
        <v>135.02051602432235</v>
      </c>
      <c r="J8" s="62">
        <v>124.97266554009516</v>
      </c>
      <c r="K8" s="62">
        <v>113.81204249251655</v>
      </c>
      <c r="L8" s="62">
        <v>108.2063382808989</v>
      </c>
      <c r="M8" s="62">
        <v>98.429383591281749</v>
      </c>
      <c r="N8" s="62">
        <v>90.399240898228683</v>
      </c>
      <c r="O8" s="62">
        <v>82.678411979271971</v>
      </c>
      <c r="P8" s="62">
        <v>79.415395515706479</v>
      </c>
      <c r="Q8" s="62">
        <v>74.756037466018412</v>
      </c>
      <c r="R8" s="62">
        <v>72.482343244228517</v>
      </c>
      <c r="S8" s="62">
        <v>72.494970125329758</v>
      </c>
      <c r="T8" s="62">
        <v>70.723083689079829</v>
      </c>
      <c r="U8" s="62">
        <v>69.130246726464136</v>
      </c>
      <c r="V8" s="62">
        <v>68.438464429785199</v>
      </c>
      <c r="W8" s="97">
        <v>66.573913298087859</v>
      </c>
      <c r="X8" s="97">
        <v>59.325386512128709</v>
      </c>
      <c r="Y8" s="97">
        <v>53.755811228514901</v>
      </c>
      <c r="Z8" s="63">
        <v>58.738322561418641</v>
      </c>
    </row>
    <row r="9" spans="1:26" s="49" customFormat="1" x14ac:dyDescent="0.4">
      <c r="A9" s="59" t="s">
        <v>78</v>
      </c>
      <c r="B9" s="65" t="s">
        <v>79</v>
      </c>
      <c r="C9" s="62">
        <v>0</v>
      </c>
      <c r="D9" s="62">
        <v>0</v>
      </c>
      <c r="E9" s="62">
        <v>0</v>
      </c>
      <c r="F9" s="62">
        <v>82.103883576244641</v>
      </c>
      <c r="G9" s="62">
        <v>82.613311892686895</v>
      </c>
      <c r="H9" s="62">
        <v>91.279177893039744</v>
      </c>
      <c r="I9" s="62">
        <v>91.307455474087078</v>
      </c>
      <c r="J9" s="62">
        <v>84.173236910859345</v>
      </c>
      <c r="K9" s="62">
        <v>77.125191502879559</v>
      </c>
      <c r="L9" s="62">
        <v>72.493990236866878</v>
      </c>
      <c r="M9" s="62">
        <v>65.85178050474795</v>
      </c>
      <c r="N9" s="62">
        <v>60.370524782646825</v>
      </c>
      <c r="O9" s="62">
        <v>55.039045136737997</v>
      </c>
      <c r="P9" s="62">
        <v>53.205833643541077</v>
      </c>
      <c r="Q9" s="62">
        <v>49.766986232744728</v>
      </c>
      <c r="R9" s="62">
        <v>48.596062369608475</v>
      </c>
      <c r="S9" s="62">
        <v>47.713889078547801</v>
      </c>
      <c r="T9" s="62">
        <v>47.35912134620618</v>
      </c>
      <c r="U9" s="62">
        <v>46.791286806152527</v>
      </c>
      <c r="V9" s="62">
        <v>46.555541628670809</v>
      </c>
      <c r="W9" s="97">
        <v>46.323504219414687</v>
      </c>
      <c r="X9" s="97">
        <v>41.230319141985831</v>
      </c>
      <c r="Y9" s="97">
        <v>36.407668229825838</v>
      </c>
      <c r="Z9" s="63">
        <v>39.695623982874238</v>
      </c>
    </row>
    <row r="10" spans="1:26" s="49" customFormat="1" x14ac:dyDescent="0.4">
      <c r="A10" s="59" t="s">
        <v>80</v>
      </c>
      <c r="B10" s="65" t="s">
        <v>81</v>
      </c>
      <c r="C10" s="62">
        <v>0</v>
      </c>
      <c r="D10" s="62">
        <v>0</v>
      </c>
      <c r="E10" s="62">
        <v>0</v>
      </c>
      <c r="F10" s="62">
        <v>67.370005655954841</v>
      </c>
      <c r="G10" s="62">
        <v>67.672851937900262</v>
      </c>
      <c r="H10" s="62">
        <v>76.595103565705784</v>
      </c>
      <c r="I10" s="62">
        <v>77.779281331725372</v>
      </c>
      <c r="J10" s="62">
        <v>72.050816230508275</v>
      </c>
      <c r="K10" s="62">
        <v>65.693551141276686</v>
      </c>
      <c r="L10" s="62">
        <v>62.331484281472868</v>
      </c>
      <c r="M10" s="62">
        <v>56.672722036125975</v>
      </c>
      <c r="N10" s="62">
        <v>52.267020254919601</v>
      </c>
      <c r="O10" s="62">
        <v>47.616504760183439</v>
      </c>
      <c r="P10" s="62">
        <v>46.047149129724538</v>
      </c>
      <c r="Q10" s="62">
        <v>43.542465891719402</v>
      </c>
      <c r="R10" s="62">
        <v>42.058734058335034</v>
      </c>
      <c r="S10" s="62">
        <v>42.432370860388311</v>
      </c>
      <c r="T10" s="62">
        <v>41.896694025648713</v>
      </c>
      <c r="U10" s="62">
        <v>41.072242168436247</v>
      </c>
      <c r="V10" s="62">
        <v>41.464017663410232</v>
      </c>
      <c r="W10" s="97">
        <v>41.38255040018197</v>
      </c>
      <c r="X10" s="97">
        <v>37.048197258917035</v>
      </c>
      <c r="Y10" s="97">
        <v>33.011984656711938</v>
      </c>
      <c r="Z10" s="63">
        <v>36.165390277056396</v>
      </c>
    </row>
    <row r="11" spans="1:26" s="49" customFormat="1" x14ac:dyDescent="0.4">
      <c r="A11" s="59" t="s">
        <v>82</v>
      </c>
      <c r="B11" s="65" t="s">
        <v>83</v>
      </c>
      <c r="C11" s="62">
        <v>0</v>
      </c>
      <c r="D11" s="62">
        <v>0</v>
      </c>
      <c r="E11" s="62">
        <v>0</v>
      </c>
      <c r="F11" s="62">
        <v>97.19597524601383</v>
      </c>
      <c r="G11" s="62">
        <v>96.970254845297603</v>
      </c>
      <c r="H11" s="62">
        <v>108.31114107705518</v>
      </c>
      <c r="I11" s="62">
        <v>105.34963126460073</v>
      </c>
      <c r="J11" s="62">
        <v>96.923638490412444</v>
      </c>
      <c r="K11" s="62">
        <v>88.528089103958678</v>
      </c>
      <c r="L11" s="62">
        <v>84.402478637167007</v>
      </c>
      <c r="M11" s="62">
        <v>76.769298815987781</v>
      </c>
      <c r="N11" s="62">
        <v>71.407977707792142</v>
      </c>
      <c r="O11" s="62">
        <v>65.309947151990542</v>
      </c>
      <c r="P11" s="62">
        <v>61.963354951314905</v>
      </c>
      <c r="Q11" s="62">
        <v>58.525365582676528</v>
      </c>
      <c r="R11" s="62">
        <v>56.430359423693126</v>
      </c>
      <c r="S11" s="62">
        <v>56.262139462748934</v>
      </c>
      <c r="T11" s="62">
        <v>54.408402890997365</v>
      </c>
      <c r="U11" s="62">
        <v>53.289395714925291</v>
      </c>
      <c r="V11" s="62">
        <v>53.090701087275598</v>
      </c>
      <c r="W11" s="97">
        <v>51.250605145937854</v>
      </c>
      <c r="X11" s="97">
        <v>46.016386328708599</v>
      </c>
      <c r="Y11" s="97">
        <v>42.391796438401649</v>
      </c>
      <c r="Z11" s="63">
        <v>46.233762667151858</v>
      </c>
    </row>
    <row r="12" spans="1:26" s="49" customFormat="1" x14ac:dyDescent="0.4">
      <c r="A12" s="59" t="s">
        <v>84</v>
      </c>
      <c r="B12" s="65" t="s">
        <v>85</v>
      </c>
      <c r="C12" s="62">
        <v>0</v>
      </c>
      <c r="D12" s="62">
        <v>0</v>
      </c>
      <c r="E12" s="62">
        <v>0</v>
      </c>
      <c r="F12" s="62">
        <v>78.440879648818054</v>
      </c>
      <c r="G12" s="62">
        <v>78.270103714947325</v>
      </c>
      <c r="H12" s="62">
        <v>90.835943288389515</v>
      </c>
      <c r="I12" s="62">
        <v>95.020328888420963</v>
      </c>
      <c r="J12" s="62">
        <v>88.515010241060736</v>
      </c>
      <c r="K12" s="62">
        <v>81.570014720973887</v>
      </c>
      <c r="L12" s="62">
        <v>77.33460194086291</v>
      </c>
      <c r="M12" s="62">
        <v>69.881787197907585</v>
      </c>
      <c r="N12" s="62">
        <v>64.576543197690299</v>
      </c>
      <c r="O12" s="62">
        <v>59.27791789196327</v>
      </c>
      <c r="P12" s="62">
        <v>57.55571881354534</v>
      </c>
      <c r="Q12" s="62">
        <v>54.876122360802228</v>
      </c>
      <c r="R12" s="62">
        <v>52.886524563197867</v>
      </c>
      <c r="S12" s="62">
        <v>52.849281569847243</v>
      </c>
      <c r="T12" s="62">
        <v>51.553802527304867</v>
      </c>
      <c r="U12" s="62">
        <v>51.60227780820054</v>
      </c>
      <c r="V12" s="62">
        <v>51.492442448727765</v>
      </c>
      <c r="W12" s="97">
        <v>50.266346623837705</v>
      </c>
      <c r="X12" s="97">
        <v>44.893445145819555</v>
      </c>
      <c r="Y12" s="97">
        <v>42.382041371365219</v>
      </c>
      <c r="Z12" s="63">
        <v>45.958887343757198</v>
      </c>
    </row>
    <row r="13" spans="1:26" s="49" customFormat="1" x14ac:dyDescent="0.4">
      <c r="A13" s="59" t="s">
        <v>86</v>
      </c>
      <c r="B13" s="65" t="s">
        <v>87</v>
      </c>
      <c r="C13" s="62">
        <v>0</v>
      </c>
      <c r="D13" s="62">
        <v>0</v>
      </c>
      <c r="E13" s="62">
        <v>0</v>
      </c>
      <c r="F13" s="62">
        <v>100.70045363948039</v>
      </c>
      <c r="G13" s="62">
        <v>99.425716730378028</v>
      </c>
      <c r="H13" s="62">
        <v>107.52824229208683</v>
      </c>
      <c r="I13" s="62">
        <v>107.89678488915885</v>
      </c>
      <c r="J13" s="62">
        <v>99.572141298563167</v>
      </c>
      <c r="K13" s="62">
        <v>91.157366282702625</v>
      </c>
      <c r="L13" s="62">
        <v>86.112993366631471</v>
      </c>
      <c r="M13" s="62">
        <v>78.912250598444047</v>
      </c>
      <c r="N13" s="62">
        <v>73.317689452335316</v>
      </c>
      <c r="O13" s="62">
        <v>67.815627407298692</v>
      </c>
      <c r="P13" s="62">
        <v>65.503073193056693</v>
      </c>
      <c r="Q13" s="62">
        <v>61.254831157444137</v>
      </c>
      <c r="R13" s="62">
        <v>58.532755523030133</v>
      </c>
      <c r="S13" s="62">
        <v>58.358810210104153</v>
      </c>
      <c r="T13" s="62">
        <v>57.277692312994049</v>
      </c>
      <c r="U13" s="62">
        <v>55.409503765181199</v>
      </c>
      <c r="V13" s="62">
        <v>54.801551466799808</v>
      </c>
      <c r="W13" s="97">
        <v>53.656532695763488</v>
      </c>
      <c r="X13" s="97">
        <v>50.914805968761002</v>
      </c>
      <c r="Y13" s="97">
        <v>49.884517289163654</v>
      </c>
      <c r="Z13" s="63">
        <v>54.937514852550841</v>
      </c>
    </row>
    <row r="14" spans="1:26" s="49" customFormat="1" x14ac:dyDescent="0.4">
      <c r="A14" s="59" t="s">
        <v>88</v>
      </c>
      <c r="B14" s="65" t="s">
        <v>89</v>
      </c>
      <c r="C14" s="62">
        <v>0</v>
      </c>
      <c r="D14" s="62">
        <v>0</v>
      </c>
      <c r="E14" s="62">
        <v>0</v>
      </c>
      <c r="F14" s="62">
        <v>134.81601464292376</v>
      </c>
      <c r="G14" s="62">
        <v>131.68430609611738</v>
      </c>
      <c r="H14" s="62">
        <v>146.08075871332525</v>
      </c>
      <c r="I14" s="62">
        <v>140.66905576257997</v>
      </c>
      <c r="J14" s="62">
        <v>130.21063901085978</v>
      </c>
      <c r="K14" s="62">
        <v>119.3116659557312</v>
      </c>
      <c r="L14" s="62">
        <v>112.97452731593565</v>
      </c>
      <c r="M14" s="62">
        <v>102.64641992369734</v>
      </c>
      <c r="N14" s="62">
        <v>95.920952257344851</v>
      </c>
      <c r="O14" s="62">
        <v>87.963922766929429</v>
      </c>
      <c r="P14" s="62">
        <v>85.616920307575839</v>
      </c>
      <c r="Q14" s="62">
        <v>81.58151319297626</v>
      </c>
      <c r="R14" s="62">
        <v>79.225347031676989</v>
      </c>
      <c r="S14" s="62">
        <v>79.316745092842808</v>
      </c>
      <c r="T14" s="62">
        <v>78.297398943582692</v>
      </c>
      <c r="U14" s="62">
        <v>76.490447189800705</v>
      </c>
      <c r="V14" s="62">
        <v>77.073021700971822</v>
      </c>
      <c r="W14" s="97">
        <v>74.458936574950258</v>
      </c>
      <c r="X14" s="97">
        <v>67.287124238592199</v>
      </c>
      <c r="Y14" s="97">
        <v>62.342002521763106</v>
      </c>
      <c r="Z14" s="63">
        <v>68.029019226531616</v>
      </c>
    </row>
    <row r="15" spans="1:26" s="49" customFormat="1" x14ac:dyDescent="0.4">
      <c r="A15" s="59" t="s">
        <v>90</v>
      </c>
      <c r="B15" s="65" t="s">
        <v>91</v>
      </c>
      <c r="C15" s="62">
        <v>0</v>
      </c>
      <c r="D15" s="62">
        <v>0</v>
      </c>
      <c r="E15" s="62">
        <v>0</v>
      </c>
      <c r="F15" s="62">
        <v>72.454285767920794</v>
      </c>
      <c r="G15" s="62">
        <v>71.017460966129761</v>
      </c>
      <c r="H15" s="62">
        <v>81.927856943020473</v>
      </c>
      <c r="I15" s="62">
        <v>84.648129125841052</v>
      </c>
      <c r="J15" s="62">
        <v>78.626324656970823</v>
      </c>
      <c r="K15" s="62">
        <v>72.006592765522825</v>
      </c>
      <c r="L15" s="62">
        <v>68.405442237420615</v>
      </c>
      <c r="M15" s="62">
        <v>62.334101057273664</v>
      </c>
      <c r="N15" s="62">
        <v>57.474827087135679</v>
      </c>
      <c r="O15" s="62">
        <v>52.492764150109707</v>
      </c>
      <c r="P15" s="62">
        <v>50.699987554980112</v>
      </c>
      <c r="Q15" s="62">
        <v>48.090189300758269</v>
      </c>
      <c r="R15" s="62">
        <v>46.957777345786525</v>
      </c>
      <c r="S15" s="62">
        <v>47.124466688064146</v>
      </c>
      <c r="T15" s="62">
        <v>46.616160915369861</v>
      </c>
      <c r="U15" s="62">
        <v>45.726060105609378</v>
      </c>
      <c r="V15" s="62">
        <v>45.66536149329513</v>
      </c>
      <c r="W15" s="97">
        <v>45.392888163024054</v>
      </c>
      <c r="X15" s="97">
        <v>40.554523440309779</v>
      </c>
      <c r="Y15" s="97">
        <v>36.826285973576368</v>
      </c>
      <c r="Z15" s="63">
        <v>39.990611867547614</v>
      </c>
    </row>
    <row r="16" spans="1:26" s="49" customFormat="1" x14ac:dyDescent="0.4">
      <c r="A16" s="47">
        <v>924</v>
      </c>
      <c r="B16" s="66" t="s">
        <v>92</v>
      </c>
      <c r="C16" s="57">
        <v>54.795325054705643</v>
      </c>
      <c r="D16" s="57">
        <v>51.659593923132284</v>
      </c>
      <c r="E16" s="57">
        <v>50.637897812778327</v>
      </c>
      <c r="F16" s="57">
        <v>52.582483093284125</v>
      </c>
      <c r="G16" s="57">
        <v>50.660999708406344</v>
      </c>
      <c r="H16" s="57">
        <v>56.422405298155482</v>
      </c>
      <c r="I16" s="57">
        <v>57.909113608344349</v>
      </c>
      <c r="J16" s="57">
        <v>53.489591478076889</v>
      </c>
      <c r="K16" s="57">
        <v>49.30555126470459</v>
      </c>
      <c r="L16" s="57">
        <v>46.715848702352531</v>
      </c>
      <c r="M16" s="57">
        <v>42.639218287298547</v>
      </c>
      <c r="N16" s="57">
        <v>39.145617136939364</v>
      </c>
      <c r="O16" s="57">
        <v>35.790605331073834</v>
      </c>
      <c r="P16" s="57">
        <v>34.114353851002512</v>
      </c>
      <c r="Q16" s="57">
        <v>31.923145868959359</v>
      </c>
      <c r="R16" s="57">
        <v>30.785761729715556</v>
      </c>
      <c r="S16" s="57">
        <v>30.396971772570915</v>
      </c>
      <c r="T16" s="57">
        <v>30.263936449287371</v>
      </c>
      <c r="U16" s="57">
        <v>29.52253750565594</v>
      </c>
      <c r="V16" s="57">
        <v>29.531163094054573</v>
      </c>
      <c r="W16" s="90">
        <v>29.403201502030008</v>
      </c>
      <c r="X16" s="90">
        <v>25.915254676653213</v>
      </c>
      <c r="Y16" s="90">
        <v>22.923236512134174</v>
      </c>
      <c r="Z16" s="58">
        <v>25.108786464250144</v>
      </c>
    </row>
    <row r="17" spans="1:26" s="49" customFormat="1" x14ac:dyDescent="0.4">
      <c r="A17" s="47">
        <v>923</v>
      </c>
      <c r="B17" s="91" t="s">
        <v>93</v>
      </c>
      <c r="C17" s="90">
        <v>110.32653354116538</v>
      </c>
      <c r="D17" s="90">
        <v>110.36040268947319</v>
      </c>
      <c r="E17" s="90">
        <v>108.70147692476428</v>
      </c>
      <c r="F17" s="90">
        <v>110.65932155313423</v>
      </c>
      <c r="G17" s="90">
        <v>106.24210662123465</v>
      </c>
      <c r="H17" s="90">
        <v>120.52379102236871</v>
      </c>
      <c r="I17" s="90">
        <v>113.04989283208553</v>
      </c>
      <c r="J17" s="90">
        <v>104.06399959295175</v>
      </c>
      <c r="K17" s="90">
        <v>95.304850830212843</v>
      </c>
      <c r="L17" s="90">
        <v>90.215291813546202</v>
      </c>
      <c r="M17" s="90">
        <v>81.841771193848274</v>
      </c>
      <c r="N17" s="90">
        <v>74.246944126917398</v>
      </c>
      <c r="O17" s="90">
        <v>67.358405747376239</v>
      </c>
      <c r="P17" s="90">
        <v>64.50981755203712</v>
      </c>
      <c r="Q17" s="90">
        <v>61.008404424376096</v>
      </c>
      <c r="R17" s="90">
        <v>58.847291610674958</v>
      </c>
      <c r="S17" s="90">
        <v>58.471235093005973</v>
      </c>
      <c r="T17" s="90">
        <v>57.130113180344075</v>
      </c>
      <c r="U17" s="90">
        <v>55.609698912529794</v>
      </c>
      <c r="V17" s="90">
        <v>54.734278768480628</v>
      </c>
      <c r="W17" s="90">
        <v>53.215537714560064</v>
      </c>
      <c r="X17" s="90">
        <v>47.256720300342437</v>
      </c>
      <c r="Y17" s="90">
        <v>43.053140822988524</v>
      </c>
      <c r="Z17" s="58">
        <v>46.699519704520995</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124</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v>1523.8797300569011</v>
      </c>
      <c r="D21" s="57">
        <v>1526.474524301414</v>
      </c>
      <c r="E21" s="57">
        <v>1483.7769985223019</v>
      </c>
      <c r="F21" s="57">
        <v>1519.3064236716948</v>
      </c>
      <c r="G21" s="57">
        <v>1466.7183678848132</v>
      </c>
      <c r="H21" s="57">
        <v>1615.3614042585523</v>
      </c>
      <c r="I21" s="57">
        <v>1561.6490363829744</v>
      </c>
      <c r="J21" s="57">
        <v>1417.202210929318</v>
      </c>
      <c r="K21" s="57">
        <v>1263.3775369292982</v>
      </c>
      <c r="L21" s="57">
        <v>1168.801921207893</v>
      </c>
      <c r="M21" s="57">
        <v>1035.1722092465354</v>
      </c>
      <c r="N21" s="57">
        <v>931.9241511847423</v>
      </c>
      <c r="O21" s="57">
        <v>832.91471522631173</v>
      </c>
      <c r="P21" s="57">
        <v>788.91212174330678</v>
      </c>
      <c r="Q21" s="57">
        <v>732.50726892454202</v>
      </c>
      <c r="R21" s="57">
        <v>698.48632175242665</v>
      </c>
      <c r="S21" s="57">
        <v>682.75620946505273</v>
      </c>
      <c r="T21" s="57">
        <v>658.17879913535091</v>
      </c>
      <c r="U21" s="57">
        <v>636.22031134880388</v>
      </c>
      <c r="V21" s="57">
        <v>628.85894706894373</v>
      </c>
      <c r="W21" s="90">
        <v>601.80680949590442</v>
      </c>
      <c r="X21" s="90">
        <v>533.43404086705675</v>
      </c>
      <c r="Y21" s="90">
        <v>481.44099850630965</v>
      </c>
      <c r="Z21" s="58">
        <v>516.25836146845461</v>
      </c>
    </row>
    <row r="22" spans="1:26" x14ac:dyDescent="0.4">
      <c r="A22" s="59"/>
      <c r="B22" s="89" t="s">
        <v>71</v>
      </c>
      <c r="C22" s="62">
        <v>38.268957273073468</v>
      </c>
      <c r="D22" s="62">
        <v>40.310278670943454</v>
      </c>
      <c r="E22" s="62">
        <v>38.707958646804776</v>
      </c>
      <c r="F22" s="62">
        <v>40.307620808907316</v>
      </c>
      <c r="G22" s="62">
        <v>37.019171895859131</v>
      </c>
      <c r="H22" s="62">
        <v>39.405111495054932</v>
      </c>
      <c r="I22" s="62">
        <v>40.795551777134698</v>
      </c>
      <c r="J22" s="62">
        <v>38.619779870843459</v>
      </c>
      <c r="K22" s="62">
        <v>35.916519473896791</v>
      </c>
      <c r="L22" s="62">
        <v>33.702645751287406</v>
      </c>
      <c r="M22" s="62">
        <v>31.051296022320834</v>
      </c>
      <c r="N22" s="62">
        <v>29.567691864111687</v>
      </c>
      <c r="O22" s="62">
        <v>28.219465291835714</v>
      </c>
      <c r="P22" s="62">
        <v>26.953394229805614</v>
      </c>
      <c r="Q22" s="62">
        <v>25.515677534049129</v>
      </c>
      <c r="R22" s="62">
        <v>24.800622931844</v>
      </c>
      <c r="S22" s="62">
        <v>24.164362239197477</v>
      </c>
      <c r="T22" s="62">
        <v>23.354595254443822</v>
      </c>
      <c r="U22" s="62">
        <v>22.551770158992031</v>
      </c>
      <c r="V22" s="62">
        <v>22.136669017478393</v>
      </c>
      <c r="W22" s="97">
        <v>21.33566596832852</v>
      </c>
      <c r="X22" s="97">
        <v>20.713724092105362</v>
      </c>
      <c r="Y22" s="97">
        <v>21.178925672237153</v>
      </c>
      <c r="Z22" s="63">
        <v>23.311037225359961</v>
      </c>
    </row>
    <row r="23" spans="1:26" ht="25.5" customHeight="1" x14ac:dyDescent="0.4">
      <c r="A23" s="54">
        <v>941</v>
      </c>
      <c r="B23" s="55" t="s">
        <v>72</v>
      </c>
      <c r="C23" s="57">
        <v>1314.2722655762968</v>
      </c>
      <c r="D23" s="57">
        <v>1315.495669752976</v>
      </c>
      <c r="E23" s="57">
        <v>1279.5438366579799</v>
      </c>
      <c r="F23" s="57">
        <v>1311.1570373716393</v>
      </c>
      <c r="G23" s="57">
        <v>1271.6353432485355</v>
      </c>
      <c r="H23" s="57">
        <v>1398.8524556691584</v>
      </c>
      <c r="I23" s="57">
        <v>1358.5011941413379</v>
      </c>
      <c r="J23" s="57">
        <v>1232.0810469837174</v>
      </c>
      <c r="K23" s="57">
        <v>1096.9831632329754</v>
      </c>
      <c r="L23" s="57">
        <v>1014.5286699214408</v>
      </c>
      <c r="M23" s="57">
        <v>897.76152847796868</v>
      </c>
      <c r="N23" s="57">
        <v>808.3668703610241</v>
      </c>
      <c r="O23" s="57">
        <v>721.54772627552677</v>
      </c>
      <c r="P23" s="57">
        <v>683.61912849044052</v>
      </c>
      <c r="Q23" s="57">
        <v>634.15160041511047</v>
      </c>
      <c r="R23" s="57">
        <v>604.48210648085706</v>
      </c>
      <c r="S23" s="57">
        <v>591.21816358363856</v>
      </c>
      <c r="T23" s="57">
        <v>570.24188318086271</v>
      </c>
      <c r="U23" s="57">
        <v>551.6707333347473</v>
      </c>
      <c r="V23" s="57">
        <v>546.22148222625378</v>
      </c>
      <c r="W23" s="90">
        <v>523.00959941631766</v>
      </c>
      <c r="X23" s="90">
        <v>462.5596207495031</v>
      </c>
      <c r="Y23" s="90">
        <v>415.51920968323452</v>
      </c>
      <c r="Z23" s="58">
        <v>445.32777579240746</v>
      </c>
    </row>
    <row r="24" spans="1:26" ht="25.5" customHeight="1" x14ac:dyDescent="0.4">
      <c r="A24" s="54">
        <v>921</v>
      </c>
      <c r="B24" s="64" t="s">
        <v>73</v>
      </c>
      <c r="C24" s="57">
        <v>1229.1744301283845</v>
      </c>
      <c r="D24" s="57">
        <v>1235.6058803864171</v>
      </c>
      <c r="E24" s="57">
        <v>1202.4349641468059</v>
      </c>
      <c r="F24" s="57">
        <v>1231.4029174979908</v>
      </c>
      <c r="G24" s="57">
        <v>1196.2634116080965</v>
      </c>
      <c r="H24" s="57">
        <v>1315.9424808697372</v>
      </c>
      <c r="I24" s="57">
        <v>1275.3372300051826</v>
      </c>
      <c r="J24" s="57">
        <v>1156.7783561801405</v>
      </c>
      <c r="K24" s="57">
        <v>1029.4810111994605</v>
      </c>
      <c r="L24" s="57">
        <v>952.09404212271966</v>
      </c>
      <c r="M24" s="57">
        <v>842.34873673429695</v>
      </c>
      <c r="N24" s="57">
        <v>758.81223201817579</v>
      </c>
      <c r="O24" s="57">
        <v>677.36763961055271</v>
      </c>
      <c r="P24" s="57">
        <v>642.19125126132644</v>
      </c>
      <c r="Q24" s="57">
        <v>596.03748025510595</v>
      </c>
      <c r="R24" s="57">
        <v>568.27848102420671</v>
      </c>
      <c r="S24" s="57">
        <v>556.19314732343742</v>
      </c>
      <c r="T24" s="57">
        <v>536.03023645711539</v>
      </c>
      <c r="U24" s="57">
        <v>518.75682364880242</v>
      </c>
      <c r="V24" s="57">
        <v>513.57907039523695</v>
      </c>
      <c r="W24" s="90">
        <v>491.26035036834941</v>
      </c>
      <c r="X24" s="90">
        <v>435.05184610928421</v>
      </c>
      <c r="Y24" s="90">
        <v>391.69629654308432</v>
      </c>
      <c r="Z24" s="58">
        <v>419.72432031497203</v>
      </c>
    </row>
    <row r="25" spans="1:26" x14ac:dyDescent="0.4">
      <c r="A25" s="59" t="s">
        <v>74</v>
      </c>
      <c r="B25" s="65" t="s">
        <v>75</v>
      </c>
      <c r="C25" s="62">
        <v>0</v>
      </c>
      <c r="D25" s="62">
        <v>0</v>
      </c>
      <c r="E25" s="62">
        <v>0</v>
      </c>
      <c r="F25" s="62">
        <v>83.218680314176098</v>
      </c>
      <c r="G25" s="62">
        <v>79.977170343399251</v>
      </c>
      <c r="H25" s="62">
        <v>86.366445864733365</v>
      </c>
      <c r="I25" s="62">
        <v>72.318997824040963</v>
      </c>
      <c r="J25" s="62">
        <v>65.670111569176839</v>
      </c>
      <c r="K25" s="62">
        <v>58.539003725585289</v>
      </c>
      <c r="L25" s="62">
        <v>53.631958117319556</v>
      </c>
      <c r="M25" s="62">
        <v>47.662565508730061</v>
      </c>
      <c r="N25" s="62">
        <v>42.645665869868665</v>
      </c>
      <c r="O25" s="62">
        <v>37.706425230742546</v>
      </c>
      <c r="P25" s="62">
        <v>34.990931918511166</v>
      </c>
      <c r="Q25" s="62">
        <v>32.030940234751291</v>
      </c>
      <c r="R25" s="62">
        <v>30.653064968727318</v>
      </c>
      <c r="S25" s="62">
        <v>30.128744652558481</v>
      </c>
      <c r="T25" s="62">
        <v>29.442275009302008</v>
      </c>
      <c r="U25" s="62">
        <v>28.756920795626378</v>
      </c>
      <c r="V25" s="62">
        <v>28.791359713387578</v>
      </c>
      <c r="W25" s="97">
        <v>27.70130017489058</v>
      </c>
      <c r="X25" s="97">
        <v>23.98349311543063</v>
      </c>
      <c r="Y25" s="97">
        <v>20.682796843432055</v>
      </c>
      <c r="Z25" s="63">
        <v>22.296727281700676</v>
      </c>
    </row>
    <row r="26" spans="1:26" x14ac:dyDescent="0.4">
      <c r="A26" s="59" t="s">
        <v>76</v>
      </c>
      <c r="B26" s="65" t="s">
        <v>77</v>
      </c>
      <c r="C26" s="62">
        <v>0</v>
      </c>
      <c r="D26" s="62">
        <v>0</v>
      </c>
      <c r="E26" s="62">
        <v>0</v>
      </c>
      <c r="F26" s="62">
        <v>187.96222549501121</v>
      </c>
      <c r="G26" s="62">
        <v>182.4812409646872</v>
      </c>
      <c r="H26" s="62">
        <v>197.20096484792666</v>
      </c>
      <c r="I26" s="62">
        <v>193.90456272972386</v>
      </c>
      <c r="J26" s="62">
        <v>175.93662116342188</v>
      </c>
      <c r="K26" s="62">
        <v>155.81527025891432</v>
      </c>
      <c r="L26" s="62">
        <v>144.61521397320206</v>
      </c>
      <c r="M26" s="62">
        <v>127.91620375522706</v>
      </c>
      <c r="N26" s="62">
        <v>114.4368646305623</v>
      </c>
      <c r="O26" s="62">
        <v>102.05860931319089</v>
      </c>
      <c r="P26" s="62">
        <v>96.440673327586325</v>
      </c>
      <c r="Q26" s="62">
        <v>89.25375357308117</v>
      </c>
      <c r="R26" s="62">
        <v>85.238222463780176</v>
      </c>
      <c r="S26" s="62">
        <v>83.532581022222018</v>
      </c>
      <c r="T26" s="62">
        <v>79.948395293494414</v>
      </c>
      <c r="U26" s="62">
        <v>77.071515173315078</v>
      </c>
      <c r="V26" s="62">
        <v>75.648782741279888</v>
      </c>
      <c r="W26" s="97">
        <v>71.885769080380726</v>
      </c>
      <c r="X26" s="97">
        <v>62.970994612284791</v>
      </c>
      <c r="Y26" s="97">
        <v>55.86558516714426</v>
      </c>
      <c r="Z26" s="63">
        <v>59.895528151540766</v>
      </c>
    </row>
    <row r="27" spans="1:26" x14ac:dyDescent="0.4">
      <c r="A27" s="59" t="s">
        <v>78</v>
      </c>
      <c r="B27" s="65" t="s">
        <v>79</v>
      </c>
      <c r="C27" s="62">
        <v>0</v>
      </c>
      <c r="D27" s="62">
        <v>0</v>
      </c>
      <c r="E27" s="62">
        <v>0</v>
      </c>
      <c r="F27" s="62">
        <v>124.53050117878927</v>
      </c>
      <c r="G27" s="62">
        <v>122.90963329593829</v>
      </c>
      <c r="H27" s="62">
        <v>134.13030335789705</v>
      </c>
      <c r="I27" s="62">
        <v>131.12771857928058</v>
      </c>
      <c r="J27" s="62">
        <v>118.49915203843976</v>
      </c>
      <c r="K27" s="62">
        <v>105.58884890043046</v>
      </c>
      <c r="L27" s="62">
        <v>96.886504768883427</v>
      </c>
      <c r="M27" s="62">
        <v>85.579218982693376</v>
      </c>
      <c r="N27" s="62">
        <v>76.423358244849283</v>
      </c>
      <c r="O27" s="62">
        <v>67.940448662580664</v>
      </c>
      <c r="P27" s="62">
        <v>64.612237818847305</v>
      </c>
      <c r="Q27" s="62">
        <v>59.418482785573744</v>
      </c>
      <c r="R27" s="62">
        <v>57.148290048614754</v>
      </c>
      <c r="S27" s="62">
        <v>54.978494348624011</v>
      </c>
      <c r="T27" s="62">
        <v>53.536774086162936</v>
      </c>
      <c r="U27" s="62">
        <v>52.166389414588679</v>
      </c>
      <c r="V27" s="62">
        <v>51.460389759083661</v>
      </c>
      <c r="W27" s="97">
        <v>50.019603210053916</v>
      </c>
      <c r="X27" s="97">
        <v>43.763966106179048</v>
      </c>
      <c r="Y27" s="97">
        <v>37.836573269897215</v>
      </c>
      <c r="Z27" s="63">
        <v>40.47766875319153</v>
      </c>
    </row>
    <row r="28" spans="1:26" x14ac:dyDescent="0.4">
      <c r="A28" s="59" t="s">
        <v>80</v>
      </c>
      <c r="B28" s="65" t="s">
        <v>81</v>
      </c>
      <c r="C28" s="62">
        <v>0</v>
      </c>
      <c r="D28" s="62">
        <v>0</v>
      </c>
      <c r="E28" s="62">
        <v>0</v>
      </c>
      <c r="F28" s="62">
        <v>102.18299309755571</v>
      </c>
      <c r="G28" s="62">
        <v>100.68166043968931</v>
      </c>
      <c r="H28" s="62">
        <v>112.55277177272929</v>
      </c>
      <c r="I28" s="62">
        <v>111.69974741722645</v>
      </c>
      <c r="J28" s="62">
        <v>101.43319825082294</v>
      </c>
      <c r="K28" s="62">
        <v>89.938271918974522</v>
      </c>
      <c r="L28" s="62">
        <v>83.304555720500602</v>
      </c>
      <c r="M28" s="62">
        <v>73.650359220359263</v>
      </c>
      <c r="N28" s="62">
        <v>66.165090128232393</v>
      </c>
      <c r="O28" s="62">
        <v>58.778030925383625</v>
      </c>
      <c r="P28" s="62">
        <v>55.918856010836421</v>
      </c>
      <c r="Q28" s="62">
        <v>51.986818087173361</v>
      </c>
      <c r="R28" s="62">
        <v>49.460483336330185</v>
      </c>
      <c r="S28" s="62">
        <v>48.892846644844887</v>
      </c>
      <c r="T28" s="62">
        <v>47.361812872567782</v>
      </c>
      <c r="U28" s="62">
        <v>45.790375203086079</v>
      </c>
      <c r="V28" s="62">
        <v>45.832449484865762</v>
      </c>
      <c r="W28" s="97">
        <v>44.684416382507308</v>
      </c>
      <c r="X28" s="97">
        <v>39.324848385255258</v>
      </c>
      <c r="Y28" s="97">
        <v>34.307618064513967</v>
      </c>
      <c r="Z28" s="63">
        <v>36.877885799103311</v>
      </c>
    </row>
    <row r="29" spans="1:26" x14ac:dyDescent="0.4">
      <c r="A29" s="59" t="s">
        <v>82</v>
      </c>
      <c r="B29" s="65" t="s">
        <v>83</v>
      </c>
      <c r="C29" s="62">
        <v>0</v>
      </c>
      <c r="D29" s="62">
        <v>0</v>
      </c>
      <c r="E29" s="62">
        <v>0</v>
      </c>
      <c r="F29" s="62">
        <v>147.42132750282406</v>
      </c>
      <c r="G29" s="62">
        <v>144.26946687636996</v>
      </c>
      <c r="H29" s="62">
        <v>159.15794319191798</v>
      </c>
      <c r="I29" s="62">
        <v>151.29385359792454</v>
      </c>
      <c r="J29" s="62">
        <v>136.44917785159345</v>
      </c>
      <c r="K29" s="62">
        <v>121.20007537994553</v>
      </c>
      <c r="L29" s="62">
        <v>112.80191809371266</v>
      </c>
      <c r="M29" s="62">
        <v>99.767334826239846</v>
      </c>
      <c r="N29" s="62">
        <v>90.395726748286663</v>
      </c>
      <c r="O29" s="62">
        <v>80.618897014147024</v>
      </c>
      <c r="P29" s="62">
        <v>75.247219186349966</v>
      </c>
      <c r="Q29" s="62">
        <v>69.875407185207933</v>
      </c>
      <c r="R29" s="62">
        <v>66.361313872821455</v>
      </c>
      <c r="S29" s="62">
        <v>64.828245532493114</v>
      </c>
      <c r="T29" s="62">
        <v>61.505583109759307</v>
      </c>
      <c r="U29" s="62">
        <v>59.410962131680002</v>
      </c>
      <c r="V29" s="62">
        <v>58.684059404255528</v>
      </c>
      <c r="W29" s="97">
        <v>55.339831838554076</v>
      </c>
      <c r="X29" s="97">
        <v>48.844142212027705</v>
      </c>
      <c r="Y29" s="97">
        <v>44.055562741866503</v>
      </c>
      <c r="Z29" s="63">
        <v>47.144615518880201</v>
      </c>
    </row>
    <row r="30" spans="1:26" x14ac:dyDescent="0.4">
      <c r="A30" s="59" t="s">
        <v>84</v>
      </c>
      <c r="B30" s="65" t="s">
        <v>85</v>
      </c>
      <c r="C30" s="62">
        <v>0</v>
      </c>
      <c r="D30" s="62">
        <v>0</v>
      </c>
      <c r="E30" s="62">
        <v>0</v>
      </c>
      <c r="F30" s="62">
        <v>118.97466514481283</v>
      </c>
      <c r="G30" s="62">
        <v>116.44793708471128</v>
      </c>
      <c r="H30" s="62">
        <v>133.47899170771856</v>
      </c>
      <c r="I30" s="62">
        <v>136.45982007819308</v>
      </c>
      <c r="J30" s="62">
        <v>124.6115040977628</v>
      </c>
      <c r="K30" s="62">
        <v>111.67406902136804</v>
      </c>
      <c r="L30" s="62">
        <v>103.3558679176237</v>
      </c>
      <c r="M30" s="62">
        <v>90.816508280752103</v>
      </c>
      <c r="N30" s="62">
        <v>81.747778618443519</v>
      </c>
      <c r="O30" s="62">
        <v>73.172932549212703</v>
      </c>
      <c r="P30" s="62">
        <v>69.894662617826313</v>
      </c>
      <c r="Q30" s="62">
        <v>65.51845266629752</v>
      </c>
      <c r="R30" s="62">
        <v>62.193813614227828</v>
      </c>
      <c r="S30" s="62">
        <v>60.895768176294688</v>
      </c>
      <c r="T30" s="62">
        <v>58.278620901991772</v>
      </c>
      <c r="U30" s="62">
        <v>57.530038230716535</v>
      </c>
      <c r="V30" s="62">
        <v>56.91741660302899</v>
      </c>
      <c r="W30" s="97">
        <v>54.277040463826218</v>
      </c>
      <c r="X30" s="97">
        <v>47.65219509908033</v>
      </c>
      <c r="Y30" s="97">
        <v>44.045424814154501</v>
      </c>
      <c r="Z30" s="63">
        <v>46.864324867860439</v>
      </c>
    </row>
    <row r="31" spans="1:26" x14ac:dyDescent="0.4">
      <c r="A31" s="59" t="s">
        <v>86</v>
      </c>
      <c r="B31" s="65" t="s">
        <v>87</v>
      </c>
      <c r="C31" s="62">
        <v>0</v>
      </c>
      <c r="D31" s="62">
        <v>0</v>
      </c>
      <c r="E31" s="62">
        <v>0</v>
      </c>
      <c r="F31" s="62">
        <v>152.73672102258806</v>
      </c>
      <c r="G31" s="62">
        <v>147.92263018568531</v>
      </c>
      <c r="H31" s="62">
        <v>158.00751158253843</v>
      </c>
      <c r="I31" s="62">
        <v>154.95185109577443</v>
      </c>
      <c r="J31" s="62">
        <v>140.1777422796153</v>
      </c>
      <c r="K31" s="62">
        <v>124.79970794271692</v>
      </c>
      <c r="L31" s="62">
        <v>115.08798060664664</v>
      </c>
      <c r="M31" s="62">
        <v>102.55225785268641</v>
      </c>
      <c r="N31" s="62">
        <v>92.813240681171507</v>
      </c>
      <c r="O31" s="62">
        <v>83.711920163943162</v>
      </c>
      <c r="P31" s="62">
        <v>79.545791376373273</v>
      </c>
      <c r="Q31" s="62">
        <v>73.134208160410182</v>
      </c>
      <c r="R31" s="62">
        <v>68.833702297384988</v>
      </c>
      <c r="S31" s="62">
        <v>67.244141680565022</v>
      </c>
      <c r="T31" s="62">
        <v>64.749150456592247</v>
      </c>
      <c r="U31" s="62">
        <v>61.774615488956591</v>
      </c>
      <c r="V31" s="62">
        <v>60.575156022828061</v>
      </c>
      <c r="W31" s="97">
        <v>57.937725573544405</v>
      </c>
      <c r="X31" s="97">
        <v>54.043574948962124</v>
      </c>
      <c r="Y31" s="97">
        <v>51.842353141931063</v>
      </c>
      <c r="Z31" s="63">
        <v>56.019840607228531</v>
      </c>
    </row>
    <row r="32" spans="1:26" x14ac:dyDescent="0.4">
      <c r="A32" s="59" t="s">
        <v>88</v>
      </c>
      <c r="B32" s="65" t="s">
        <v>89</v>
      </c>
      <c r="C32" s="62">
        <v>0</v>
      </c>
      <c r="D32" s="62">
        <v>0</v>
      </c>
      <c r="E32" s="62">
        <v>0</v>
      </c>
      <c r="F32" s="62">
        <v>204.48126372511587</v>
      </c>
      <c r="G32" s="62">
        <v>195.91600194080385</v>
      </c>
      <c r="H32" s="62">
        <v>214.65855557912687</v>
      </c>
      <c r="I32" s="62">
        <v>202.01649756939676</v>
      </c>
      <c r="J32" s="62">
        <v>183.31064451650707</v>
      </c>
      <c r="K32" s="62">
        <v>163.34457293617189</v>
      </c>
      <c r="L32" s="62">
        <v>150.98778593637547</v>
      </c>
      <c r="M32" s="62">
        <v>133.39655178809076</v>
      </c>
      <c r="N32" s="62">
        <v>121.42682747818834</v>
      </c>
      <c r="O32" s="62">
        <v>108.58306796671978</v>
      </c>
      <c r="P32" s="62">
        <v>103.97169703781032</v>
      </c>
      <c r="Q32" s="62">
        <v>97.402919168299675</v>
      </c>
      <c r="R32" s="62">
        <v>93.167900661020454</v>
      </c>
      <c r="S32" s="62">
        <v>91.392994913061699</v>
      </c>
      <c r="T32" s="62">
        <v>88.510724853482799</v>
      </c>
      <c r="U32" s="62">
        <v>85.27721135624985</v>
      </c>
      <c r="V32" s="62">
        <v>85.193031761438476</v>
      </c>
      <c r="W32" s="97">
        <v>80.399929273067457</v>
      </c>
      <c r="X32" s="97">
        <v>71.421989590211439</v>
      </c>
      <c r="Y32" s="97">
        <v>64.788761843155555</v>
      </c>
      <c r="Z32" s="63">
        <v>69.369261131757156</v>
      </c>
    </row>
    <row r="33" spans="1:26" x14ac:dyDescent="0.4">
      <c r="A33" s="59" t="s">
        <v>90</v>
      </c>
      <c r="B33" s="65" t="s">
        <v>91</v>
      </c>
      <c r="C33" s="62">
        <v>0</v>
      </c>
      <c r="D33" s="62">
        <v>0</v>
      </c>
      <c r="E33" s="62">
        <v>0</v>
      </c>
      <c r="F33" s="62">
        <v>109.89454001711778</v>
      </c>
      <c r="G33" s="62">
        <v>105.65767047681219</v>
      </c>
      <c r="H33" s="62">
        <v>120.3889929651488</v>
      </c>
      <c r="I33" s="62">
        <v>121.56418111362191</v>
      </c>
      <c r="J33" s="62">
        <v>110.69020441280057</v>
      </c>
      <c r="K33" s="62">
        <v>98.581191115353633</v>
      </c>
      <c r="L33" s="62">
        <v>91.422256988455558</v>
      </c>
      <c r="M33" s="62">
        <v>81.007736519518119</v>
      </c>
      <c r="N33" s="62">
        <v>72.757679618572965</v>
      </c>
      <c r="O33" s="62">
        <v>64.797307784632338</v>
      </c>
      <c r="P33" s="62">
        <v>61.569181967185372</v>
      </c>
      <c r="Q33" s="62">
        <v>57.416498394311049</v>
      </c>
      <c r="R33" s="62">
        <v>55.22168976129948</v>
      </c>
      <c r="S33" s="62">
        <v>54.299330352773424</v>
      </c>
      <c r="T33" s="62">
        <v>52.696899873762057</v>
      </c>
      <c r="U33" s="62">
        <v>50.978795854583304</v>
      </c>
      <c r="V33" s="62">
        <v>50.476424905069052</v>
      </c>
      <c r="W33" s="97">
        <v>49.014734371524739</v>
      </c>
      <c r="X33" s="97">
        <v>43.046642039852941</v>
      </c>
      <c r="Y33" s="97">
        <v>38.271620656989157</v>
      </c>
      <c r="Z33" s="63">
        <v>40.77846820370943</v>
      </c>
    </row>
    <row r="34" spans="1:26" x14ac:dyDescent="0.4">
      <c r="A34" s="47">
        <v>924</v>
      </c>
      <c r="B34" s="66" t="s">
        <v>92</v>
      </c>
      <c r="C34" s="57">
        <v>85.097835447912374</v>
      </c>
      <c r="D34" s="57">
        <v>79.889789366559071</v>
      </c>
      <c r="E34" s="57">
        <v>77.108872511174255</v>
      </c>
      <c r="F34" s="57">
        <v>79.754119873648378</v>
      </c>
      <c r="G34" s="57">
        <v>75.371931640438973</v>
      </c>
      <c r="H34" s="57">
        <v>82.909974799421235</v>
      </c>
      <c r="I34" s="57">
        <v>83.163964136155201</v>
      </c>
      <c r="J34" s="57">
        <v>75.302690803576866</v>
      </c>
      <c r="K34" s="57">
        <v>67.502152033514818</v>
      </c>
      <c r="L34" s="57">
        <v>62.434627798721237</v>
      </c>
      <c r="M34" s="57">
        <v>55.412791743671825</v>
      </c>
      <c r="N34" s="57">
        <v>49.554638342848371</v>
      </c>
      <c r="O34" s="57">
        <v>44.180086664974134</v>
      </c>
      <c r="P34" s="57">
        <v>41.427877229114017</v>
      </c>
      <c r="Q34" s="57">
        <v>38.114120160004482</v>
      </c>
      <c r="R34" s="57">
        <v>36.203625456650407</v>
      </c>
      <c r="S34" s="57">
        <v>35.025016260201213</v>
      </c>
      <c r="T34" s="57">
        <v>34.211646723747393</v>
      </c>
      <c r="U34" s="57">
        <v>32.913909685944851</v>
      </c>
      <c r="V34" s="57">
        <v>32.642411831016716</v>
      </c>
      <c r="W34" s="90">
        <v>31.749249047968192</v>
      </c>
      <c r="X34" s="90">
        <v>27.507774640218887</v>
      </c>
      <c r="Y34" s="90">
        <v>23.822913140150227</v>
      </c>
      <c r="Z34" s="58">
        <v>25.603455477435379</v>
      </c>
    </row>
    <row r="35" spans="1:26" x14ac:dyDescent="0.4">
      <c r="A35" s="47">
        <v>923</v>
      </c>
      <c r="B35" s="66" t="s">
        <v>93</v>
      </c>
      <c r="C35" s="57">
        <v>171.33850720753082</v>
      </c>
      <c r="D35" s="57">
        <v>170.66857587749442</v>
      </c>
      <c r="E35" s="57">
        <v>165.52520321751712</v>
      </c>
      <c r="F35" s="57">
        <v>167.84176549114841</v>
      </c>
      <c r="G35" s="57">
        <v>158.06385274041855</v>
      </c>
      <c r="H35" s="57">
        <v>177.10383709433904</v>
      </c>
      <c r="I35" s="57">
        <v>162.35229046450169</v>
      </c>
      <c r="J35" s="57">
        <v>146.50138407475706</v>
      </c>
      <c r="K35" s="57">
        <v>130.477854222426</v>
      </c>
      <c r="L35" s="57">
        <v>120.57060553516465</v>
      </c>
      <c r="M35" s="57">
        <v>106.35938474624599</v>
      </c>
      <c r="N35" s="57">
        <v>93.989588959606564</v>
      </c>
      <c r="O35" s="57">
        <v>83.147523658949169</v>
      </c>
      <c r="P35" s="57">
        <v>78.339599023060558</v>
      </c>
      <c r="Q35" s="57">
        <v>72.83999097538252</v>
      </c>
      <c r="R35" s="57">
        <v>69.203592339725631</v>
      </c>
      <c r="S35" s="57">
        <v>67.373683642216633</v>
      </c>
      <c r="T35" s="57">
        <v>64.582320700044278</v>
      </c>
      <c r="U35" s="57">
        <v>61.997807855064472</v>
      </c>
      <c r="V35" s="57">
        <v>60.500795825211583</v>
      </c>
      <c r="W35" s="90">
        <v>57.461544111258235</v>
      </c>
      <c r="X35" s="90">
        <v>50.160696025448203</v>
      </c>
      <c r="Y35" s="90">
        <v>44.742863150837962</v>
      </c>
      <c r="Z35" s="58">
        <v>47.619548450687233</v>
      </c>
    </row>
    <row r="36" spans="1:26" s="100" customFormat="1" ht="30" customHeight="1" x14ac:dyDescent="0.4">
      <c r="A36" s="67">
        <v>922</v>
      </c>
      <c r="B36" s="68" t="s">
        <v>94</v>
      </c>
      <c r="C36" s="80" t="s">
        <v>219</v>
      </c>
      <c r="D36" s="80" t="s">
        <v>219</v>
      </c>
      <c r="E36" s="80" t="s">
        <v>219</v>
      </c>
      <c r="F36" s="80" t="s">
        <v>219</v>
      </c>
      <c r="G36" s="80" t="s">
        <v>219</v>
      </c>
      <c r="H36" s="80" t="s">
        <v>219</v>
      </c>
      <c r="I36" s="80" t="s">
        <v>219</v>
      </c>
      <c r="J36" s="80" t="s">
        <v>219</v>
      </c>
      <c r="K36" s="80" t="s">
        <v>219</v>
      </c>
      <c r="L36" s="80" t="s">
        <v>219</v>
      </c>
      <c r="M36" s="80" t="s">
        <v>219</v>
      </c>
      <c r="N36" s="80" t="s">
        <v>219</v>
      </c>
      <c r="O36" s="80" t="s">
        <v>219</v>
      </c>
      <c r="P36" s="80" t="s">
        <v>219</v>
      </c>
      <c r="Q36" s="80" t="s">
        <v>219</v>
      </c>
      <c r="R36" s="80" t="s">
        <v>219</v>
      </c>
      <c r="S36" s="80" t="s">
        <v>219</v>
      </c>
      <c r="T36" s="80" t="s">
        <v>219</v>
      </c>
      <c r="U36" s="80" t="s">
        <v>219</v>
      </c>
      <c r="V36" s="80" t="s">
        <v>219</v>
      </c>
      <c r="W36" s="98"/>
      <c r="X36" s="98"/>
      <c r="Y36" s="98"/>
      <c r="Z36" s="99"/>
    </row>
    <row r="49" spans="1:1" x14ac:dyDescent="0.4">
      <c r="A49" s="75"/>
    </row>
    <row r="50" spans="1:1" x14ac:dyDescent="0.4">
      <c r="A50" s="75"/>
    </row>
  </sheetData>
  <mergeCells count="2">
    <mergeCell ref="A1:B1"/>
    <mergeCell ref="A19:B1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pane xSplit="2" topLeftCell="C1" activePane="topRight" state="frozen"/>
      <selection pane="topRight"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125</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c r="H3" s="87">
        <f>SUM(H6,H16:H17,H4)</f>
        <v>931.78101868999988</v>
      </c>
      <c r="I3" s="87">
        <f t="shared" ref="I3:Z3" si="0">SUM(I6,I16:I17,I4)</f>
        <v>993.10800000000006</v>
      </c>
      <c r="J3" s="87">
        <f t="shared" si="0"/>
        <v>1053.6691153298652</v>
      </c>
      <c r="K3" s="87">
        <f t="shared" si="0"/>
        <v>1096.0410000000002</v>
      </c>
      <c r="L3" s="87">
        <f t="shared" si="0"/>
        <v>1149.1385722999999</v>
      </c>
      <c r="M3" s="87">
        <f t="shared" si="0"/>
        <v>1181.2635561100001</v>
      </c>
      <c r="N3" s="87">
        <f t="shared" si="0"/>
        <v>1279.8853888127117</v>
      </c>
      <c r="O3" s="87">
        <f t="shared" si="0"/>
        <v>1362.9964772500011</v>
      </c>
      <c r="P3" s="87">
        <f t="shared" si="0"/>
        <v>1494.8980367000011</v>
      </c>
      <c r="Q3" s="87">
        <f t="shared" si="0"/>
        <v>1572.0826307400002</v>
      </c>
      <c r="R3" s="87">
        <f t="shared" si="0"/>
        <v>1732.9771967699978</v>
      </c>
      <c r="S3" s="87">
        <f t="shared" si="0"/>
        <v>1927.2231981999996</v>
      </c>
      <c r="T3" s="87">
        <f t="shared" si="0"/>
        <v>2088.2668163797007</v>
      </c>
      <c r="U3" s="87">
        <f t="shared" si="0"/>
        <v>2319.2115774999984</v>
      </c>
      <c r="V3" s="87">
        <f t="shared" si="0"/>
        <v>2545.4439678199997</v>
      </c>
      <c r="W3" s="87">
        <f t="shared" si="0"/>
        <v>2666.9735735989611</v>
      </c>
      <c r="X3" s="87">
        <f t="shared" si="0"/>
        <v>2830.0153530399994</v>
      </c>
      <c r="Y3" s="87">
        <f t="shared" si="0"/>
        <v>2885.0112320200001</v>
      </c>
      <c r="Z3" s="88">
        <f t="shared" si="0"/>
        <v>2940.7993121000004</v>
      </c>
    </row>
    <row r="4" spans="1:26" s="49" customFormat="1" x14ac:dyDescent="0.4">
      <c r="A4" s="59"/>
      <c r="B4" s="89" t="s">
        <v>71</v>
      </c>
      <c r="C4" s="62"/>
      <c r="D4" s="62"/>
      <c r="E4" s="62"/>
      <c r="F4" s="62"/>
      <c r="G4" s="62"/>
      <c r="H4" s="102">
        <v>1.3540926892315711E-2</v>
      </c>
      <c r="I4" s="103">
        <v>2.1977966900388161E-2</v>
      </c>
      <c r="J4" s="103">
        <v>0.22257837816269996</v>
      </c>
      <c r="K4" s="103">
        <v>0.20472402875367521</v>
      </c>
      <c r="L4" s="103">
        <v>0.23070539075910471</v>
      </c>
      <c r="M4" s="103">
        <v>0.26929277157744536</v>
      </c>
      <c r="N4" s="103">
        <v>0.51443231406473255</v>
      </c>
      <c r="O4" s="103">
        <v>0.29225492932427194</v>
      </c>
      <c r="P4" s="103">
        <v>0.3878669864514015</v>
      </c>
      <c r="Q4" s="103">
        <v>0.4632289597547522</v>
      </c>
      <c r="R4" s="103">
        <v>0.60080816212719168</v>
      </c>
      <c r="S4" s="103">
        <v>0.81729527596675489</v>
      </c>
      <c r="T4" s="103">
        <v>0.99576927553457906</v>
      </c>
      <c r="U4" s="103">
        <v>1.1340040449309663</v>
      </c>
      <c r="V4" s="103">
        <v>1.2227895813344123</v>
      </c>
      <c r="W4" s="103">
        <v>1.3060895327921811</v>
      </c>
      <c r="X4" s="103">
        <v>1.4516961340471757</v>
      </c>
      <c r="Y4" s="103">
        <v>1.8271069846567793</v>
      </c>
      <c r="Z4" s="237">
        <v>1.9413766652648792</v>
      </c>
    </row>
    <row r="5" spans="1:26" s="49" customFormat="1" ht="25.5" customHeight="1" x14ac:dyDescent="0.4">
      <c r="A5" s="54">
        <v>941</v>
      </c>
      <c r="B5" s="55" t="s">
        <v>72</v>
      </c>
      <c r="C5" s="57"/>
      <c r="D5" s="57"/>
      <c r="E5" s="57"/>
      <c r="F5" s="57"/>
      <c r="G5" s="57"/>
      <c r="H5" s="57">
        <f>H6+H16</f>
        <v>841.19149019208055</v>
      </c>
      <c r="I5" s="90">
        <f t="shared" ref="I5:Z5" si="1">SUM(I6,I16)</f>
        <v>896.81089847856219</v>
      </c>
      <c r="J5" s="90">
        <f t="shared" si="1"/>
        <v>950.54974632774918</v>
      </c>
      <c r="K5" s="90">
        <f t="shared" si="1"/>
        <v>989.39436000564888</v>
      </c>
      <c r="L5" s="90">
        <f t="shared" si="1"/>
        <v>1038.376119868685</v>
      </c>
      <c r="M5" s="90">
        <f t="shared" si="1"/>
        <v>1068.7999338222633</v>
      </c>
      <c r="N5" s="90">
        <f t="shared" si="1"/>
        <v>1159.6442578155929</v>
      </c>
      <c r="O5" s="90">
        <f t="shared" si="1"/>
        <v>1237.3885741887041</v>
      </c>
      <c r="P5" s="90">
        <f t="shared" si="1"/>
        <v>1359.043005756859</v>
      </c>
      <c r="Q5" s="90">
        <f t="shared" si="1"/>
        <v>1431.0252631448548</v>
      </c>
      <c r="R5" s="90">
        <f t="shared" si="1"/>
        <v>1579.1670205493779</v>
      </c>
      <c r="S5" s="90">
        <f t="shared" si="1"/>
        <v>1757.1354047699378</v>
      </c>
      <c r="T5" s="90">
        <f t="shared" si="1"/>
        <v>1904.7760743556064</v>
      </c>
      <c r="U5" s="90">
        <f t="shared" si="1"/>
        <v>2115.2663161032542</v>
      </c>
      <c r="V5" s="90">
        <f t="shared" si="1"/>
        <v>2321.869541367616</v>
      </c>
      <c r="W5" s="90">
        <f t="shared" si="1"/>
        <v>2431.1909519805122</v>
      </c>
      <c r="X5" s="90">
        <f t="shared" si="1"/>
        <v>2579.3515487798786</v>
      </c>
      <c r="Y5" s="90">
        <f t="shared" si="1"/>
        <v>2773.2369405974864</v>
      </c>
      <c r="Z5" s="58">
        <f t="shared" si="1"/>
        <v>2938.8579354347357</v>
      </c>
    </row>
    <row r="6" spans="1:26" s="49" customFormat="1" ht="25.5" customHeight="1" x14ac:dyDescent="0.4">
      <c r="A6" s="54">
        <v>921</v>
      </c>
      <c r="B6" s="64" t="s">
        <v>73</v>
      </c>
      <c r="C6" s="57"/>
      <c r="D6" s="57"/>
      <c r="E6" s="57"/>
      <c r="F6" s="57"/>
      <c r="G6" s="57"/>
      <c r="H6" s="57">
        <f t="shared" ref="H6:I6" si="2">SUM(H7:H15)</f>
        <v>773.93988487261424</v>
      </c>
      <c r="I6" s="90">
        <f t="shared" si="2"/>
        <v>825.82781204798971</v>
      </c>
      <c r="J6" s="90">
        <f t="shared" ref="J6:Z6" si="3">SUM(J7:J15)</f>
        <v>875.90954391584489</v>
      </c>
      <c r="K6" s="90">
        <f t="shared" si="3"/>
        <v>912.72980413492826</v>
      </c>
      <c r="L6" s="90">
        <f t="shared" si="3"/>
        <v>958.62883420371122</v>
      </c>
      <c r="M6" s="90">
        <f t="shared" si="3"/>
        <v>988.34077398367822</v>
      </c>
      <c r="N6" s="90">
        <f t="shared" si="3"/>
        <v>1073.8347554485658</v>
      </c>
      <c r="O6" s="90">
        <f t="shared" si="3"/>
        <v>1147.2837465962457</v>
      </c>
      <c r="P6" s="90">
        <f t="shared" si="3"/>
        <v>1261.7711280955123</v>
      </c>
      <c r="Q6" s="90">
        <f t="shared" si="3"/>
        <v>1330.6833001385849</v>
      </c>
      <c r="R6" s="90">
        <f t="shared" si="3"/>
        <v>1469.9461449506973</v>
      </c>
      <c r="S6" s="90">
        <f t="shared" si="3"/>
        <v>1636.8557937863143</v>
      </c>
      <c r="T6" s="90">
        <f t="shared" si="3"/>
        <v>1775.2392928793693</v>
      </c>
      <c r="U6" s="90">
        <f t="shared" si="3"/>
        <v>1970.679889322716</v>
      </c>
      <c r="V6" s="90">
        <f t="shared" si="3"/>
        <v>2162.2252113028389</v>
      </c>
      <c r="W6" s="90">
        <f t="shared" si="3"/>
        <v>2264.6653552089147</v>
      </c>
      <c r="X6" s="90">
        <f t="shared" si="3"/>
        <v>2402.3818477836926</v>
      </c>
      <c r="Y6" s="90">
        <f t="shared" si="3"/>
        <v>2582.2425751272863</v>
      </c>
      <c r="Z6" s="58">
        <f t="shared" si="3"/>
        <v>2736.9849005641654</v>
      </c>
    </row>
    <row r="7" spans="1:26" s="49" customFormat="1" x14ac:dyDescent="0.4">
      <c r="A7" s="59" t="s">
        <v>74</v>
      </c>
      <c r="B7" s="65" t="s">
        <v>75</v>
      </c>
      <c r="C7" s="62"/>
      <c r="D7" s="62"/>
      <c r="E7" s="62"/>
      <c r="F7" s="62"/>
      <c r="G7" s="62"/>
      <c r="H7" s="62">
        <v>59.916191700010557</v>
      </c>
      <c r="I7" s="97">
        <v>62.966104223315938</v>
      </c>
      <c r="J7" s="97">
        <v>65.307519208303873</v>
      </c>
      <c r="K7" s="97">
        <v>66.112202139640175</v>
      </c>
      <c r="L7" s="97">
        <v>67.858332873506441</v>
      </c>
      <c r="M7" s="97">
        <v>69.02923563975051</v>
      </c>
      <c r="N7" s="97">
        <v>74.117722255395535</v>
      </c>
      <c r="O7" s="97">
        <v>78.538897309821067</v>
      </c>
      <c r="P7" s="97">
        <v>85.590729776278323</v>
      </c>
      <c r="Q7" s="97">
        <v>89.446067580510274</v>
      </c>
      <c r="R7" s="97">
        <v>97.808190017891178</v>
      </c>
      <c r="S7" s="97">
        <v>109.36911610232599</v>
      </c>
      <c r="T7" s="97">
        <v>119.94049752001787</v>
      </c>
      <c r="U7" s="97">
        <v>136.61488611074762</v>
      </c>
      <c r="V7" s="97">
        <v>152.0846029940318</v>
      </c>
      <c r="W7" s="97">
        <v>161.10220302349961</v>
      </c>
      <c r="X7" s="97">
        <v>172.35934391581736</v>
      </c>
      <c r="Y7" s="97">
        <v>186.21700352551508</v>
      </c>
      <c r="Z7" s="63">
        <v>198.74393289770993</v>
      </c>
    </row>
    <row r="8" spans="1:26" s="49" customFormat="1" x14ac:dyDescent="0.4">
      <c r="A8" s="59" t="s">
        <v>76</v>
      </c>
      <c r="B8" s="65" t="s">
        <v>77</v>
      </c>
      <c r="C8" s="62"/>
      <c r="D8" s="62"/>
      <c r="E8" s="62"/>
      <c r="F8" s="62"/>
      <c r="G8" s="62"/>
      <c r="H8" s="62">
        <v>139.32268760843829</v>
      </c>
      <c r="I8" s="97">
        <v>147.4257353758351</v>
      </c>
      <c r="J8" s="97">
        <v>154.79444333369017</v>
      </c>
      <c r="K8" s="97">
        <v>158.412915083841</v>
      </c>
      <c r="L8" s="97">
        <v>164.26851081012515</v>
      </c>
      <c r="M8" s="97">
        <v>167.48458069049087</v>
      </c>
      <c r="N8" s="97">
        <v>180.36999532210555</v>
      </c>
      <c r="O8" s="97">
        <v>191.26440797926011</v>
      </c>
      <c r="P8" s="97">
        <v>208.82646104483763</v>
      </c>
      <c r="Q8" s="97">
        <v>217.9096749837762</v>
      </c>
      <c r="R8" s="97">
        <v>239.70654313275068</v>
      </c>
      <c r="S8" s="97">
        <v>268.1779033346665</v>
      </c>
      <c r="T8" s="97">
        <v>293.05026679793161</v>
      </c>
      <c r="U8" s="97">
        <v>327.64753251507278</v>
      </c>
      <c r="V8" s="97">
        <v>358.64514177766796</v>
      </c>
      <c r="W8" s="97">
        <v>373.7915500610597</v>
      </c>
      <c r="X8" s="97">
        <v>395.43313560673721</v>
      </c>
      <c r="Y8" s="97">
        <v>423.10946132968417</v>
      </c>
      <c r="Z8" s="63">
        <v>446.25940940055739</v>
      </c>
    </row>
    <row r="9" spans="1:26" s="49" customFormat="1" x14ac:dyDescent="0.4">
      <c r="A9" s="59" t="s">
        <v>78</v>
      </c>
      <c r="B9" s="65" t="s">
        <v>79</v>
      </c>
      <c r="C9" s="62"/>
      <c r="D9" s="62"/>
      <c r="E9" s="62"/>
      <c r="F9" s="62"/>
      <c r="G9" s="62"/>
      <c r="H9" s="62">
        <v>94.185120277077274</v>
      </c>
      <c r="I9" s="97">
        <v>100.1437407921153</v>
      </c>
      <c r="J9" s="97">
        <v>105.12397772095829</v>
      </c>
      <c r="K9" s="97">
        <v>108.93333620290821</v>
      </c>
      <c r="L9" s="97">
        <v>113.45749179642274</v>
      </c>
      <c r="M9" s="97">
        <v>116.18692607850515</v>
      </c>
      <c r="N9" s="97">
        <v>125.44189666211595</v>
      </c>
      <c r="O9" s="97">
        <v>133.48532616962271</v>
      </c>
      <c r="P9" s="97">
        <v>146.44022714776006</v>
      </c>
      <c r="Q9" s="97">
        <v>152.17781374934702</v>
      </c>
      <c r="R9" s="97">
        <v>164.67901202565912</v>
      </c>
      <c r="S9" s="97">
        <v>181.04079817214102</v>
      </c>
      <c r="T9" s="97">
        <v>196.34675990191926</v>
      </c>
      <c r="U9" s="97">
        <v>220.02666875585257</v>
      </c>
      <c r="V9" s="97">
        <v>245.44592123959558</v>
      </c>
      <c r="W9" s="97">
        <v>261.84478275959839</v>
      </c>
      <c r="X9" s="97">
        <v>279.81637195995557</v>
      </c>
      <c r="Y9" s="97">
        <v>301.87654435101047</v>
      </c>
      <c r="Z9" s="63">
        <v>320.83641445860474</v>
      </c>
    </row>
    <row r="10" spans="1:26" s="49" customFormat="1" x14ac:dyDescent="0.4">
      <c r="A10" s="59" t="s">
        <v>80</v>
      </c>
      <c r="B10" s="65" t="s">
        <v>81</v>
      </c>
      <c r="C10" s="62"/>
      <c r="D10" s="62"/>
      <c r="E10" s="62"/>
      <c r="F10" s="62"/>
      <c r="G10" s="62"/>
      <c r="H10" s="62">
        <v>69.407178173948523</v>
      </c>
      <c r="I10" s="97">
        <v>73.785493118952843</v>
      </c>
      <c r="J10" s="97">
        <v>77.882521218235951</v>
      </c>
      <c r="K10" s="97">
        <v>81.285164242920771</v>
      </c>
      <c r="L10" s="97">
        <v>85.398845554504106</v>
      </c>
      <c r="M10" s="97">
        <v>88.774628133710408</v>
      </c>
      <c r="N10" s="97">
        <v>96.308920055694145</v>
      </c>
      <c r="O10" s="97">
        <v>102.55022845504064</v>
      </c>
      <c r="P10" s="97">
        <v>112.02365983602098</v>
      </c>
      <c r="Q10" s="97">
        <v>117.56762082331655</v>
      </c>
      <c r="R10" s="97">
        <v>128.97858032099899</v>
      </c>
      <c r="S10" s="97">
        <v>143.19719133644196</v>
      </c>
      <c r="T10" s="97">
        <v>155.76457437448357</v>
      </c>
      <c r="U10" s="97">
        <v>173.12148019765837</v>
      </c>
      <c r="V10" s="97">
        <v>190.87056238515407</v>
      </c>
      <c r="W10" s="97">
        <v>199.93392289480587</v>
      </c>
      <c r="X10" s="97">
        <v>212.5659459479127</v>
      </c>
      <c r="Y10" s="97">
        <v>230.01539884998698</v>
      </c>
      <c r="Z10" s="63">
        <v>244.89924648784299</v>
      </c>
    </row>
    <row r="11" spans="1:26" s="49" customFormat="1" x14ac:dyDescent="0.4">
      <c r="A11" s="59" t="s">
        <v>82</v>
      </c>
      <c r="B11" s="65" t="s">
        <v>83</v>
      </c>
      <c r="C11" s="62"/>
      <c r="D11" s="62"/>
      <c r="E11" s="62"/>
      <c r="F11" s="62"/>
      <c r="G11" s="62"/>
      <c r="H11" s="62">
        <v>99.234876789926687</v>
      </c>
      <c r="I11" s="97">
        <v>104.80614701749786</v>
      </c>
      <c r="J11" s="97">
        <v>110.81859064599394</v>
      </c>
      <c r="K11" s="97">
        <v>114.80822637563759</v>
      </c>
      <c r="L11" s="97">
        <v>120.10927434465876</v>
      </c>
      <c r="M11" s="97">
        <v>123.67325322925373</v>
      </c>
      <c r="N11" s="97">
        <v>134.30345585852103</v>
      </c>
      <c r="O11" s="97">
        <v>142.61569172262489</v>
      </c>
      <c r="P11" s="97">
        <v>157.42727210607899</v>
      </c>
      <c r="Q11" s="97">
        <v>166.39112371663157</v>
      </c>
      <c r="R11" s="97">
        <v>183.41020287518418</v>
      </c>
      <c r="S11" s="97">
        <v>204.13399947614371</v>
      </c>
      <c r="T11" s="97">
        <v>221.09693333353519</v>
      </c>
      <c r="U11" s="97">
        <v>245.24062671526082</v>
      </c>
      <c r="V11" s="97">
        <v>268.7006391661597</v>
      </c>
      <c r="W11" s="97">
        <v>279.49719457742003</v>
      </c>
      <c r="X11" s="97">
        <v>294.27783447328801</v>
      </c>
      <c r="Y11" s="97">
        <v>316.99070824356812</v>
      </c>
      <c r="Z11" s="63">
        <v>338.41938189308274</v>
      </c>
    </row>
    <row r="12" spans="1:26" s="49" customFormat="1" x14ac:dyDescent="0.4">
      <c r="A12" s="59" t="s">
        <v>84</v>
      </c>
      <c r="B12" s="65" t="s">
        <v>85</v>
      </c>
      <c r="C12" s="62"/>
      <c r="D12" s="62"/>
      <c r="E12" s="62"/>
      <c r="F12" s="62"/>
      <c r="G12" s="62"/>
      <c r="H12" s="62">
        <v>69.402308845826937</v>
      </c>
      <c r="I12" s="97">
        <v>75.048265531585272</v>
      </c>
      <c r="J12" s="97">
        <v>80.094798183824523</v>
      </c>
      <c r="K12" s="97">
        <v>84.631092260253524</v>
      </c>
      <c r="L12" s="97">
        <v>89.304070192025989</v>
      </c>
      <c r="M12" s="97">
        <v>92.530326792882732</v>
      </c>
      <c r="N12" s="97">
        <v>100.14320355237662</v>
      </c>
      <c r="O12" s="97">
        <v>107.09523609111794</v>
      </c>
      <c r="P12" s="97">
        <v>117.24916869824985</v>
      </c>
      <c r="Q12" s="97">
        <v>124.30899550852529</v>
      </c>
      <c r="R12" s="97">
        <v>137.9328933611875</v>
      </c>
      <c r="S12" s="97">
        <v>154.43543637685488</v>
      </c>
      <c r="T12" s="97">
        <v>167.35206167022088</v>
      </c>
      <c r="U12" s="97">
        <v>185.30310988588849</v>
      </c>
      <c r="V12" s="97">
        <v>202.50672383217102</v>
      </c>
      <c r="W12" s="97">
        <v>211.83235382699053</v>
      </c>
      <c r="X12" s="97">
        <v>224.50365099244141</v>
      </c>
      <c r="Y12" s="97">
        <v>241.17093043228084</v>
      </c>
      <c r="Z12" s="63">
        <v>255.04501314631167</v>
      </c>
    </row>
    <row r="13" spans="1:26" s="49" customFormat="1" x14ac:dyDescent="0.4">
      <c r="A13" s="59" t="s">
        <v>86</v>
      </c>
      <c r="B13" s="65" t="s">
        <v>87</v>
      </c>
      <c r="C13" s="62"/>
      <c r="D13" s="62"/>
      <c r="E13" s="62"/>
      <c r="F13" s="62"/>
      <c r="G13" s="62"/>
      <c r="H13" s="62">
        <v>91.612413899256623</v>
      </c>
      <c r="I13" s="97">
        <v>99.515622383978609</v>
      </c>
      <c r="J13" s="97">
        <v>108.87018059335966</v>
      </c>
      <c r="K13" s="97">
        <v>115.99349625223303</v>
      </c>
      <c r="L13" s="97">
        <v>124.31701792998982</v>
      </c>
      <c r="M13" s="97">
        <v>130.12309908635169</v>
      </c>
      <c r="N13" s="97">
        <v>144.53256369678212</v>
      </c>
      <c r="O13" s="97">
        <v>156.76970153290773</v>
      </c>
      <c r="P13" s="97">
        <v>174.75661411243533</v>
      </c>
      <c r="Q13" s="97">
        <v>187.42785024573624</v>
      </c>
      <c r="R13" s="97">
        <v>210.84419936908412</v>
      </c>
      <c r="S13" s="97">
        <v>234.94160603082582</v>
      </c>
      <c r="T13" s="97">
        <v>252.81282743621739</v>
      </c>
      <c r="U13" s="97">
        <v>276.07739035071762</v>
      </c>
      <c r="V13" s="97">
        <v>301.07127375840292</v>
      </c>
      <c r="W13" s="97">
        <v>314.89637399779633</v>
      </c>
      <c r="X13" s="97">
        <v>332.44414797497308</v>
      </c>
      <c r="Y13" s="97">
        <v>355.3344481056655</v>
      </c>
      <c r="Z13" s="63">
        <v>375.67599788160521</v>
      </c>
    </row>
    <row r="14" spans="1:26" s="49" customFormat="1" x14ac:dyDescent="0.4">
      <c r="A14" s="59" t="s">
        <v>88</v>
      </c>
      <c r="B14" s="65" t="s">
        <v>89</v>
      </c>
      <c r="C14" s="62"/>
      <c r="D14" s="62"/>
      <c r="E14" s="62"/>
      <c r="F14" s="62"/>
      <c r="G14" s="62"/>
      <c r="H14" s="62">
        <v>83.425699233593846</v>
      </c>
      <c r="I14" s="97">
        <v>90.256865964020989</v>
      </c>
      <c r="J14" s="97">
        <v>97.178947604457406</v>
      </c>
      <c r="K14" s="97">
        <v>103.50770252802872</v>
      </c>
      <c r="L14" s="97">
        <v>110.7906144218165</v>
      </c>
      <c r="M14" s="97">
        <v>114.97475905231911</v>
      </c>
      <c r="N14" s="97">
        <v>126.18469850997292</v>
      </c>
      <c r="O14" s="97">
        <v>137.13005816787432</v>
      </c>
      <c r="P14" s="97">
        <v>152.6455722939514</v>
      </c>
      <c r="Q14" s="97">
        <v>163.22359378005913</v>
      </c>
      <c r="R14" s="97">
        <v>182.01958207132748</v>
      </c>
      <c r="S14" s="97">
        <v>202.51115800998707</v>
      </c>
      <c r="T14" s="97">
        <v>218.68399308868024</v>
      </c>
      <c r="U14" s="97">
        <v>242.00290784335388</v>
      </c>
      <c r="V14" s="97">
        <v>264.74679486941682</v>
      </c>
      <c r="W14" s="97">
        <v>276.20062961261624</v>
      </c>
      <c r="X14" s="97">
        <v>294.29014336926656</v>
      </c>
      <c r="Y14" s="97">
        <v>316.02880203827993</v>
      </c>
      <c r="Z14" s="63">
        <v>334.22078752784904</v>
      </c>
    </row>
    <row r="15" spans="1:26" s="49" customFormat="1" x14ac:dyDescent="0.4">
      <c r="A15" s="59" t="s">
        <v>90</v>
      </c>
      <c r="B15" s="65" t="s">
        <v>91</v>
      </c>
      <c r="C15" s="62"/>
      <c r="D15" s="62"/>
      <c r="E15" s="62"/>
      <c r="F15" s="62"/>
      <c r="G15" s="62"/>
      <c r="H15" s="62">
        <v>67.433408344535579</v>
      </c>
      <c r="I15" s="97">
        <v>71.879837640687754</v>
      </c>
      <c r="J15" s="97">
        <v>75.838565407020951</v>
      </c>
      <c r="K15" s="97">
        <v>79.04566904946509</v>
      </c>
      <c r="L15" s="97">
        <v>83.124676280661845</v>
      </c>
      <c r="M15" s="97">
        <v>85.563965280414095</v>
      </c>
      <c r="N15" s="97">
        <v>92.432299535602112</v>
      </c>
      <c r="O15" s="97">
        <v>97.834199167976209</v>
      </c>
      <c r="P15" s="97">
        <v>106.8114230798998</v>
      </c>
      <c r="Q15" s="97">
        <v>112.23055975068254</v>
      </c>
      <c r="R15" s="97">
        <v>124.56694177661399</v>
      </c>
      <c r="S15" s="97">
        <v>139.04858494692746</v>
      </c>
      <c r="T15" s="97">
        <v>150.19137875636329</v>
      </c>
      <c r="U15" s="97">
        <v>164.64528694816394</v>
      </c>
      <c r="V15" s="97">
        <v>178.15355128023924</v>
      </c>
      <c r="W15" s="97">
        <v>185.56634445512844</v>
      </c>
      <c r="X15" s="97">
        <v>196.69127354330064</v>
      </c>
      <c r="Y15" s="97">
        <v>211.49927825129487</v>
      </c>
      <c r="Z15" s="63">
        <v>222.88471687060132</v>
      </c>
    </row>
    <row r="16" spans="1:26" s="49" customFormat="1" x14ac:dyDescent="0.4">
      <c r="A16" s="47">
        <v>924</v>
      </c>
      <c r="B16" s="66" t="s">
        <v>92</v>
      </c>
      <c r="C16" s="57"/>
      <c r="D16" s="57"/>
      <c r="E16" s="57"/>
      <c r="F16" s="57"/>
      <c r="G16" s="57"/>
      <c r="H16" s="57">
        <v>67.251605319466293</v>
      </c>
      <c r="I16" s="90">
        <v>70.983086430572513</v>
      </c>
      <c r="J16" s="90">
        <v>74.640202411904269</v>
      </c>
      <c r="K16" s="90">
        <v>76.664555870720633</v>
      </c>
      <c r="L16" s="90">
        <v>79.747285664973788</v>
      </c>
      <c r="M16" s="90">
        <v>80.459159838585137</v>
      </c>
      <c r="N16" s="90">
        <v>85.809502367027065</v>
      </c>
      <c r="O16" s="90">
        <v>90.104827592458435</v>
      </c>
      <c r="P16" s="90">
        <v>97.271877661346778</v>
      </c>
      <c r="Q16" s="90">
        <v>100.34196300626989</v>
      </c>
      <c r="R16" s="90">
        <v>109.22087559868059</v>
      </c>
      <c r="S16" s="90">
        <v>120.27961098362348</v>
      </c>
      <c r="T16" s="90">
        <v>129.53678147623719</v>
      </c>
      <c r="U16" s="90">
        <v>144.58642678053843</v>
      </c>
      <c r="V16" s="90">
        <v>159.64433006477691</v>
      </c>
      <c r="W16" s="90">
        <v>166.52559677159755</v>
      </c>
      <c r="X16" s="90">
        <v>176.96970099618594</v>
      </c>
      <c r="Y16" s="90">
        <v>190.99436547019997</v>
      </c>
      <c r="Z16" s="58">
        <v>201.87303487057019</v>
      </c>
    </row>
    <row r="17" spans="1:26" s="49" customFormat="1" x14ac:dyDescent="0.4">
      <c r="A17" s="47">
        <v>923</v>
      </c>
      <c r="B17" s="91" t="s">
        <v>93</v>
      </c>
      <c r="C17" s="90"/>
      <c r="D17" s="90"/>
      <c r="E17" s="90"/>
      <c r="F17" s="90"/>
      <c r="G17" s="90"/>
      <c r="H17" s="90">
        <v>90.575987571027014</v>
      </c>
      <c r="I17" s="90">
        <v>96.27512355453743</v>
      </c>
      <c r="J17" s="90">
        <v>102.89679062395339</v>
      </c>
      <c r="K17" s="90">
        <v>106.44191596559762</v>
      </c>
      <c r="L17" s="90">
        <v>110.53174704055579</v>
      </c>
      <c r="M17" s="90">
        <v>112.19432951615933</v>
      </c>
      <c r="N17" s="90">
        <v>119.7266986830539</v>
      </c>
      <c r="O17" s="90">
        <v>125.31564813197276</v>
      </c>
      <c r="P17" s="90">
        <v>135.46716395669057</v>
      </c>
      <c r="Q17" s="90">
        <v>140.59413863539078</v>
      </c>
      <c r="R17" s="90">
        <v>153.20936805849277</v>
      </c>
      <c r="S17" s="90">
        <v>169.27049815409515</v>
      </c>
      <c r="T17" s="90">
        <v>182.49497274855977</v>
      </c>
      <c r="U17" s="90">
        <v>202.81125735181311</v>
      </c>
      <c r="V17" s="90">
        <v>222.35163687104924</v>
      </c>
      <c r="W17" s="90">
        <v>234.47653208565691</v>
      </c>
      <c r="X17" s="90">
        <v>249.21210812607322</v>
      </c>
      <c r="Y17" s="90">
        <v>109.94718443785658</v>
      </c>
      <c r="Z17" s="58">
        <v>0</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126</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t="s">
        <v>219</v>
      </c>
      <c r="H21" s="57">
        <v>1369.2067959515448</v>
      </c>
      <c r="I21" s="57">
        <v>1426.2141647325784</v>
      </c>
      <c r="J21" s="57">
        <v>1483.3562457376966</v>
      </c>
      <c r="K21" s="57">
        <v>1500.5435355496759</v>
      </c>
      <c r="L21" s="57">
        <v>1535.7965453615188</v>
      </c>
      <c r="M21" s="57">
        <v>1535.1386366436068</v>
      </c>
      <c r="N21" s="57">
        <v>1620.2135054108048</v>
      </c>
      <c r="O21" s="57">
        <v>1682.4890758882502</v>
      </c>
      <c r="P21" s="57">
        <v>1815.3781427295387</v>
      </c>
      <c r="Q21" s="57">
        <v>1876.9624565022095</v>
      </c>
      <c r="R21" s="57">
        <v>2037.9569590515584</v>
      </c>
      <c r="S21" s="57">
        <v>2220.64962125281</v>
      </c>
      <c r="T21" s="57">
        <v>2360.6660259356072</v>
      </c>
      <c r="U21" s="57">
        <v>2585.628704504431</v>
      </c>
      <c r="V21" s="57">
        <v>2813.618617923175</v>
      </c>
      <c r="W21" s="90">
        <v>2879.7683200143083</v>
      </c>
      <c r="X21" s="90">
        <v>3003.9228065127118</v>
      </c>
      <c r="Y21" s="90">
        <v>2998.2403205755472</v>
      </c>
      <c r="Z21" s="58">
        <v>2998.7360943400959</v>
      </c>
    </row>
    <row r="22" spans="1:26" x14ac:dyDescent="0.4">
      <c r="A22" s="59"/>
      <c r="B22" s="89" t="s">
        <v>71</v>
      </c>
      <c r="C22" s="62" t="s">
        <v>219</v>
      </c>
      <c r="D22" s="62" t="s">
        <v>219</v>
      </c>
      <c r="E22" s="62" t="s">
        <v>219</v>
      </c>
      <c r="F22" s="62" t="s">
        <v>219</v>
      </c>
      <c r="G22" s="62" t="s">
        <v>219</v>
      </c>
      <c r="H22" s="62">
        <v>1.989773214151511E-2</v>
      </c>
      <c r="I22" s="62">
        <v>3.1562818651503517E-2</v>
      </c>
      <c r="J22" s="62">
        <v>0.31334602353837232</v>
      </c>
      <c r="K22" s="62">
        <v>0.28027903875677396</v>
      </c>
      <c r="L22" s="62">
        <v>0.30833230270475387</v>
      </c>
      <c r="M22" s="62">
        <v>0.34996570924336667</v>
      </c>
      <c r="N22" s="62">
        <v>0.65122251582276536</v>
      </c>
      <c r="O22" s="62">
        <v>0.36076081939307136</v>
      </c>
      <c r="P22" s="62">
        <v>0.47101891380137895</v>
      </c>
      <c r="Q22" s="62">
        <v>0.55306467307954088</v>
      </c>
      <c r="R22" s="62">
        <v>0.7065420002895707</v>
      </c>
      <c r="S22" s="62">
        <v>0.94173131930043286</v>
      </c>
      <c r="T22" s="62">
        <v>1.1256601311609309</v>
      </c>
      <c r="U22" s="62">
        <v>1.2642716335343238</v>
      </c>
      <c r="V22" s="62">
        <v>1.3516162898653434</v>
      </c>
      <c r="W22" s="97">
        <v>1.4103009106916624</v>
      </c>
      <c r="X22" s="97">
        <v>1.5409044055207324</v>
      </c>
      <c r="Y22" s="97">
        <v>1.8988161191897872</v>
      </c>
      <c r="Z22" s="63">
        <v>1.9796237896567628</v>
      </c>
    </row>
    <row r="23" spans="1:26" ht="25.5" customHeight="1" x14ac:dyDescent="0.4">
      <c r="A23" s="54">
        <v>941</v>
      </c>
      <c r="B23" s="55" t="s">
        <v>72</v>
      </c>
      <c r="C23" s="57" t="s">
        <v>219</v>
      </c>
      <c r="D23" s="57" t="s">
        <v>219</v>
      </c>
      <c r="E23" s="57" t="s">
        <v>219</v>
      </c>
      <c r="F23" s="57" t="s">
        <v>219</v>
      </c>
      <c r="G23" s="57" t="s">
        <v>219</v>
      </c>
      <c r="H23" s="57">
        <v>1236.0898987692215</v>
      </c>
      <c r="I23" s="57">
        <v>1287.920756349436</v>
      </c>
      <c r="J23" s="57">
        <v>1338.1847133843619</v>
      </c>
      <c r="K23" s="57">
        <v>1354.538115833062</v>
      </c>
      <c r="L23" s="57">
        <v>1387.7651452325415</v>
      </c>
      <c r="M23" s="57">
        <v>1388.9839102933418</v>
      </c>
      <c r="N23" s="57">
        <v>1467.9996384112578</v>
      </c>
      <c r="O23" s="57">
        <v>1527.4381067380932</v>
      </c>
      <c r="P23" s="57">
        <v>1650.3981590120811</v>
      </c>
      <c r="Q23" s="57">
        <v>1708.5493095008376</v>
      </c>
      <c r="R23" s="57">
        <v>1857.0783418452863</v>
      </c>
      <c r="S23" s="57">
        <v>2024.6653707451551</v>
      </c>
      <c r="T23" s="57">
        <v>2153.2402519049983</v>
      </c>
      <c r="U23" s="57">
        <v>2358.255433720954</v>
      </c>
      <c r="V23" s="57">
        <v>2566.4895603950831</v>
      </c>
      <c r="W23" s="90">
        <v>2625.1728748744263</v>
      </c>
      <c r="X23" s="90">
        <v>2737.8554448726518</v>
      </c>
      <c r="Y23" s="90">
        <v>2882.0791827514504</v>
      </c>
      <c r="Z23" s="58">
        <v>2996.7564705504396</v>
      </c>
    </row>
    <row r="24" spans="1:26" ht="25.5" customHeight="1" x14ac:dyDescent="0.4">
      <c r="A24" s="54">
        <v>921</v>
      </c>
      <c r="B24" s="64" t="s">
        <v>73</v>
      </c>
      <c r="C24" s="57" t="s">
        <v>219</v>
      </c>
      <c r="D24" s="57" t="s">
        <v>219</v>
      </c>
      <c r="E24" s="57" t="s">
        <v>219</v>
      </c>
      <c r="F24" s="57" t="s">
        <v>219</v>
      </c>
      <c r="G24" s="57" t="s">
        <v>219</v>
      </c>
      <c r="H24" s="57">
        <v>1137.2669423072809</v>
      </c>
      <c r="I24" s="57">
        <v>1185.9811049482596</v>
      </c>
      <c r="J24" s="57">
        <v>1233.1061751412035</v>
      </c>
      <c r="K24" s="57">
        <v>1249.5799037610711</v>
      </c>
      <c r="L24" s="57">
        <v>1281.1847825343423</v>
      </c>
      <c r="M24" s="57">
        <v>1284.4213304175655</v>
      </c>
      <c r="N24" s="57">
        <v>1359.3729474255838</v>
      </c>
      <c r="O24" s="57">
        <v>1416.21229607791</v>
      </c>
      <c r="P24" s="57">
        <v>1532.2728847301751</v>
      </c>
      <c r="Q24" s="57">
        <v>1588.7476567811907</v>
      </c>
      <c r="R24" s="57">
        <v>1728.6361188807232</v>
      </c>
      <c r="S24" s="57">
        <v>1886.0727713904537</v>
      </c>
      <c r="T24" s="57">
        <v>2006.8063399443936</v>
      </c>
      <c r="U24" s="57">
        <v>2197.0597847373124</v>
      </c>
      <c r="V24" s="57">
        <v>2390.0259395121534</v>
      </c>
      <c r="W24" s="90">
        <v>2445.3603927405347</v>
      </c>
      <c r="X24" s="90">
        <v>2550.0107675237709</v>
      </c>
      <c r="Y24" s="90">
        <v>2683.5887917263362</v>
      </c>
      <c r="Z24" s="58">
        <v>2790.9063284990698</v>
      </c>
    </row>
    <row r="25" spans="1:26" x14ac:dyDescent="0.4">
      <c r="A25" s="59" t="s">
        <v>74</v>
      </c>
      <c r="B25" s="65" t="s">
        <v>75</v>
      </c>
      <c r="C25" s="62" t="s">
        <v>219</v>
      </c>
      <c r="D25" s="62" t="s">
        <v>219</v>
      </c>
      <c r="E25" s="62" t="s">
        <v>219</v>
      </c>
      <c r="F25" s="62" t="s">
        <v>219</v>
      </c>
      <c r="G25" s="62" t="s">
        <v>219</v>
      </c>
      <c r="H25" s="62">
        <v>88.043923644771766</v>
      </c>
      <c r="I25" s="62">
        <v>90.426368271447828</v>
      </c>
      <c r="J25" s="62">
        <v>91.939979165987353</v>
      </c>
      <c r="K25" s="62">
        <v>90.511429354915094</v>
      </c>
      <c r="L25" s="62">
        <v>90.691058252908306</v>
      </c>
      <c r="M25" s="62">
        <v>89.708554996416837</v>
      </c>
      <c r="N25" s="62">
        <v>93.826006326923803</v>
      </c>
      <c r="O25" s="62">
        <v>96.94877350137547</v>
      </c>
      <c r="P25" s="62">
        <v>103.93989171270002</v>
      </c>
      <c r="Q25" s="62">
        <v>106.79267580950921</v>
      </c>
      <c r="R25" s="62">
        <v>115.02106425330742</v>
      </c>
      <c r="S25" s="62">
        <v>126.02094374757557</v>
      </c>
      <c r="T25" s="62">
        <v>135.58586259594045</v>
      </c>
      <c r="U25" s="62">
        <v>152.30838549509309</v>
      </c>
      <c r="V25" s="62">
        <v>168.1074405459951</v>
      </c>
      <c r="W25" s="97">
        <v>173.95636205180892</v>
      </c>
      <c r="X25" s="97">
        <v>182.9510089223088</v>
      </c>
      <c r="Y25" s="97">
        <v>193.52553021294011</v>
      </c>
      <c r="Z25" s="63">
        <v>202.65939353946735</v>
      </c>
    </row>
    <row r="26" spans="1:26" x14ac:dyDescent="0.4">
      <c r="A26" s="59" t="s">
        <v>76</v>
      </c>
      <c r="B26" s="65" t="s">
        <v>77</v>
      </c>
      <c r="C26" s="62" t="s">
        <v>219</v>
      </c>
      <c r="D26" s="62" t="s">
        <v>219</v>
      </c>
      <c r="E26" s="62" t="s">
        <v>219</v>
      </c>
      <c r="F26" s="62" t="s">
        <v>219</v>
      </c>
      <c r="G26" s="62" t="s">
        <v>219</v>
      </c>
      <c r="H26" s="62">
        <v>204.72789944991726</v>
      </c>
      <c r="I26" s="62">
        <v>211.7198452123362</v>
      </c>
      <c r="J26" s="62">
        <v>217.91974442815012</v>
      </c>
      <c r="K26" s="62">
        <v>216.8764450204302</v>
      </c>
      <c r="L26" s="62">
        <v>219.54098269360784</v>
      </c>
      <c r="M26" s="62">
        <v>217.65849757247895</v>
      </c>
      <c r="N26" s="62">
        <v>228.33130602643584</v>
      </c>
      <c r="O26" s="62">
        <v>236.09765865323945</v>
      </c>
      <c r="P26" s="62">
        <v>253.59521766529551</v>
      </c>
      <c r="Q26" s="62">
        <v>260.16970791199509</v>
      </c>
      <c r="R26" s="62">
        <v>281.89154399613113</v>
      </c>
      <c r="S26" s="62">
        <v>309.00892020432093</v>
      </c>
      <c r="T26" s="62">
        <v>331.27654152957467</v>
      </c>
      <c r="U26" s="62">
        <v>365.28571746103302</v>
      </c>
      <c r="V26" s="62">
        <v>396.43011627459276</v>
      </c>
      <c r="W26" s="97">
        <v>403.61594685855249</v>
      </c>
      <c r="X26" s="97">
        <v>419.73292237581819</v>
      </c>
      <c r="Y26" s="97">
        <v>439.71539274993881</v>
      </c>
      <c r="Z26" s="63">
        <v>455.0511804400341</v>
      </c>
    </row>
    <row r="27" spans="1:26" x14ac:dyDescent="0.4">
      <c r="A27" s="59" t="s">
        <v>78</v>
      </c>
      <c r="B27" s="65" t="s">
        <v>79</v>
      </c>
      <c r="C27" s="62" t="s">
        <v>219</v>
      </c>
      <c r="D27" s="62" t="s">
        <v>219</v>
      </c>
      <c r="E27" s="62" t="s">
        <v>219</v>
      </c>
      <c r="F27" s="62" t="s">
        <v>219</v>
      </c>
      <c r="G27" s="62" t="s">
        <v>219</v>
      </c>
      <c r="H27" s="62">
        <v>138.40044406806274</v>
      </c>
      <c r="I27" s="62">
        <v>143.81761261315239</v>
      </c>
      <c r="J27" s="62">
        <v>147.99362215372139</v>
      </c>
      <c r="K27" s="62">
        <v>149.13603911270962</v>
      </c>
      <c r="L27" s="62">
        <v>151.63325655109847</v>
      </c>
      <c r="M27" s="62">
        <v>150.99343273006099</v>
      </c>
      <c r="N27" s="62">
        <v>158.79754304004149</v>
      </c>
      <c r="O27" s="62">
        <v>164.77489620875687</v>
      </c>
      <c r="P27" s="62">
        <v>177.83446165147555</v>
      </c>
      <c r="Q27" s="62">
        <v>181.69022259705224</v>
      </c>
      <c r="R27" s="62">
        <v>193.66021618342711</v>
      </c>
      <c r="S27" s="62">
        <v>208.60488824945668</v>
      </c>
      <c r="T27" s="62">
        <v>221.95876588536407</v>
      </c>
      <c r="U27" s="62">
        <v>245.30201384423754</v>
      </c>
      <c r="V27" s="62">
        <v>271.30481850067042</v>
      </c>
      <c r="W27" s="97">
        <v>282.73707606879674</v>
      </c>
      <c r="X27" s="97">
        <v>297.01138563196844</v>
      </c>
      <c r="Y27" s="97">
        <v>313.72440324105384</v>
      </c>
      <c r="Z27" s="63">
        <v>327.15722302337127</v>
      </c>
    </row>
    <row r="28" spans="1:26" x14ac:dyDescent="0.4">
      <c r="A28" s="59" t="s">
        <v>80</v>
      </c>
      <c r="B28" s="65" t="s">
        <v>81</v>
      </c>
      <c r="C28" s="62" t="s">
        <v>219</v>
      </c>
      <c r="D28" s="62" t="s">
        <v>219</v>
      </c>
      <c r="E28" s="62" t="s">
        <v>219</v>
      </c>
      <c r="F28" s="62" t="s">
        <v>219</v>
      </c>
      <c r="G28" s="62" t="s">
        <v>219</v>
      </c>
      <c r="H28" s="62">
        <v>101.99046571821947</v>
      </c>
      <c r="I28" s="62">
        <v>105.96422084811394</v>
      </c>
      <c r="J28" s="62">
        <v>109.64307732100654</v>
      </c>
      <c r="K28" s="62">
        <v>111.284092238163</v>
      </c>
      <c r="L28" s="62">
        <v>114.13353893252594</v>
      </c>
      <c r="M28" s="62">
        <v>115.36914086346091</v>
      </c>
      <c r="N28" s="62">
        <v>121.91795791224473</v>
      </c>
      <c r="O28" s="62">
        <v>126.58847031913716</v>
      </c>
      <c r="P28" s="62">
        <v>136.03958165856707</v>
      </c>
      <c r="Q28" s="62">
        <v>140.36794636028785</v>
      </c>
      <c r="R28" s="62">
        <v>151.67700753575255</v>
      </c>
      <c r="S28" s="62">
        <v>164.99946088379133</v>
      </c>
      <c r="T28" s="62">
        <v>176.08292957871942</v>
      </c>
      <c r="U28" s="62">
        <v>193.00863832694506</v>
      </c>
      <c r="V28" s="62">
        <v>210.97968555963624</v>
      </c>
      <c r="W28" s="97">
        <v>215.88642007865064</v>
      </c>
      <c r="X28" s="97">
        <v>225.62834941336033</v>
      </c>
      <c r="Y28" s="97">
        <v>239.04289714062244</v>
      </c>
      <c r="Z28" s="63">
        <v>249.72401445352835</v>
      </c>
    </row>
    <row r="29" spans="1:26" x14ac:dyDescent="0.4">
      <c r="A29" s="59" t="s">
        <v>82</v>
      </c>
      <c r="B29" s="65" t="s">
        <v>83</v>
      </c>
      <c r="C29" s="62" t="s">
        <v>219</v>
      </c>
      <c r="D29" s="62" t="s">
        <v>219</v>
      </c>
      <c r="E29" s="62" t="s">
        <v>219</v>
      </c>
      <c r="F29" s="62" t="s">
        <v>219</v>
      </c>
      <c r="G29" s="62" t="s">
        <v>219</v>
      </c>
      <c r="H29" s="62">
        <v>145.82081516020483</v>
      </c>
      <c r="I29" s="62">
        <v>150.51334943168368</v>
      </c>
      <c r="J29" s="62">
        <v>156.01050290547971</v>
      </c>
      <c r="K29" s="62">
        <v>157.17910362466984</v>
      </c>
      <c r="L29" s="62">
        <v>160.52320673145837</v>
      </c>
      <c r="M29" s="62">
        <v>160.7224639832676</v>
      </c>
      <c r="N29" s="62">
        <v>170.01543646589872</v>
      </c>
      <c r="O29" s="62">
        <v>176.04546114285455</v>
      </c>
      <c r="P29" s="62">
        <v>191.17693771395611</v>
      </c>
      <c r="Q29" s="62">
        <v>198.65997257683804</v>
      </c>
      <c r="R29" s="62">
        <v>215.68783478929319</v>
      </c>
      <c r="S29" s="62">
        <v>235.21410962928704</v>
      </c>
      <c r="T29" s="62">
        <v>249.93741933029165</v>
      </c>
      <c r="U29" s="62">
        <v>273.41240018694884</v>
      </c>
      <c r="V29" s="62">
        <v>297.0095317608758</v>
      </c>
      <c r="W29" s="97">
        <v>301.79795347232107</v>
      </c>
      <c r="X29" s="97">
        <v>312.36152039807973</v>
      </c>
      <c r="Y29" s="97">
        <v>329.43175823901845</v>
      </c>
      <c r="Z29" s="63">
        <v>345.08659306723325</v>
      </c>
    </row>
    <row r="30" spans="1:26" x14ac:dyDescent="0.4">
      <c r="A30" s="59" t="s">
        <v>84</v>
      </c>
      <c r="B30" s="65" t="s">
        <v>85</v>
      </c>
      <c r="C30" s="62" t="s">
        <v>219</v>
      </c>
      <c r="D30" s="62" t="s">
        <v>219</v>
      </c>
      <c r="E30" s="62" t="s">
        <v>219</v>
      </c>
      <c r="F30" s="62" t="s">
        <v>219</v>
      </c>
      <c r="G30" s="62" t="s">
        <v>219</v>
      </c>
      <c r="H30" s="62">
        <v>101.98331047785499</v>
      </c>
      <c r="I30" s="62">
        <v>107.7777032707003</v>
      </c>
      <c r="J30" s="62">
        <v>112.75752264968081</v>
      </c>
      <c r="K30" s="62">
        <v>115.86486125759129</v>
      </c>
      <c r="L30" s="62">
        <v>119.35277937205147</v>
      </c>
      <c r="M30" s="62">
        <v>120.24994675090602</v>
      </c>
      <c r="N30" s="62">
        <v>126.77179713816294</v>
      </c>
      <c r="O30" s="62">
        <v>132.19884850071344</v>
      </c>
      <c r="P30" s="62">
        <v>142.38534862075454</v>
      </c>
      <c r="Q30" s="62">
        <v>148.41670088624753</v>
      </c>
      <c r="R30" s="62">
        <v>162.20715450352031</v>
      </c>
      <c r="S30" s="62">
        <v>177.94876774967378</v>
      </c>
      <c r="T30" s="62">
        <v>189.18192026824721</v>
      </c>
      <c r="U30" s="62">
        <v>206.5896206293375</v>
      </c>
      <c r="V30" s="62">
        <v>223.84177205707584</v>
      </c>
      <c r="W30" s="97">
        <v>228.73421309601636</v>
      </c>
      <c r="X30" s="97">
        <v>238.29963912991997</v>
      </c>
      <c r="Y30" s="97">
        <v>250.63625394154857</v>
      </c>
      <c r="Z30" s="63">
        <v>260.06966318865966</v>
      </c>
    </row>
    <row r="31" spans="1:26" x14ac:dyDescent="0.4">
      <c r="A31" s="59" t="s">
        <v>86</v>
      </c>
      <c r="B31" s="65" t="s">
        <v>87</v>
      </c>
      <c r="C31" s="62" t="s">
        <v>219</v>
      </c>
      <c r="D31" s="62" t="s">
        <v>219</v>
      </c>
      <c r="E31" s="62" t="s">
        <v>219</v>
      </c>
      <c r="F31" s="62" t="s">
        <v>219</v>
      </c>
      <c r="G31" s="62" t="s">
        <v>219</v>
      </c>
      <c r="H31" s="62">
        <v>134.61997742853799</v>
      </c>
      <c r="I31" s="62">
        <v>142.91556432554034</v>
      </c>
      <c r="J31" s="62">
        <v>153.26752963352578</v>
      </c>
      <c r="K31" s="62">
        <v>158.80180665421622</v>
      </c>
      <c r="L31" s="62">
        <v>166.14675659558344</v>
      </c>
      <c r="M31" s="62">
        <v>169.10451176965063</v>
      </c>
      <c r="N31" s="62">
        <v>182.96451676068074</v>
      </c>
      <c r="O31" s="62">
        <v>193.51723548952299</v>
      </c>
      <c r="P31" s="62">
        <v>212.22138886305979</v>
      </c>
      <c r="Q31" s="62">
        <v>223.77642964515849</v>
      </c>
      <c r="R31" s="62">
        <v>247.94983118113595</v>
      </c>
      <c r="S31" s="62">
        <v>270.71228124285892</v>
      </c>
      <c r="T31" s="62">
        <v>285.79042101719864</v>
      </c>
      <c r="U31" s="62">
        <v>307.79150642433808</v>
      </c>
      <c r="V31" s="62">
        <v>332.79056694144049</v>
      </c>
      <c r="W31" s="97">
        <v>340.0215926033743</v>
      </c>
      <c r="X31" s="97">
        <v>352.87319445845907</v>
      </c>
      <c r="Y31" s="97">
        <v>369.28038885100602</v>
      </c>
      <c r="Z31" s="63">
        <v>383.07720285079256</v>
      </c>
    </row>
    <row r="32" spans="1:26" x14ac:dyDescent="0.4">
      <c r="A32" s="59" t="s">
        <v>88</v>
      </c>
      <c r="B32" s="65" t="s">
        <v>89</v>
      </c>
      <c r="C32" s="62" t="s">
        <v>219</v>
      </c>
      <c r="D32" s="62" t="s">
        <v>219</v>
      </c>
      <c r="E32" s="62" t="s">
        <v>219</v>
      </c>
      <c r="F32" s="62" t="s">
        <v>219</v>
      </c>
      <c r="G32" s="62" t="s">
        <v>219</v>
      </c>
      <c r="H32" s="62">
        <v>122.58999921273261</v>
      </c>
      <c r="I32" s="62">
        <v>129.61895453692495</v>
      </c>
      <c r="J32" s="62">
        <v>136.80860223198235</v>
      </c>
      <c r="K32" s="62">
        <v>141.70803273603116</v>
      </c>
      <c r="L32" s="62">
        <v>148.0690379637567</v>
      </c>
      <c r="M32" s="62">
        <v>149.41813276728936</v>
      </c>
      <c r="N32" s="62">
        <v>159.73785972484902</v>
      </c>
      <c r="O32" s="62">
        <v>169.27397003172899</v>
      </c>
      <c r="P32" s="62">
        <v>185.37012473345823</v>
      </c>
      <c r="Q32" s="62">
        <v>194.87815179048744</v>
      </c>
      <c r="R32" s="62">
        <v>214.05248416269302</v>
      </c>
      <c r="S32" s="62">
        <v>233.34418491556423</v>
      </c>
      <c r="T32" s="62">
        <v>247.20972858983498</v>
      </c>
      <c r="U32" s="62">
        <v>269.80275157466383</v>
      </c>
      <c r="V32" s="62">
        <v>292.63913112887423</v>
      </c>
      <c r="W32" s="97">
        <v>298.23835938991698</v>
      </c>
      <c r="X32" s="97">
        <v>312.374585688808</v>
      </c>
      <c r="Y32" s="97">
        <v>328.43209974989446</v>
      </c>
      <c r="Z32" s="63">
        <v>340.80528205878892</v>
      </c>
    </row>
    <row r="33" spans="1:26" x14ac:dyDescent="0.4">
      <c r="A33" s="59" t="s">
        <v>90</v>
      </c>
      <c r="B33" s="65" t="s">
        <v>91</v>
      </c>
      <c r="C33" s="62" t="s">
        <v>219</v>
      </c>
      <c r="D33" s="62" t="s">
        <v>219</v>
      </c>
      <c r="E33" s="62" t="s">
        <v>219</v>
      </c>
      <c r="F33" s="62" t="s">
        <v>219</v>
      </c>
      <c r="G33" s="62" t="s">
        <v>219</v>
      </c>
      <c r="H33" s="62">
        <v>99.09010714697942</v>
      </c>
      <c r="I33" s="62">
        <v>103.22748643836</v>
      </c>
      <c r="J33" s="62">
        <v>106.76559465166926</v>
      </c>
      <c r="K33" s="62">
        <v>108.21809376234458</v>
      </c>
      <c r="L33" s="62">
        <v>111.09416544135185</v>
      </c>
      <c r="M33" s="62">
        <v>111.19664898403431</v>
      </c>
      <c r="N33" s="62">
        <v>117.01052403034667</v>
      </c>
      <c r="O33" s="62">
        <v>120.76698223058095</v>
      </c>
      <c r="P33" s="62">
        <v>129.70993211090845</v>
      </c>
      <c r="Q33" s="62">
        <v>133.9958492036148</v>
      </c>
      <c r="R33" s="62">
        <v>146.48898227546243</v>
      </c>
      <c r="S33" s="62">
        <v>160.21921476792534</v>
      </c>
      <c r="T33" s="62">
        <v>169.78275114922243</v>
      </c>
      <c r="U33" s="62">
        <v>183.55875079471559</v>
      </c>
      <c r="V33" s="62">
        <v>196.92287674299274</v>
      </c>
      <c r="W33" s="97">
        <v>200.37246912109782</v>
      </c>
      <c r="X33" s="97">
        <v>208.77816150504825</v>
      </c>
      <c r="Y33" s="97">
        <v>219.8000676003133</v>
      </c>
      <c r="Z33" s="63">
        <v>227.27577587719372</v>
      </c>
    </row>
    <row r="34" spans="1:26" x14ac:dyDescent="0.4">
      <c r="A34" s="47">
        <v>924</v>
      </c>
      <c r="B34" s="66" t="s">
        <v>92</v>
      </c>
      <c r="C34" s="57" t="s">
        <v>219</v>
      </c>
      <c r="D34" s="57" t="s">
        <v>219</v>
      </c>
      <c r="E34" s="57" t="s">
        <v>219</v>
      </c>
      <c r="F34" s="57" t="s">
        <v>219</v>
      </c>
      <c r="G34" s="57" t="s">
        <v>219</v>
      </c>
      <c r="H34" s="57">
        <v>98.822956461940379</v>
      </c>
      <c r="I34" s="57">
        <v>101.93965140117629</v>
      </c>
      <c r="J34" s="57">
        <v>105.07853824315836</v>
      </c>
      <c r="K34" s="57">
        <v>104.95821207199073</v>
      </c>
      <c r="L34" s="57">
        <v>106.58036269819931</v>
      </c>
      <c r="M34" s="57">
        <v>104.56257987577645</v>
      </c>
      <c r="N34" s="57">
        <v>108.62669098567402</v>
      </c>
      <c r="O34" s="57">
        <v>111.22581066018333</v>
      </c>
      <c r="P34" s="57">
        <v>118.12527428190614</v>
      </c>
      <c r="Q34" s="57">
        <v>119.80165271964675</v>
      </c>
      <c r="R34" s="57">
        <v>128.44222296456314</v>
      </c>
      <c r="S34" s="57">
        <v>138.59259935470141</v>
      </c>
      <c r="T34" s="57">
        <v>146.43391196060503</v>
      </c>
      <c r="U34" s="57">
        <v>161.19564898364197</v>
      </c>
      <c r="V34" s="57">
        <v>176.46362088292972</v>
      </c>
      <c r="W34" s="90">
        <v>179.81248213389136</v>
      </c>
      <c r="X34" s="90">
        <v>187.84467734888102</v>
      </c>
      <c r="Y34" s="90">
        <v>198.49039102511395</v>
      </c>
      <c r="Z34" s="58">
        <v>205.8501420513698</v>
      </c>
    </row>
    <row r="35" spans="1:26" x14ac:dyDescent="0.4">
      <c r="A35" s="47">
        <v>923</v>
      </c>
      <c r="B35" s="66" t="s">
        <v>93</v>
      </c>
      <c r="C35" s="57" t="s">
        <v>219</v>
      </c>
      <c r="D35" s="57" t="s">
        <v>219</v>
      </c>
      <c r="E35" s="57" t="s">
        <v>219</v>
      </c>
      <c r="F35" s="57" t="s">
        <v>219</v>
      </c>
      <c r="G35" s="57" t="s">
        <v>219</v>
      </c>
      <c r="H35" s="57">
        <v>133.0969994501819</v>
      </c>
      <c r="I35" s="57">
        <v>138.26184556449084</v>
      </c>
      <c r="J35" s="57">
        <v>144.85818632979638</v>
      </c>
      <c r="K35" s="57">
        <v>145.72514067785724</v>
      </c>
      <c r="L35" s="57">
        <v>147.72306782627251</v>
      </c>
      <c r="M35" s="57">
        <v>145.80476064102146</v>
      </c>
      <c r="N35" s="57">
        <v>151.56264448372406</v>
      </c>
      <c r="O35" s="57">
        <v>154.69020833076391</v>
      </c>
      <c r="P35" s="57">
        <v>164.50896480365594</v>
      </c>
      <c r="Q35" s="57">
        <v>167.86008232829261</v>
      </c>
      <c r="R35" s="57">
        <v>180.17207520598257</v>
      </c>
      <c r="S35" s="57">
        <v>195.04251918835479</v>
      </c>
      <c r="T35" s="57">
        <v>206.30011389944781</v>
      </c>
      <c r="U35" s="57">
        <v>226.10899914994221</v>
      </c>
      <c r="V35" s="57">
        <v>245.77744123822615</v>
      </c>
      <c r="W35" s="90">
        <v>253.18514422919077</v>
      </c>
      <c r="X35" s="90">
        <v>264.52645723453867</v>
      </c>
      <c r="Y35" s="90">
        <v>114.2623217049065</v>
      </c>
      <c r="Z35" s="58" t="s">
        <v>219</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98"/>
      <c r="X36" s="98"/>
      <c r="Y36" s="98"/>
      <c r="Z36" s="99"/>
    </row>
    <row r="49" spans="1:1" x14ac:dyDescent="0.4">
      <c r="A49" s="75"/>
    </row>
    <row r="50" spans="1:1" x14ac:dyDescent="0.4">
      <c r="A50" s="75"/>
    </row>
  </sheetData>
  <mergeCells count="2">
    <mergeCell ref="A1:B1"/>
    <mergeCell ref="A19:B19"/>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pane xSplit="2" topLeftCell="C1" activePane="topRight" state="frozen"/>
      <selection pane="topRight" sqref="A1:B1"/>
    </sheetView>
  </sheetViews>
  <sheetFormatPr defaultColWidth="8.88671875" defaultRowHeight="15" x14ac:dyDescent="0.4"/>
  <cols>
    <col min="1" max="1" width="12.109375" style="101" customWidth="1"/>
    <col min="2" max="2" width="60.5546875" style="75" customWidth="1"/>
    <col min="3" max="25" width="8.88671875" style="75"/>
    <col min="26" max="26" width="8.88671875" style="96"/>
    <col min="27" max="16384" width="8.88671875" style="75"/>
  </cols>
  <sheetData>
    <row r="1" spans="1:26" s="84" customFormat="1" ht="60" customHeight="1" thickBot="1" x14ac:dyDescent="0.45">
      <c r="A1" s="250" t="s">
        <v>127</v>
      </c>
      <c r="B1" s="250"/>
      <c r="C1" s="229"/>
      <c r="D1" s="229"/>
      <c r="E1" s="229"/>
      <c r="F1" s="229"/>
      <c r="G1" s="229"/>
    </row>
    <row r="2" spans="1:26" s="49" customFormat="1" ht="15.4" thickBot="1" x14ac:dyDescent="0.45">
      <c r="A2" s="85" t="s">
        <v>45</v>
      </c>
      <c r="B2" s="104" t="s">
        <v>46</v>
      </c>
      <c r="C2" s="105" t="s">
        <v>13</v>
      </c>
      <c r="D2" s="105" t="s">
        <v>14</v>
      </c>
      <c r="E2" s="105" t="s">
        <v>15</v>
      </c>
      <c r="F2" s="105" t="s">
        <v>16</v>
      </c>
      <c r="G2" s="105" t="s">
        <v>17</v>
      </c>
      <c r="H2" s="105" t="s">
        <v>18</v>
      </c>
      <c r="I2" s="105" t="s">
        <v>19</v>
      </c>
      <c r="J2" s="105" t="s">
        <v>20</v>
      </c>
      <c r="K2" s="105" t="s">
        <v>21</v>
      </c>
      <c r="L2" s="105" t="s">
        <v>22</v>
      </c>
      <c r="M2" s="105" t="s">
        <v>23</v>
      </c>
      <c r="N2" s="105" t="s">
        <v>24</v>
      </c>
      <c r="O2" s="105" t="s">
        <v>25</v>
      </c>
      <c r="P2" s="105" t="s">
        <v>26</v>
      </c>
      <c r="Q2" s="105" t="s">
        <v>27</v>
      </c>
      <c r="R2" s="105" t="s">
        <v>28</v>
      </c>
      <c r="S2" s="105" t="s">
        <v>29</v>
      </c>
      <c r="T2" s="105" t="s">
        <v>30</v>
      </c>
      <c r="U2" s="105" t="s">
        <v>31</v>
      </c>
      <c r="V2" s="105" t="s">
        <v>32</v>
      </c>
      <c r="W2" s="105" t="s">
        <v>33</v>
      </c>
      <c r="X2" s="105" t="s">
        <v>34</v>
      </c>
      <c r="Y2" s="105" t="s">
        <v>35</v>
      </c>
      <c r="Z2" s="106" t="s">
        <v>36</v>
      </c>
    </row>
    <row r="3" spans="1:26" s="49" customFormat="1" ht="31.5" customHeight="1" x14ac:dyDescent="0.4">
      <c r="A3" s="54">
        <v>925</v>
      </c>
      <c r="B3" s="55" t="s">
        <v>70</v>
      </c>
      <c r="C3" s="57"/>
      <c r="D3" s="57"/>
      <c r="E3" s="57"/>
      <c r="F3" s="57"/>
      <c r="G3" s="57"/>
      <c r="H3" s="90"/>
      <c r="I3" s="90"/>
      <c r="J3" s="90"/>
      <c r="K3" s="90"/>
      <c r="L3" s="90"/>
      <c r="M3" s="90"/>
      <c r="N3" s="90"/>
      <c r="O3" s="90"/>
      <c r="P3" s="90">
        <f t="shared" ref="P3:Y3" si="0">SUM(P6,P16:P17,P4)</f>
        <v>298.26100000000002</v>
      </c>
      <c r="Q3" s="90">
        <f t="shared" si="0"/>
        <v>435.41003043999996</v>
      </c>
      <c r="R3" s="90">
        <f t="shared" si="0"/>
        <v>128.72999999999999</v>
      </c>
      <c r="S3" s="90">
        <f t="shared" si="0"/>
        <v>141.73699999999999</v>
      </c>
      <c r="T3" s="90">
        <f t="shared" si="0"/>
        <v>8.4069999999999965</v>
      </c>
      <c r="U3" s="90">
        <f t="shared" si="0"/>
        <v>11.036000000000001</v>
      </c>
      <c r="V3" s="90">
        <f t="shared" si="0"/>
        <v>3.9260000000000019</v>
      </c>
      <c r="W3" s="90">
        <f t="shared" si="0"/>
        <v>3.1778794200000005</v>
      </c>
      <c r="X3" s="90">
        <f t="shared" si="0"/>
        <v>114.2644971</v>
      </c>
      <c r="Y3" s="90">
        <f t="shared" si="0"/>
        <v>26.955252090000002</v>
      </c>
      <c r="Z3" s="107">
        <v>0.22715072999999997</v>
      </c>
    </row>
    <row r="4" spans="1:26" s="49" customFormat="1" x14ac:dyDescent="0.4">
      <c r="A4" s="59"/>
      <c r="B4" s="89" t="s">
        <v>71</v>
      </c>
      <c r="C4" s="62"/>
      <c r="D4" s="62"/>
      <c r="E4" s="62"/>
      <c r="F4" s="62"/>
      <c r="G4" s="62"/>
      <c r="H4" s="62"/>
      <c r="I4" s="97"/>
      <c r="J4" s="97"/>
      <c r="K4" s="97"/>
      <c r="L4" s="97"/>
      <c r="M4" s="97"/>
      <c r="N4" s="97"/>
      <c r="O4" s="97"/>
      <c r="P4" s="108">
        <v>0</v>
      </c>
      <c r="Q4" s="108">
        <v>0</v>
      </c>
      <c r="R4" s="108">
        <v>0</v>
      </c>
      <c r="S4" s="108">
        <v>0</v>
      </c>
      <c r="T4" s="108">
        <v>0</v>
      </c>
      <c r="U4" s="108">
        <v>0</v>
      </c>
      <c r="V4" s="108">
        <v>0</v>
      </c>
      <c r="W4" s="108">
        <v>0</v>
      </c>
      <c r="X4" s="97">
        <v>0</v>
      </c>
      <c r="Y4" s="97">
        <v>0</v>
      </c>
      <c r="Z4" s="109">
        <v>0</v>
      </c>
    </row>
    <row r="5" spans="1:26" s="49" customFormat="1" ht="25.5" customHeight="1" x14ac:dyDescent="0.4">
      <c r="A5" s="54">
        <v>941</v>
      </c>
      <c r="B5" s="55" t="s">
        <v>72</v>
      </c>
      <c r="C5" s="57"/>
      <c r="D5" s="57"/>
      <c r="E5" s="57"/>
      <c r="F5" s="57"/>
      <c r="G5" s="57"/>
      <c r="H5" s="57"/>
      <c r="I5" s="90"/>
      <c r="J5" s="90"/>
      <c r="K5" s="90"/>
      <c r="L5" s="90"/>
      <c r="M5" s="90"/>
      <c r="N5" s="90"/>
      <c r="O5" s="90"/>
      <c r="P5" s="90">
        <f t="shared" ref="P5:Z5" si="1">SUM(P6,P16)</f>
        <v>245.33668892947435</v>
      </c>
      <c r="Q5" s="90">
        <f t="shared" si="1"/>
        <v>384.28316855762387</v>
      </c>
      <c r="R5" s="90">
        <f t="shared" si="1"/>
        <v>126.5076392033908</v>
      </c>
      <c r="S5" s="90">
        <f t="shared" si="1"/>
        <v>133.30310289136014</v>
      </c>
      <c r="T5" s="90">
        <f t="shared" si="1"/>
        <v>7.5406439628482937</v>
      </c>
      <c r="U5" s="90">
        <f t="shared" si="1"/>
        <v>3.7522400000000005</v>
      </c>
      <c r="V5" s="90">
        <f t="shared" si="1"/>
        <v>0.44677880000000025</v>
      </c>
      <c r="W5" s="90">
        <f t="shared" si="1"/>
        <v>2.4334152304281536</v>
      </c>
      <c r="X5" s="90">
        <f t="shared" si="1"/>
        <v>92.745051901233595</v>
      </c>
      <c r="Y5" s="90">
        <f t="shared" si="1"/>
        <v>16.726551369194567</v>
      </c>
      <c r="Z5" s="110">
        <f t="shared" si="1"/>
        <v>0</v>
      </c>
    </row>
    <row r="6" spans="1:26" s="49" customFormat="1" ht="25.5" customHeight="1" x14ac:dyDescent="0.4">
      <c r="A6" s="54">
        <v>921</v>
      </c>
      <c r="B6" s="64" t="s">
        <v>73</v>
      </c>
      <c r="C6" s="57"/>
      <c r="D6" s="57"/>
      <c r="E6" s="57"/>
      <c r="F6" s="57"/>
      <c r="G6" s="57"/>
      <c r="H6" s="57"/>
      <c r="I6" s="90"/>
      <c r="J6" s="90"/>
      <c r="K6" s="90"/>
      <c r="L6" s="90"/>
      <c r="M6" s="90"/>
      <c r="N6" s="90"/>
      <c r="O6" s="90"/>
      <c r="P6" s="90">
        <f t="shared" ref="P6:U6" si="2">SUM(P7:P15)</f>
        <v>228.36439246970889</v>
      </c>
      <c r="Q6" s="90">
        <f t="shared" si="2"/>
        <v>356.640476516928</v>
      </c>
      <c r="R6" s="90">
        <f t="shared" si="2"/>
        <v>122.20742089066944</v>
      </c>
      <c r="S6" s="90">
        <f t="shared" si="2"/>
        <v>125.3032677673225</v>
      </c>
      <c r="T6" s="90">
        <f t="shared" si="2"/>
        <v>7.3175479876160958</v>
      </c>
      <c r="U6" s="90">
        <f t="shared" si="2"/>
        <v>3.5315200000000004</v>
      </c>
      <c r="V6" s="90">
        <f t="shared" ref="V6:Z6" si="3">SUM(V7:V15)</f>
        <v>0.44677880000000025</v>
      </c>
      <c r="W6" s="90">
        <f t="shared" si="3"/>
        <v>2.4334152304281536</v>
      </c>
      <c r="X6" s="90">
        <f t="shared" si="3"/>
        <v>84.451448821947281</v>
      </c>
      <c r="Y6" s="90">
        <f t="shared" si="3"/>
        <v>15.116375293410872</v>
      </c>
      <c r="Z6" s="110">
        <f t="shared" si="3"/>
        <v>0</v>
      </c>
    </row>
    <row r="7" spans="1:26" s="49" customFormat="1" x14ac:dyDescent="0.4">
      <c r="A7" s="59" t="s">
        <v>74</v>
      </c>
      <c r="B7" s="65" t="s">
        <v>75</v>
      </c>
      <c r="C7" s="62"/>
      <c r="D7" s="62"/>
      <c r="E7" s="62"/>
      <c r="F7" s="62"/>
      <c r="G7" s="62"/>
      <c r="H7" s="62"/>
      <c r="I7" s="97"/>
      <c r="J7" s="97"/>
      <c r="K7" s="97"/>
      <c r="L7" s="97"/>
      <c r="M7" s="97"/>
      <c r="N7" s="97"/>
      <c r="O7" s="97"/>
      <c r="P7" s="97">
        <v>23.241706415036909</v>
      </c>
      <c r="Q7" s="97">
        <v>26.685976810860979</v>
      </c>
      <c r="R7" s="97">
        <v>3.8966057016779883</v>
      </c>
      <c r="S7" s="97">
        <v>9.9155276817792988</v>
      </c>
      <c r="T7" s="97">
        <v>0</v>
      </c>
      <c r="U7" s="97">
        <v>0.22072000000000003</v>
      </c>
      <c r="V7" s="97">
        <v>0.2108262000000001</v>
      </c>
      <c r="W7" s="97">
        <v>0</v>
      </c>
      <c r="X7" s="97">
        <v>8.8803105390624921</v>
      </c>
      <c r="Y7" s="97">
        <v>6.891439028761007</v>
      </c>
      <c r="Z7" s="109">
        <v>0</v>
      </c>
    </row>
    <row r="8" spans="1:26" s="49" customFormat="1" x14ac:dyDescent="0.4">
      <c r="A8" s="59" t="s">
        <v>76</v>
      </c>
      <c r="B8" s="65" t="s">
        <v>77</v>
      </c>
      <c r="C8" s="62"/>
      <c r="D8" s="62"/>
      <c r="E8" s="62"/>
      <c r="F8" s="62"/>
      <c r="G8" s="62"/>
      <c r="H8" s="62"/>
      <c r="I8" s="97"/>
      <c r="J8" s="97"/>
      <c r="K8" s="97"/>
      <c r="L8" s="97"/>
      <c r="M8" s="97"/>
      <c r="N8" s="97"/>
      <c r="O8" s="97"/>
      <c r="P8" s="97">
        <v>34.963435084426187</v>
      </c>
      <c r="Q8" s="97">
        <v>59.303588046698223</v>
      </c>
      <c r="R8" s="97">
        <v>14.410465075770771</v>
      </c>
      <c r="S8" s="97">
        <v>8.1138067065868249</v>
      </c>
      <c r="T8" s="97">
        <v>0.17847678018575844</v>
      </c>
      <c r="U8" s="97">
        <v>0.22072000000000003</v>
      </c>
      <c r="V8" s="97">
        <v>0.23595260000000012</v>
      </c>
      <c r="W8" s="97">
        <v>0</v>
      </c>
      <c r="X8" s="97">
        <v>14.425491175495631</v>
      </c>
      <c r="Y8" s="97">
        <v>2.4320791428639366</v>
      </c>
      <c r="Z8" s="109">
        <v>0</v>
      </c>
    </row>
    <row r="9" spans="1:26" s="49" customFormat="1" x14ac:dyDescent="0.4">
      <c r="A9" s="59" t="s">
        <v>78</v>
      </c>
      <c r="B9" s="65" t="s">
        <v>79</v>
      </c>
      <c r="C9" s="62"/>
      <c r="D9" s="62"/>
      <c r="E9" s="62"/>
      <c r="F9" s="62"/>
      <c r="G9" s="62"/>
      <c r="H9" s="62"/>
      <c r="I9" s="97"/>
      <c r="J9" s="97"/>
      <c r="K9" s="97"/>
      <c r="L9" s="97"/>
      <c r="M9" s="97"/>
      <c r="N9" s="97"/>
      <c r="O9" s="97"/>
      <c r="P9" s="97">
        <v>40.602373403005018</v>
      </c>
      <c r="Q9" s="97">
        <v>47.835761491744115</v>
      </c>
      <c r="R9" s="97">
        <v>12.805980375079836</v>
      </c>
      <c r="S9" s="97">
        <v>25.63148143712575</v>
      </c>
      <c r="T9" s="97">
        <v>4.0938111455108341</v>
      </c>
      <c r="U9" s="97">
        <v>2.2072000000000003</v>
      </c>
      <c r="V9" s="97">
        <v>0</v>
      </c>
      <c r="W9" s="97">
        <v>0</v>
      </c>
      <c r="X9" s="97">
        <v>11.70179007080044</v>
      </c>
      <c r="Y9" s="97">
        <v>3.2546541038549655</v>
      </c>
      <c r="Z9" s="109">
        <v>0</v>
      </c>
    </row>
    <row r="10" spans="1:26" s="49" customFormat="1" x14ac:dyDescent="0.4">
      <c r="A10" s="59" t="s">
        <v>80</v>
      </c>
      <c r="B10" s="65" t="s">
        <v>81</v>
      </c>
      <c r="C10" s="62"/>
      <c r="D10" s="62"/>
      <c r="E10" s="62"/>
      <c r="F10" s="62"/>
      <c r="G10" s="62"/>
      <c r="H10" s="62"/>
      <c r="I10" s="97"/>
      <c r="J10" s="97"/>
      <c r="K10" s="97"/>
      <c r="L10" s="97"/>
      <c r="M10" s="97"/>
      <c r="N10" s="97"/>
      <c r="O10" s="97"/>
      <c r="P10" s="97">
        <v>23.309797351799716</v>
      </c>
      <c r="Q10" s="97">
        <v>35.329580007342528</v>
      </c>
      <c r="R10" s="97">
        <v>12.447213609707948</v>
      </c>
      <c r="S10" s="97">
        <v>17.464326330196748</v>
      </c>
      <c r="T10" s="97">
        <v>2.4540557275541786</v>
      </c>
      <c r="U10" s="97">
        <v>0.22072000000000003</v>
      </c>
      <c r="V10" s="97">
        <v>0</v>
      </c>
      <c r="W10" s="97">
        <v>0</v>
      </c>
      <c r="X10" s="97">
        <v>6.6157990662718724</v>
      </c>
      <c r="Y10" s="97">
        <v>0.1722170181860759</v>
      </c>
      <c r="Z10" s="109">
        <v>0</v>
      </c>
    </row>
    <row r="11" spans="1:26" s="49" customFormat="1" x14ac:dyDescent="0.4">
      <c r="A11" s="59" t="s">
        <v>82</v>
      </c>
      <c r="B11" s="65" t="s">
        <v>83</v>
      </c>
      <c r="C11" s="62"/>
      <c r="D11" s="62"/>
      <c r="E11" s="62"/>
      <c r="F11" s="62"/>
      <c r="G11" s="62"/>
      <c r="H11" s="62"/>
      <c r="I11" s="97"/>
      <c r="J11" s="97"/>
      <c r="K11" s="97"/>
      <c r="L11" s="97"/>
      <c r="M11" s="97"/>
      <c r="N11" s="97"/>
      <c r="O11" s="97"/>
      <c r="P11" s="97">
        <v>34.622980400612164</v>
      </c>
      <c r="Q11" s="97">
        <v>49.598668755253186</v>
      </c>
      <c r="R11" s="97">
        <v>22.891312779422861</v>
      </c>
      <c r="S11" s="97">
        <v>19.413967869974336</v>
      </c>
      <c r="T11" s="97">
        <v>0</v>
      </c>
      <c r="U11" s="97">
        <v>0</v>
      </c>
      <c r="V11" s="97">
        <v>0</v>
      </c>
      <c r="W11" s="97">
        <v>0</v>
      </c>
      <c r="X11" s="97">
        <v>10.46734665376554</v>
      </c>
      <c r="Y11" s="97">
        <v>0.97661548074843085</v>
      </c>
      <c r="Z11" s="109">
        <v>0</v>
      </c>
    </row>
    <row r="12" spans="1:26" s="49" customFormat="1" x14ac:dyDescent="0.4">
      <c r="A12" s="59" t="s">
        <v>84</v>
      </c>
      <c r="B12" s="65" t="s">
        <v>85</v>
      </c>
      <c r="C12" s="62"/>
      <c r="D12" s="62"/>
      <c r="E12" s="62"/>
      <c r="F12" s="62"/>
      <c r="G12" s="62"/>
      <c r="H12" s="62"/>
      <c r="I12" s="97"/>
      <c r="J12" s="97"/>
      <c r="K12" s="97"/>
      <c r="L12" s="97"/>
      <c r="M12" s="97"/>
      <c r="N12" s="97"/>
      <c r="O12" s="97"/>
      <c r="P12" s="97">
        <v>23.862090505542451</v>
      </c>
      <c r="Q12" s="97">
        <v>36.217411740629302</v>
      </c>
      <c r="R12" s="97">
        <v>16.817192126807175</v>
      </c>
      <c r="S12" s="97">
        <v>12.536874080410607</v>
      </c>
      <c r="T12" s="97">
        <v>0</v>
      </c>
      <c r="U12" s="97">
        <v>0.66216000000000008</v>
      </c>
      <c r="V12" s="97">
        <v>0</v>
      </c>
      <c r="W12" s="97">
        <v>0</v>
      </c>
      <c r="X12" s="97">
        <v>6.8088099915023115</v>
      </c>
      <c r="Y12" s="97">
        <v>3.5362837409871851E-5</v>
      </c>
      <c r="Z12" s="109">
        <v>0</v>
      </c>
    </row>
    <row r="13" spans="1:26" s="49" customFormat="1" x14ac:dyDescent="0.4">
      <c r="A13" s="59" t="s">
        <v>86</v>
      </c>
      <c r="B13" s="65" t="s">
        <v>87</v>
      </c>
      <c r="C13" s="62"/>
      <c r="D13" s="62"/>
      <c r="E13" s="62"/>
      <c r="F13" s="62"/>
      <c r="G13" s="62"/>
      <c r="H13" s="62"/>
      <c r="I13" s="97"/>
      <c r="J13" s="97"/>
      <c r="K13" s="97"/>
      <c r="L13" s="97"/>
      <c r="M13" s="97"/>
      <c r="N13" s="97"/>
      <c r="O13" s="97"/>
      <c r="P13" s="97">
        <v>13.893072986158675</v>
      </c>
      <c r="Q13" s="97">
        <v>40.909143227739563</v>
      </c>
      <c r="R13" s="97">
        <v>13.329181907913835</v>
      </c>
      <c r="S13" s="97">
        <v>15.175194970059881</v>
      </c>
      <c r="T13" s="97">
        <v>0</v>
      </c>
      <c r="U13" s="97">
        <v>0</v>
      </c>
      <c r="V13" s="97">
        <v>0</v>
      </c>
      <c r="W13" s="97">
        <v>0</v>
      </c>
      <c r="X13" s="97">
        <v>10.951331418867369</v>
      </c>
      <c r="Y13" s="97">
        <v>3.5362837409871851E-5</v>
      </c>
      <c r="Z13" s="109">
        <v>0</v>
      </c>
    </row>
    <row r="14" spans="1:26" s="49" customFormat="1" x14ac:dyDescent="0.4">
      <c r="A14" s="59" t="s">
        <v>88</v>
      </c>
      <c r="B14" s="65" t="s">
        <v>89</v>
      </c>
      <c r="C14" s="62"/>
      <c r="D14" s="62"/>
      <c r="E14" s="62"/>
      <c r="F14" s="62"/>
      <c r="G14" s="62"/>
      <c r="H14" s="62"/>
      <c r="I14" s="97"/>
      <c r="J14" s="97"/>
      <c r="K14" s="97"/>
      <c r="L14" s="97"/>
      <c r="M14" s="97"/>
      <c r="N14" s="97"/>
      <c r="O14" s="97"/>
      <c r="P14" s="97">
        <v>20.06412936610608</v>
      </c>
      <c r="Q14" s="97">
        <v>38.829882128231752</v>
      </c>
      <c r="R14" s="97">
        <v>17.522268478197756</v>
      </c>
      <c r="S14" s="97">
        <v>11.899118203592815</v>
      </c>
      <c r="T14" s="97">
        <v>0.59120433436532482</v>
      </c>
      <c r="U14" s="97">
        <v>0</v>
      </c>
      <c r="V14" s="97">
        <v>0</v>
      </c>
      <c r="W14" s="97">
        <v>1.5314719588393513</v>
      </c>
      <c r="X14" s="97">
        <v>9.0207056012880358</v>
      </c>
      <c r="Y14" s="97">
        <v>1.3642982672728559</v>
      </c>
      <c r="Z14" s="109">
        <v>0</v>
      </c>
    </row>
    <row r="15" spans="1:26" s="49" customFormat="1" x14ac:dyDescent="0.4">
      <c r="A15" s="59" t="s">
        <v>90</v>
      </c>
      <c r="B15" s="65" t="s">
        <v>91</v>
      </c>
      <c r="C15" s="62"/>
      <c r="D15" s="62"/>
      <c r="E15" s="62"/>
      <c r="F15" s="62"/>
      <c r="G15" s="62"/>
      <c r="H15" s="62"/>
      <c r="I15" s="97"/>
      <c r="J15" s="97"/>
      <c r="K15" s="97"/>
      <c r="L15" s="97"/>
      <c r="M15" s="97"/>
      <c r="N15" s="97"/>
      <c r="O15" s="97"/>
      <c r="P15" s="97">
        <v>13.804806957021707</v>
      </c>
      <c r="Q15" s="97">
        <v>21.930464308428395</v>
      </c>
      <c r="R15" s="97">
        <v>8.0872008360912737</v>
      </c>
      <c r="S15" s="97">
        <v>5.1529704875962361</v>
      </c>
      <c r="T15" s="97">
        <v>0</v>
      </c>
      <c r="U15" s="97">
        <v>0</v>
      </c>
      <c r="V15" s="97">
        <v>0</v>
      </c>
      <c r="W15" s="97">
        <v>0.90194327158880216</v>
      </c>
      <c r="X15" s="97">
        <v>5.5798643048935883</v>
      </c>
      <c r="Y15" s="97">
        <v>2.5001526048779397E-2</v>
      </c>
      <c r="Z15" s="109">
        <v>0</v>
      </c>
    </row>
    <row r="16" spans="1:26" s="49" customFormat="1" x14ac:dyDescent="0.4">
      <c r="A16" s="47">
        <v>924</v>
      </c>
      <c r="B16" s="66" t="s">
        <v>92</v>
      </c>
      <c r="C16" s="57"/>
      <c r="D16" s="57"/>
      <c r="E16" s="57"/>
      <c r="F16" s="57"/>
      <c r="G16" s="57"/>
      <c r="H16" s="57"/>
      <c r="I16" s="90"/>
      <c r="J16" s="90"/>
      <c r="K16" s="90"/>
      <c r="L16" s="90"/>
      <c r="M16" s="90"/>
      <c r="N16" s="90"/>
      <c r="O16" s="90"/>
      <c r="P16" s="90">
        <v>16.972296459765452</v>
      </c>
      <c r="Q16" s="90">
        <v>27.642692040695863</v>
      </c>
      <c r="R16" s="90">
        <v>4.3002183127213609</v>
      </c>
      <c r="S16" s="90">
        <v>7.999835124037638</v>
      </c>
      <c r="T16" s="90">
        <v>0.22309597523219807</v>
      </c>
      <c r="U16" s="90">
        <v>0.22072000000000003</v>
      </c>
      <c r="V16" s="90">
        <v>0</v>
      </c>
      <c r="W16" s="90">
        <v>0</v>
      </c>
      <c r="X16" s="90">
        <v>8.29360307928631</v>
      </c>
      <c r="Y16" s="90">
        <v>1.6101760757836949</v>
      </c>
      <c r="Z16" s="110">
        <v>0</v>
      </c>
    </row>
    <row r="17" spans="1:26" s="49" customFormat="1" x14ac:dyDescent="0.4">
      <c r="A17" s="47">
        <v>923</v>
      </c>
      <c r="B17" s="91" t="s">
        <v>93</v>
      </c>
      <c r="C17" s="90"/>
      <c r="D17" s="90"/>
      <c r="E17" s="90"/>
      <c r="F17" s="90"/>
      <c r="G17" s="90"/>
      <c r="H17" s="90"/>
      <c r="I17" s="90"/>
      <c r="J17" s="90"/>
      <c r="K17" s="90"/>
      <c r="L17" s="90"/>
      <c r="M17" s="90"/>
      <c r="N17" s="90"/>
      <c r="O17" s="90"/>
      <c r="P17" s="90">
        <v>52.924311070525668</v>
      </c>
      <c r="Q17" s="90">
        <v>51.126861882376105</v>
      </c>
      <c r="R17" s="90">
        <v>2.2223607966091854</v>
      </c>
      <c r="S17" s="90">
        <v>8.4338971086398633</v>
      </c>
      <c r="T17" s="90">
        <v>0.8663560371517024</v>
      </c>
      <c r="U17" s="90">
        <v>7.2837600000000009</v>
      </c>
      <c r="V17" s="90">
        <v>3.4792212000000018</v>
      </c>
      <c r="W17" s="90">
        <v>0.7444641895718469</v>
      </c>
      <c r="X17" s="90">
        <v>21.519445198766409</v>
      </c>
      <c r="Y17" s="90">
        <v>10.228700720805433</v>
      </c>
      <c r="Z17" s="110">
        <v>0.22715072999999997</v>
      </c>
    </row>
    <row r="18" spans="1:26" s="72" customFormat="1" ht="31.5" customHeight="1" thickBot="1" x14ac:dyDescent="0.45">
      <c r="A18" s="67">
        <v>922</v>
      </c>
      <c r="B18" s="68" t="s">
        <v>94</v>
      </c>
      <c r="C18" s="92"/>
      <c r="D18" s="92"/>
      <c r="E18" s="92"/>
      <c r="F18" s="92"/>
      <c r="G18" s="70"/>
      <c r="H18" s="70"/>
      <c r="I18" s="70"/>
      <c r="J18" s="70"/>
      <c r="K18" s="70"/>
      <c r="L18" s="70"/>
      <c r="M18" s="70"/>
      <c r="N18" s="70"/>
      <c r="O18" s="112"/>
      <c r="P18" s="112"/>
      <c r="Q18" s="112"/>
      <c r="R18" s="112"/>
      <c r="S18" s="112"/>
      <c r="T18" s="112"/>
      <c r="U18" s="112"/>
      <c r="V18" s="112"/>
      <c r="W18" s="113"/>
      <c r="X18" s="113"/>
      <c r="Y18" s="113"/>
      <c r="Z18" s="114"/>
    </row>
    <row r="19" spans="1:26" ht="61.5" customHeight="1" x14ac:dyDescent="0.4">
      <c r="A19" s="250" t="s">
        <v>128</v>
      </c>
      <c r="B19" s="250"/>
      <c r="C19" s="48"/>
      <c r="D19" s="47"/>
      <c r="E19" s="47"/>
      <c r="F19" s="48"/>
      <c r="G19" s="48"/>
      <c r="H19" s="48"/>
      <c r="I19" s="48"/>
      <c r="J19" s="48"/>
      <c r="K19" s="48"/>
      <c r="L19" s="48"/>
      <c r="M19" s="48"/>
      <c r="N19" s="48"/>
      <c r="O19" s="48"/>
      <c r="P19" s="48"/>
      <c r="Q19" s="48"/>
      <c r="R19" s="48"/>
      <c r="S19" s="48"/>
      <c r="T19" s="48"/>
      <c r="U19" s="48"/>
      <c r="V19" s="48"/>
      <c r="W19" s="96"/>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75" customHeight="1" x14ac:dyDescent="0.4">
      <c r="A21" s="54">
        <v>925</v>
      </c>
      <c r="B21" s="55" t="s">
        <v>70</v>
      </c>
      <c r="C21" s="57" t="s">
        <v>219</v>
      </c>
      <c r="D21" s="87" t="s">
        <v>219</v>
      </c>
      <c r="E21" s="87" t="s">
        <v>219</v>
      </c>
      <c r="F21" s="87" t="s">
        <v>219</v>
      </c>
      <c r="G21" s="87" t="s">
        <v>219</v>
      </c>
      <c r="H21" s="87" t="s">
        <v>219</v>
      </c>
      <c r="I21" s="87" t="s">
        <v>219</v>
      </c>
      <c r="J21" s="87" t="s">
        <v>219</v>
      </c>
      <c r="K21" s="87" t="s">
        <v>219</v>
      </c>
      <c r="L21" s="87" t="s">
        <v>219</v>
      </c>
      <c r="M21" s="87" t="s">
        <v>219</v>
      </c>
      <c r="N21" s="87" t="s">
        <v>219</v>
      </c>
      <c r="O21" s="87" t="s">
        <v>219</v>
      </c>
      <c r="P21" s="87">
        <v>362.20296430646493</v>
      </c>
      <c r="Q21" s="87">
        <v>519.85071543960419</v>
      </c>
      <c r="R21" s="87">
        <v>151.38468055302744</v>
      </c>
      <c r="S21" s="87">
        <v>163.31695034673729</v>
      </c>
      <c r="T21" s="115">
        <v>9.5036319709598374</v>
      </c>
      <c r="U21" s="115">
        <v>12.303749541329168</v>
      </c>
      <c r="V21" s="115">
        <v>4.3396228059291237</v>
      </c>
      <c r="W21" s="115">
        <v>3.4314387548249425</v>
      </c>
      <c r="X21" s="87">
        <v>121.28617197948617</v>
      </c>
      <c r="Y21" s="87">
        <v>28.013174704671659</v>
      </c>
      <c r="Z21" s="88">
        <v>0.23162583386905353</v>
      </c>
    </row>
    <row r="22" spans="1:26" x14ac:dyDescent="0.4">
      <c r="A22" s="59"/>
      <c r="B22" s="89" t="s">
        <v>71</v>
      </c>
      <c r="C22" s="62" t="s">
        <v>219</v>
      </c>
      <c r="D22" s="97" t="s">
        <v>219</v>
      </c>
      <c r="E22" s="97" t="s">
        <v>219</v>
      </c>
      <c r="F22" s="97" t="s">
        <v>219</v>
      </c>
      <c r="G22" s="97" t="s">
        <v>219</v>
      </c>
      <c r="H22" s="97" t="s">
        <v>219</v>
      </c>
      <c r="I22" s="97" t="s">
        <v>219</v>
      </c>
      <c r="J22" s="97" t="s">
        <v>219</v>
      </c>
      <c r="K22" s="97" t="s">
        <v>219</v>
      </c>
      <c r="L22" s="97" t="s">
        <v>219</v>
      </c>
      <c r="M22" s="97" t="s">
        <v>219</v>
      </c>
      <c r="N22" s="97" t="s">
        <v>219</v>
      </c>
      <c r="O22" s="97" t="s">
        <v>219</v>
      </c>
      <c r="P22" s="108">
        <v>0</v>
      </c>
      <c r="Q22" s="108">
        <v>0</v>
      </c>
      <c r="R22" s="108">
        <v>0</v>
      </c>
      <c r="S22" s="108">
        <v>0</v>
      </c>
      <c r="T22" s="108">
        <v>0</v>
      </c>
      <c r="U22" s="108">
        <v>0</v>
      </c>
      <c r="V22" s="108">
        <v>0</v>
      </c>
      <c r="W22" s="108">
        <v>0</v>
      </c>
      <c r="X22" s="108">
        <v>0</v>
      </c>
      <c r="Y22" s="108">
        <v>0</v>
      </c>
      <c r="Z22" s="116">
        <v>0</v>
      </c>
    </row>
    <row r="23" spans="1:26" ht="27" customHeight="1" x14ac:dyDescent="0.4">
      <c r="A23" s="54">
        <v>941</v>
      </c>
      <c r="B23" s="55" t="s">
        <v>72</v>
      </c>
      <c r="C23" s="57" t="s">
        <v>219</v>
      </c>
      <c r="D23" s="90" t="s">
        <v>219</v>
      </c>
      <c r="E23" s="90" t="s">
        <v>219</v>
      </c>
      <c r="F23" s="90" t="s">
        <v>219</v>
      </c>
      <c r="G23" s="90" t="s">
        <v>219</v>
      </c>
      <c r="H23" s="90" t="s">
        <v>219</v>
      </c>
      <c r="I23" s="90" t="s">
        <v>219</v>
      </c>
      <c r="J23" s="90" t="s">
        <v>219</v>
      </c>
      <c r="K23" s="90" t="s">
        <v>219</v>
      </c>
      <c r="L23" s="90" t="s">
        <v>219</v>
      </c>
      <c r="M23" s="90" t="s">
        <v>219</v>
      </c>
      <c r="N23" s="90" t="s">
        <v>219</v>
      </c>
      <c r="O23" s="90" t="s">
        <v>219</v>
      </c>
      <c r="P23" s="117">
        <v>297.93260259768687</v>
      </c>
      <c r="Q23" s="117">
        <v>458.80863126695311</v>
      </c>
      <c r="R23" s="117">
        <v>148.77121532139336</v>
      </c>
      <c r="S23" s="117">
        <v>153.59896312165685</v>
      </c>
      <c r="T23" s="117">
        <v>8.5242660933686647</v>
      </c>
      <c r="U23" s="117">
        <v>4.1832748440519172</v>
      </c>
      <c r="V23" s="117">
        <v>0.49384907531473438</v>
      </c>
      <c r="W23" s="117">
        <v>2.6275746259348103</v>
      </c>
      <c r="X23" s="117">
        <v>98.444333984990578</v>
      </c>
      <c r="Y23" s="117">
        <v>17.383024434252743</v>
      </c>
      <c r="Z23" s="118" t="s">
        <v>219</v>
      </c>
    </row>
    <row r="24" spans="1:26" ht="27" customHeight="1" x14ac:dyDescent="0.4">
      <c r="A24" s="54">
        <v>921</v>
      </c>
      <c r="B24" s="64" t="s">
        <v>73</v>
      </c>
      <c r="C24" s="57" t="s">
        <v>219</v>
      </c>
      <c r="D24" s="90" t="s">
        <v>219</v>
      </c>
      <c r="E24" s="90" t="s">
        <v>219</v>
      </c>
      <c r="F24" s="90" t="s">
        <v>219</v>
      </c>
      <c r="G24" s="90" t="s">
        <v>219</v>
      </c>
      <c r="H24" s="90" t="s">
        <v>219</v>
      </c>
      <c r="I24" s="90" t="s">
        <v>219</v>
      </c>
      <c r="J24" s="90" t="s">
        <v>219</v>
      </c>
      <c r="K24" s="90" t="s">
        <v>219</v>
      </c>
      <c r="L24" s="90" t="s">
        <v>219</v>
      </c>
      <c r="M24" s="90" t="s">
        <v>219</v>
      </c>
      <c r="N24" s="90" t="s">
        <v>219</v>
      </c>
      <c r="O24" s="90" t="s">
        <v>219</v>
      </c>
      <c r="P24" s="117">
        <v>277.32174134256076</v>
      </c>
      <c r="Q24" s="117">
        <v>425.8050892504524</v>
      </c>
      <c r="R24" s="117">
        <v>143.71421869605661</v>
      </c>
      <c r="S24" s="117">
        <v>144.38112532535425</v>
      </c>
      <c r="T24" s="117">
        <v>8.2720688716713671</v>
      </c>
      <c r="U24" s="117">
        <v>3.9371998532253341</v>
      </c>
      <c r="V24" s="117">
        <v>0.49384907531473438</v>
      </c>
      <c r="W24" s="117">
        <v>2.6275746259348103</v>
      </c>
      <c r="X24" s="117">
        <v>89.641080175335333</v>
      </c>
      <c r="Y24" s="117">
        <v>15.709653190474059</v>
      </c>
      <c r="Z24" s="118" t="s">
        <v>219</v>
      </c>
    </row>
    <row r="25" spans="1:26" x14ac:dyDescent="0.4">
      <c r="A25" s="59" t="s">
        <v>74</v>
      </c>
      <c r="B25" s="65" t="s">
        <v>75</v>
      </c>
      <c r="C25" s="62" t="s">
        <v>219</v>
      </c>
      <c r="D25" s="97" t="s">
        <v>219</v>
      </c>
      <c r="E25" s="97" t="s">
        <v>219</v>
      </c>
      <c r="F25" s="97" t="s">
        <v>219</v>
      </c>
      <c r="G25" s="97" t="s">
        <v>219</v>
      </c>
      <c r="H25" s="97" t="s">
        <v>219</v>
      </c>
      <c r="I25" s="97" t="s">
        <v>219</v>
      </c>
      <c r="J25" s="97" t="s">
        <v>219</v>
      </c>
      <c r="K25" s="97" t="s">
        <v>219</v>
      </c>
      <c r="L25" s="97" t="s">
        <v>219</v>
      </c>
      <c r="M25" s="97" t="s">
        <v>219</v>
      </c>
      <c r="N25" s="97" t="s">
        <v>219</v>
      </c>
      <c r="O25" s="97" t="s">
        <v>219</v>
      </c>
      <c r="P25" s="108">
        <v>28.224323525593189</v>
      </c>
      <c r="Q25" s="108">
        <v>31.861287447401708</v>
      </c>
      <c r="R25" s="108">
        <v>4.5823538366319241</v>
      </c>
      <c r="S25" s="108">
        <v>11.425201197054042</v>
      </c>
      <c r="T25" s="108" t="s">
        <v>155</v>
      </c>
      <c r="U25" s="108">
        <v>0.24607499082658338</v>
      </c>
      <c r="V25" s="108">
        <v>0.23303774467839397</v>
      </c>
      <c r="W25" s="108" t="s">
        <v>155</v>
      </c>
      <c r="X25" s="108">
        <v>9.4260150668617158</v>
      </c>
      <c r="Y25" s="108">
        <v>7.1619098509894465</v>
      </c>
      <c r="Z25" s="116" t="s">
        <v>219</v>
      </c>
    </row>
    <row r="26" spans="1:26" x14ac:dyDescent="0.4">
      <c r="A26" s="59" t="s">
        <v>76</v>
      </c>
      <c r="B26" s="65" t="s">
        <v>77</v>
      </c>
      <c r="C26" s="62" t="s">
        <v>219</v>
      </c>
      <c r="D26" s="97" t="s">
        <v>219</v>
      </c>
      <c r="E26" s="97" t="s">
        <v>219</v>
      </c>
      <c r="F26" s="97" t="s">
        <v>219</v>
      </c>
      <c r="G26" s="97" t="s">
        <v>219</v>
      </c>
      <c r="H26" s="97" t="s">
        <v>219</v>
      </c>
      <c r="I26" s="97" t="s">
        <v>219</v>
      </c>
      <c r="J26" s="97" t="s">
        <v>219</v>
      </c>
      <c r="K26" s="97" t="s">
        <v>219</v>
      </c>
      <c r="L26" s="97" t="s">
        <v>219</v>
      </c>
      <c r="M26" s="97" t="s">
        <v>219</v>
      </c>
      <c r="N26" s="97" t="s">
        <v>219</v>
      </c>
      <c r="O26" s="97" t="s">
        <v>219</v>
      </c>
      <c r="P26" s="108">
        <v>42.45898669258073</v>
      </c>
      <c r="Q26" s="108">
        <v>70.804553223217269</v>
      </c>
      <c r="R26" s="108">
        <v>16.946505493017298</v>
      </c>
      <c r="S26" s="108">
        <v>9.3491619479928634</v>
      </c>
      <c r="T26" s="108">
        <v>0.20175777735783823</v>
      </c>
      <c r="U26" s="108">
        <v>0.24607499082658338</v>
      </c>
      <c r="V26" s="108">
        <v>0.26081133063634038</v>
      </c>
      <c r="W26" s="108" t="s">
        <v>155</v>
      </c>
      <c r="X26" s="108">
        <v>15.311952951304971</v>
      </c>
      <c r="Y26" s="108">
        <v>2.5275318404427343</v>
      </c>
      <c r="Z26" s="116" t="s">
        <v>219</v>
      </c>
    </row>
    <row r="27" spans="1:26" x14ac:dyDescent="0.4">
      <c r="A27" s="59" t="s">
        <v>78</v>
      </c>
      <c r="B27" s="65" t="s">
        <v>79</v>
      </c>
      <c r="C27" s="62" t="s">
        <v>219</v>
      </c>
      <c r="D27" s="97" t="s">
        <v>219</v>
      </c>
      <c r="E27" s="97" t="s">
        <v>219</v>
      </c>
      <c r="F27" s="97" t="s">
        <v>219</v>
      </c>
      <c r="G27" s="97" t="s">
        <v>219</v>
      </c>
      <c r="H27" s="97" t="s">
        <v>219</v>
      </c>
      <c r="I27" s="97" t="s">
        <v>219</v>
      </c>
      <c r="J27" s="97" t="s">
        <v>219</v>
      </c>
      <c r="K27" s="97" t="s">
        <v>219</v>
      </c>
      <c r="L27" s="97" t="s">
        <v>219</v>
      </c>
      <c r="M27" s="97" t="s">
        <v>219</v>
      </c>
      <c r="N27" s="97" t="s">
        <v>219</v>
      </c>
      <c r="O27" s="97" t="s">
        <v>219</v>
      </c>
      <c r="P27" s="108">
        <v>49.306815186854422</v>
      </c>
      <c r="Q27" s="108">
        <v>57.112728454950492</v>
      </c>
      <c r="R27" s="108">
        <v>15.059653913227683</v>
      </c>
      <c r="S27" s="108">
        <v>29.533963475877044</v>
      </c>
      <c r="T27" s="108">
        <v>4.6278190181454146</v>
      </c>
      <c r="U27" s="108">
        <v>2.4607499082658335</v>
      </c>
      <c r="V27" s="108" t="s">
        <v>155</v>
      </c>
      <c r="W27" s="108" t="s">
        <v>155</v>
      </c>
      <c r="X27" s="108">
        <v>12.420877516774594</v>
      </c>
      <c r="Y27" s="108">
        <v>3.3823907010830601</v>
      </c>
      <c r="Z27" s="116" t="s">
        <v>219</v>
      </c>
    </row>
    <row r="28" spans="1:26" x14ac:dyDescent="0.4">
      <c r="A28" s="59" t="s">
        <v>80</v>
      </c>
      <c r="B28" s="65" t="s">
        <v>81</v>
      </c>
      <c r="C28" s="62" t="s">
        <v>219</v>
      </c>
      <c r="D28" s="97" t="s">
        <v>219</v>
      </c>
      <c r="E28" s="97" t="s">
        <v>219</v>
      </c>
      <c r="F28" s="97" t="s">
        <v>219</v>
      </c>
      <c r="G28" s="97" t="s">
        <v>219</v>
      </c>
      <c r="H28" s="97" t="s">
        <v>219</v>
      </c>
      <c r="I28" s="97" t="s">
        <v>219</v>
      </c>
      <c r="J28" s="97" t="s">
        <v>219</v>
      </c>
      <c r="K28" s="97" t="s">
        <v>219</v>
      </c>
      <c r="L28" s="97" t="s">
        <v>219</v>
      </c>
      <c r="M28" s="97" t="s">
        <v>219</v>
      </c>
      <c r="N28" s="97" t="s">
        <v>219</v>
      </c>
      <c r="O28" s="97" t="s">
        <v>219</v>
      </c>
      <c r="P28" s="108">
        <v>28.307011973422078</v>
      </c>
      <c r="Q28" s="108">
        <v>42.181176727688225</v>
      </c>
      <c r="R28" s="108">
        <v>14.637749212156711</v>
      </c>
      <c r="S28" s="108">
        <v>20.123330648369578</v>
      </c>
      <c r="T28" s="108">
        <v>2.7741694386702758</v>
      </c>
      <c r="U28" s="108">
        <v>0.24607499082658338</v>
      </c>
      <c r="V28" s="108" t="s">
        <v>155</v>
      </c>
      <c r="W28" s="108" t="s">
        <v>155</v>
      </c>
      <c r="X28" s="108">
        <v>7.0223469555144469</v>
      </c>
      <c r="Y28" s="108">
        <v>0.17897608234032883</v>
      </c>
      <c r="Z28" s="116" t="s">
        <v>219</v>
      </c>
    </row>
    <row r="29" spans="1:26" x14ac:dyDescent="0.4">
      <c r="A29" s="59" t="s">
        <v>82</v>
      </c>
      <c r="B29" s="65" t="s">
        <v>83</v>
      </c>
      <c r="C29" s="62" t="s">
        <v>219</v>
      </c>
      <c r="D29" s="97" t="s">
        <v>219</v>
      </c>
      <c r="E29" s="97" t="s">
        <v>219</v>
      </c>
      <c r="F29" s="97" t="s">
        <v>219</v>
      </c>
      <c r="G29" s="97" t="s">
        <v>219</v>
      </c>
      <c r="H29" s="97" t="s">
        <v>219</v>
      </c>
      <c r="I29" s="97" t="s">
        <v>219</v>
      </c>
      <c r="J29" s="97" t="s">
        <v>219</v>
      </c>
      <c r="K29" s="97" t="s">
        <v>219</v>
      </c>
      <c r="L29" s="97" t="s">
        <v>219</v>
      </c>
      <c r="M29" s="97" t="s">
        <v>219</v>
      </c>
      <c r="N29" s="97" t="s">
        <v>219</v>
      </c>
      <c r="O29" s="97" t="s">
        <v>219</v>
      </c>
      <c r="P29" s="108">
        <v>42.045544453436293</v>
      </c>
      <c r="Q29" s="108">
        <v>59.217522874276924</v>
      </c>
      <c r="R29" s="108">
        <v>26.919863843333836</v>
      </c>
      <c r="S29" s="108">
        <v>22.369811881539412</v>
      </c>
      <c r="T29" s="108" t="s">
        <v>155</v>
      </c>
      <c r="U29" s="108" t="s">
        <v>155</v>
      </c>
      <c r="V29" s="108" t="s">
        <v>155</v>
      </c>
      <c r="W29" s="108" t="s">
        <v>155</v>
      </c>
      <c r="X29" s="108">
        <v>11.11057623879838</v>
      </c>
      <c r="Y29" s="108">
        <v>1.0149450648855978</v>
      </c>
      <c r="Z29" s="116" t="s">
        <v>219</v>
      </c>
    </row>
    <row r="30" spans="1:26" x14ac:dyDescent="0.4">
      <c r="A30" s="59" t="s">
        <v>84</v>
      </c>
      <c r="B30" s="65" t="s">
        <v>85</v>
      </c>
      <c r="C30" s="62" t="s">
        <v>219</v>
      </c>
      <c r="D30" s="97" t="s">
        <v>219</v>
      </c>
      <c r="E30" s="97" t="s">
        <v>219</v>
      </c>
      <c r="F30" s="97" t="s">
        <v>219</v>
      </c>
      <c r="G30" s="97" t="s">
        <v>219</v>
      </c>
      <c r="H30" s="97" t="s">
        <v>219</v>
      </c>
      <c r="I30" s="97" t="s">
        <v>219</v>
      </c>
      <c r="J30" s="97" t="s">
        <v>219</v>
      </c>
      <c r="K30" s="97" t="s">
        <v>219</v>
      </c>
      <c r="L30" s="97" t="s">
        <v>219</v>
      </c>
      <c r="M30" s="97" t="s">
        <v>219</v>
      </c>
      <c r="N30" s="97" t="s">
        <v>219</v>
      </c>
      <c r="O30" s="97" t="s">
        <v>219</v>
      </c>
      <c r="P30" s="108">
        <v>28.977707161367483</v>
      </c>
      <c r="Q30" s="108">
        <v>43.241188967812114</v>
      </c>
      <c r="R30" s="108">
        <v>19.776782862701719</v>
      </c>
      <c r="S30" s="108">
        <v>14.445656685930398</v>
      </c>
      <c r="T30" s="108" t="s">
        <v>155</v>
      </c>
      <c r="U30" s="108">
        <v>0.73822497247975016</v>
      </c>
      <c r="V30" s="108" t="s">
        <v>155</v>
      </c>
      <c r="W30" s="108" t="s">
        <v>155</v>
      </c>
      <c r="X30" s="108">
        <v>7.227218607388358</v>
      </c>
      <c r="Y30" s="108">
        <v>3.6750735593496683E-5</v>
      </c>
      <c r="Z30" s="116" t="s">
        <v>219</v>
      </c>
    </row>
    <row r="31" spans="1:26" x14ac:dyDescent="0.4">
      <c r="A31" s="59" t="s">
        <v>86</v>
      </c>
      <c r="B31" s="65" t="s">
        <v>87</v>
      </c>
      <c r="C31" s="62" t="s">
        <v>219</v>
      </c>
      <c r="D31" s="97" t="s">
        <v>219</v>
      </c>
      <c r="E31" s="97" t="s">
        <v>219</v>
      </c>
      <c r="F31" s="97" t="s">
        <v>219</v>
      </c>
      <c r="G31" s="97" t="s">
        <v>219</v>
      </c>
      <c r="H31" s="97" t="s">
        <v>219</v>
      </c>
      <c r="I31" s="97" t="s">
        <v>219</v>
      </c>
      <c r="J31" s="97" t="s">
        <v>219</v>
      </c>
      <c r="K31" s="97" t="s">
        <v>219</v>
      </c>
      <c r="L31" s="97" t="s">
        <v>219</v>
      </c>
      <c r="M31" s="97" t="s">
        <v>219</v>
      </c>
      <c r="N31" s="97" t="s">
        <v>219</v>
      </c>
      <c r="O31" s="97" t="s">
        <v>219</v>
      </c>
      <c r="P31" s="108">
        <v>16.871505892197579</v>
      </c>
      <c r="Q31" s="108">
        <v>48.842805374673652</v>
      </c>
      <c r="R31" s="108">
        <v>15.674931602289512</v>
      </c>
      <c r="S31" s="108">
        <v>17.485671091015945</v>
      </c>
      <c r="T31" s="108" t="s">
        <v>155</v>
      </c>
      <c r="U31" s="108" t="s">
        <v>155</v>
      </c>
      <c r="V31" s="108" t="s">
        <v>155</v>
      </c>
      <c r="W31" s="108" t="s">
        <v>155</v>
      </c>
      <c r="X31" s="108">
        <v>11.624302382486029</v>
      </c>
      <c r="Y31" s="108">
        <v>3.6750735593496683E-5</v>
      </c>
      <c r="Z31" s="116" t="s">
        <v>219</v>
      </c>
    </row>
    <row r="32" spans="1:26" x14ac:dyDescent="0.4">
      <c r="A32" s="59" t="s">
        <v>88</v>
      </c>
      <c r="B32" s="65" t="s">
        <v>89</v>
      </c>
      <c r="C32" s="62" t="s">
        <v>219</v>
      </c>
      <c r="D32" s="97" t="s">
        <v>219</v>
      </c>
      <c r="E32" s="97" t="s">
        <v>219</v>
      </c>
      <c r="F32" s="97" t="s">
        <v>219</v>
      </c>
      <c r="G32" s="97" t="s">
        <v>219</v>
      </c>
      <c r="H32" s="97" t="s">
        <v>219</v>
      </c>
      <c r="I32" s="97" t="s">
        <v>219</v>
      </c>
      <c r="J32" s="97" t="s">
        <v>219</v>
      </c>
      <c r="K32" s="97" t="s">
        <v>219</v>
      </c>
      <c r="L32" s="97" t="s">
        <v>219</v>
      </c>
      <c r="M32" s="97" t="s">
        <v>219</v>
      </c>
      <c r="N32" s="97" t="s">
        <v>219</v>
      </c>
      <c r="O32" s="97" t="s">
        <v>219</v>
      </c>
      <c r="P32" s="108">
        <v>24.365529293578494</v>
      </c>
      <c r="Q32" s="108">
        <v>46.360305444498472</v>
      </c>
      <c r="R32" s="108">
        <v>20.605942796056471</v>
      </c>
      <c r="S32" s="108">
        <v>13.710800262642257</v>
      </c>
      <c r="T32" s="108">
        <v>0.66832263749783916</v>
      </c>
      <c r="U32" s="108" t="s">
        <v>155</v>
      </c>
      <c r="V32" s="108" t="s">
        <v>155</v>
      </c>
      <c r="W32" s="108">
        <v>1.6536663406470653</v>
      </c>
      <c r="X32" s="108">
        <v>9.5750375549864017</v>
      </c>
      <c r="Y32" s="108">
        <v>1.4178433791971017</v>
      </c>
      <c r="Z32" s="116" t="s">
        <v>219</v>
      </c>
    </row>
    <row r="33" spans="1:26" x14ac:dyDescent="0.4">
      <c r="A33" s="59" t="s">
        <v>90</v>
      </c>
      <c r="B33" s="65" t="s">
        <v>91</v>
      </c>
      <c r="C33" s="62" t="s">
        <v>219</v>
      </c>
      <c r="D33" s="97" t="s">
        <v>219</v>
      </c>
      <c r="E33" s="97" t="s">
        <v>219</v>
      </c>
      <c r="F33" s="97" t="s">
        <v>219</v>
      </c>
      <c r="G33" s="97" t="s">
        <v>219</v>
      </c>
      <c r="H33" s="97" t="s">
        <v>219</v>
      </c>
      <c r="I33" s="97" t="s">
        <v>219</v>
      </c>
      <c r="J33" s="97" t="s">
        <v>219</v>
      </c>
      <c r="K33" s="97" t="s">
        <v>219</v>
      </c>
      <c r="L33" s="97" t="s">
        <v>219</v>
      </c>
      <c r="M33" s="97" t="s">
        <v>219</v>
      </c>
      <c r="N33" s="97" t="s">
        <v>219</v>
      </c>
      <c r="O33" s="97" t="s">
        <v>219</v>
      </c>
      <c r="P33" s="108">
        <v>16.764317163530503</v>
      </c>
      <c r="Q33" s="108">
        <v>26.183520735933566</v>
      </c>
      <c r="R33" s="108">
        <v>9.5104351366414512</v>
      </c>
      <c r="S33" s="108">
        <v>5.9375281349327071</v>
      </c>
      <c r="T33" s="108" t="s">
        <v>155</v>
      </c>
      <c r="U33" s="108" t="s">
        <v>155</v>
      </c>
      <c r="V33" s="108" t="s">
        <v>155</v>
      </c>
      <c r="W33" s="108">
        <v>0.97390828528774509</v>
      </c>
      <c r="X33" s="108">
        <v>5.9227529012204423</v>
      </c>
      <c r="Y33" s="108">
        <v>2.5982770064602152E-2</v>
      </c>
      <c r="Z33" s="116" t="s">
        <v>219</v>
      </c>
    </row>
    <row r="34" spans="1:26" x14ac:dyDescent="0.4">
      <c r="A34" s="47">
        <v>924</v>
      </c>
      <c r="B34" s="66" t="s">
        <v>92</v>
      </c>
      <c r="C34" s="57" t="s">
        <v>219</v>
      </c>
      <c r="D34" s="90" t="s">
        <v>219</v>
      </c>
      <c r="E34" s="90" t="s">
        <v>219</v>
      </c>
      <c r="F34" s="90" t="s">
        <v>219</v>
      </c>
      <c r="G34" s="90" t="s">
        <v>219</v>
      </c>
      <c r="H34" s="90" t="s">
        <v>219</v>
      </c>
      <c r="I34" s="90" t="s">
        <v>219</v>
      </c>
      <c r="J34" s="90" t="s">
        <v>219</v>
      </c>
      <c r="K34" s="90" t="s">
        <v>219</v>
      </c>
      <c r="L34" s="90" t="s">
        <v>219</v>
      </c>
      <c r="M34" s="90" t="s">
        <v>219</v>
      </c>
      <c r="N34" s="90" t="s">
        <v>219</v>
      </c>
      <c r="O34" s="90" t="s">
        <v>219</v>
      </c>
      <c r="P34" s="117">
        <v>20.610861255126103</v>
      </c>
      <c r="Q34" s="117">
        <v>33.003542016500717</v>
      </c>
      <c r="R34" s="117">
        <v>5.0569966253367662</v>
      </c>
      <c r="S34" s="117">
        <v>9.2178377963025877</v>
      </c>
      <c r="T34" s="117">
        <v>0.2521972216972978</v>
      </c>
      <c r="U34" s="117">
        <v>0.24607499082658338</v>
      </c>
      <c r="V34" s="117" t="s">
        <v>155</v>
      </c>
      <c r="W34" s="117" t="s">
        <v>155</v>
      </c>
      <c r="X34" s="117">
        <v>8.8032538096552422</v>
      </c>
      <c r="Y34" s="117">
        <v>1.6733712437786843</v>
      </c>
      <c r="Z34" s="118" t="s">
        <v>219</v>
      </c>
    </row>
    <row r="35" spans="1:26" x14ac:dyDescent="0.4">
      <c r="A35" s="47">
        <v>923</v>
      </c>
      <c r="B35" s="66" t="s">
        <v>93</v>
      </c>
      <c r="C35" s="57" t="s">
        <v>219</v>
      </c>
      <c r="D35" s="90" t="s">
        <v>219</v>
      </c>
      <c r="E35" s="90" t="s">
        <v>219</v>
      </c>
      <c r="F35" s="90" t="s">
        <v>219</v>
      </c>
      <c r="G35" s="90" t="s">
        <v>219</v>
      </c>
      <c r="H35" s="90" t="s">
        <v>219</v>
      </c>
      <c r="I35" s="90" t="s">
        <v>219</v>
      </c>
      <c r="J35" s="90" t="s">
        <v>219</v>
      </c>
      <c r="K35" s="90" t="s">
        <v>219</v>
      </c>
      <c r="L35" s="90" t="s">
        <v>219</v>
      </c>
      <c r="M35" s="90" t="s">
        <v>219</v>
      </c>
      <c r="N35" s="90" t="s">
        <v>219</v>
      </c>
      <c r="O35" s="90" t="s">
        <v>219</v>
      </c>
      <c r="P35" s="117">
        <v>64.270361708778069</v>
      </c>
      <c r="Q35" s="117">
        <v>61.04208417265108</v>
      </c>
      <c r="R35" s="117">
        <v>2.6134652316340645</v>
      </c>
      <c r="S35" s="117">
        <v>9.7179872250804493</v>
      </c>
      <c r="T35" s="117">
        <v>0.979365877591173</v>
      </c>
      <c r="U35" s="117">
        <v>8.1204746972772508</v>
      </c>
      <c r="V35" s="117">
        <v>3.8457737306143898</v>
      </c>
      <c r="W35" s="117">
        <v>0.80386412889013203</v>
      </c>
      <c r="X35" s="117">
        <v>22.841837994495584</v>
      </c>
      <c r="Y35" s="117">
        <v>10.630150270418914</v>
      </c>
      <c r="Z35" s="118">
        <v>0.23162583386905353</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98"/>
      <c r="X36" s="98"/>
      <c r="Y36" s="98"/>
      <c r="Z36" s="99"/>
    </row>
    <row r="49" spans="1:1" x14ac:dyDescent="0.4">
      <c r="A49" s="75"/>
    </row>
    <row r="50" spans="1:1" x14ac:dyDescent="0.4">
      <c r="A50" s="75"/>
    </row>
  </sheetData>
  <mergeCells count="2">
    <mergeCell ref="A1:B1"/>
    <mergeCell ref="A19:B19"/>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6"/>
  <sheetViews>
    <sheetView zoomScale="85" zoomScaleNormal="85" workbookViewId="0">
      <selection sqref="A1:B1"/>
    </sheetView>
  </sheetViews>
  <sheetFormatPr defaultColWidth="8.88671875" defaultRowHeight="15" x14ac:dyDescent="0.4"/>
  <cols>
    <col min="1" max="1" width="12.109375" style="122" customWidth="1"/>
    <col min="2" max="2" width="60.5546875" style="122" customWidth="1"/>
    <col min="3" max="3" width="9" style="122" customWidth="1"/>
    <col min="4" max="16384" width="8.88671875" style="122"/>
  </cols>
  <sheetData>
    <row r="1" spans="1:19" s="48" customFormat="1" ht="59.25" customHeight="1" x14ac:dyDescent="0.4">
      <c r="A1" s="251" t="s">
        <v>129</v>
      </c>
      <c r="B1" s="251"/>
      <c r="D1" s="47"/>
      <c r="E1" s="47"/>
    </row>
    <row r="2" spans="1:19" s="120" customFormat="1" x14ac:dyDescent="0.35">
      <c r="A2" s="50" t="s">
        <v>45</v>
      </c>
      <c r="B2" s="119" t="s">
        <v>130</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86" t="s">
        <v>29</v>
      </c>
    </row>
    <row r="3" spans="1:19" s="120" customFormat="1" ht="31.5" customHeight="1" x14ac:dyDescent="0.4">
      <c r="A3" s="54">
        <v>925</v>
      </c>
      <c r="B3" s="55" t="s">
        <v>70</v>
      </c>
      <c r="C3" s="57">
        <f>C6+C16+C17+C4</f>
        <v>2310.6117920000002</v>
      </c>
      <c r="D3" s="57">
        <f>D6+D16+D17+D4</f>
        <v>2394.6855339999997</v>
      </c>
      <c r="E3" s="57">
        <f>E6+E16+E17+E4</f>
        <v>2452.4046149999999</v>
      </c>
      <c r="F3" s="57">
        <f>F6+F16+F17+F4</f>
        <v>2517.7942849999999</v>
      </c>
      <c r="G3" s="57">
        <f>SUM(G6,G16:G17,G4)</f>
        <v>2579.9474510599998</v>
      </c>
      <c r="H3" s="57">
        <f>SUM(H6,H16:H17,H4)</f>
        <v>2689.6139499999999</v>
      </c>
      <c r="I3" s="87">
        <f t="shared" ref="I3:R3" si="0">SUM(I6,I16:I17,I4)</f>
        <v>2836.9688480000004</v>
      </c>
      <c r="J3" s="87">
        <f t="shared" si="0"/>
        <v>3228.3309952600002</v>
      </c>
      <c r="K3" s="87">
        <f t="shared" si="0"/>
        <v>3557.5824190100002</v>
      </c>
      <c r="L3" s="87">
        <f t="shared" si="0"/>
        <v>3774.0895750000004</v>
      </c>
      <c r="M3" s="87">
        <f t="shared" si="0"/>
        <v>3941.0267050000002</v>
      </c>
      <c r="N3" s="87">
        <f t="shared" si="0"/>
        <v>4026.6875789999999</v>
      </c>
      <c r="O3" s="87">
        <f t="shared" si="0"/>
        <v>4234.4436620000006</v>
      </c>
      <c r="P3" s="87">
        <f t="shared" si="0"/>
        <v>4697.6782249999997</v>
      </c>
      <c r="Q3" s="87">
        <f t="shared" si="0"/>
        <v>4924.7733250000001</v>
      </c>
      <c r="R3" s="87">
        <f t="shared" si="0"/>
        <v>4918.3788949999998</v>
      </c>
      <c r="S3" s="88">
        <f>SUM(S6,S16:S17,S4)</f>
        <v>4911.948089999999</v>
      </c>
    </row>
    <row r="4" spans="1:19" s="120" customFormat="1" x14ac:dyDescent="0.4">
      <c r="A4" s="59"/>
      <c r="B4" s="89" t="s">
        <v>71</v>
      </c>
      <c r="C4" s="62">
        <v>0</v>
      </c>
      <c r="D4" s="62">
        <v>0</v>
      </c>
      <c r="E4" s="62">
        <v>0</v>
      </c>
      <c r="F4" s="62">
        <v>0</v>
      </c>
      <c r="G4" s="62">
        <v>0</v>
      </c>
      <c r="H4" s="62">
        <v>0</v>
      </c>
      <c r="I4" s="97">
        <v>0</v>
      </c>
      <c r="J4" s="97">
        <v>0</v>
      </c>
      <c r="K4" s="97">
        <v>0</v>
      </c>
      <c r="L4" s="97">
        <v>0</v>
      </c>
      <c r="M4" s="97">
        <v>0</v>
      </c>
      <c r="N4" s="97">
        <v>0</v>
      </c>
      <c r="O4" s="97">
        <v>0</v>
      </c>
      <c r="P4" s="97">
        <v>0</v>
      </c>
      <c r="Q4" s="97">
        <v>0</v>
      </c>
      <c r="R4" s="97">
        <v>0</v>
      </c>
      <c r="S4" s="63">
        <v>0</v>
      </c>
    </row>
    <row r="5" spans="1:19" s="120" customFormat="1" ht="27" customHeight="1" x14ac:dyDescent="0.4">
      <c r="A5" s="54">
        <v>941</v>
      </c>
      <c r="B5" s="55" t="s">
        <v>72</v>
      </c>
      <c r="C5" s="57">
        <f>C6+C16</f>
        <v>2064.6394880000003</v>
      </c>
      <c r="D5" s="57">
        <f>D6+D16</f>
        <v>2107.7121729999999</v>
      </c>
      <c r="E5" s="57">
        <f>E6+E16</f>
        <v>2149.6915909999998</v>
      </c>
      <c r="F5" s="57">
        <f>F6+F16</f>
        <v>2211.2040569999999</v>
      </c>
      <c r="G5" s="57">
        <f>SUM(G6,G16)</f>
        <v>2269.9435730599998</v>
      </c>
      <c r="H5" s="57">
        <f>SUM(H6,H16)</f>
        <v>2373.7890480000001</v>
      </c>
      <c r="I5" s="90">
        <f t="shared" ref="I5:R5" si="1">SUM(I6,I16)</f>
        <v>2515.3811400000004</v>
      </c>
      <c r="J5" s="90">
        <f t="shared" si="1"/>
        <v>2891.1079582600005</v>
      </c>
      <c r="K5" s="90">
        <f t="shared" si="1"/>
        <v>3200.0495460100001</v>
      </c>
      <c r="L5" s="90">
        <f t="shared" si="1"/>
        <v>3406.3127060000006</v>
      </c>
      <c r="M5" s="90">
        <f t="shared" si="1"/>
        <v>3568.419116</v>
      </c>
      <c r="N5" s="90">
        <f t="shared" si="1"/>
        <v>3660.2096689999998</v>
      </c>
      <c r="O5" s="90">
        <f t="shared" si="1"/>
        <v>3871.2933480000006</v>
      </c>
      <c r="P5" s="90">
        <f t="shared" si="1"/>
        <v>4317.9977839999992</v>
      </c>
      <c r="Q5" s="90">
        <f t="shared" si="1"/>
        <v>4537.3348729999998</v>
      </c>
      <c r="R5" s="90">
        <f t="shared" si="1"/>
        <v>4534.8784079999996</v>
      </c>
      <c r="S5" s="58">
        <f>SUM(S6,S16)</f>
        <v>4532.4849689999992</v>
      </c>
    </row>
    <row r="6" spans="1:19" s="120" customFormat="1" ht="27" customHeight="1" x14ac:dyDescent="0.4">
      <c r="A6" s="54">
        <v>921</v>
      </c>
      <c r="B6" s="64" t="s">
        <v>73</v>
      </c>
      <c r="C6" s="57">
        <f t="shared" ref="C6:S6" si="2">SUM(C7:C15)</f>
        <v>1977.2827580000001</v>
      </c>
      <c r="D6" s="57">
        <f t="shared" si="2"/>
        <v>2013.653462</v>
      </c>
      <c r="E6" s="57">
        <f t="shared" si="2"/>
        <v>2046.3778799999998</v>
      </c>
      <c r="F6" s="57">
        <f t="shared" si="2"/>
        <v>2103.0342139999998</v>
      </c>
      <c r="G6" s="57">
        <f t="shared" si="2"/>
        <v>2150.96102406</v>
      </c>
      <c r="H6" s="57">
        <f t="shared" si="2"/>
        <v>2250.0643720000003</v>
      </c>
      <c r="I6" s="90">
        <f t="shared" ref="I6:R6" si="3">SUM(I7:I15)</f>
        <v>2384.3854340000003</v>
      </c>
      <c r="J6" s="90">
        <f t="shared" si="3"/>
        <v>2745.9872092600003</v>
      </c>
      <c r="K6" s="90">
        <f t="shared" si="3"/>
        <v>3039.5921460100003</v>
      </c>
      <c r="L6" s="90">
        <f t="shared" si="3"/>
        <v>3229.8402160000005</v>
      </c>
      <c r="M6" s="90">
        <f t="shared" si="3"/>
        <v>3384.656673</v>
      </c>
      <c r="N6" s="90">
        <f t="shared" si="3"/>
        <v>3471.3048879999997</v>
      </c>
      <c r="O6" s="90">
        <f t="shared" si="3"/>
        <v>3671.6925610000008</v>
      </c>
      <c r="P6" s="90">
        <f t="shared" si="3"/>
        <v>4095.3288869999997</v>
      </c>
      <c r="Q6" s="90">
        <f t="shared" si="3"/>
        <v>4299.4764100000002</v>
      </c>
      <c r="R6" s="90">
        <f t="shared" si="3"/>
        <v>4288.8172759999998</v>
      </c>
      <c r="S6" s="58">
        <f t="shared" si="2"/>
        <v>4281.2685299999994</v>
      </c>
    </row>
    <row r="7" spans="1:19" s="120" customFormat="1" x14ac:dyDescent="0.4">
      <c r="A7" s="59" t="s">
        <v>74</v>
      </c>
      <c r="B7" s="65" t="s">
        <v>75</v>
      </c>
      <c r="C7" s="62">
        <v>132.13964999999999</v>
      </c>
      <c r="D7" s="62">
        <v>139.120879</v>
      </c>
      <c r="E7" s="62">
        <v>144.08094199999999</v>
      </c>
      <c r="F7" s="62">
        <v>151.70232799999999</v>
      </c>
      <c r="G7" s="62">
        <v>155.47344799999999</v>
      </c>
      <c r="H7" s="62">
        <v>160.67746199999999</v>
      </c>
      <c r="I7" s="97">
        <v>170.87311800000001</v>
      </c>
      <c r="J7" s="97">
        <v>187.60443099999998</v>
      </c>
      <c r="K7" s="97">
        <v>201.48369000000002</v>
      </c>
      <c r="L7" s="97">
        <v>210.33748900000001</v>
      </c>
      <c r="M7" s="97">
        <v>216.43165699999997</v>
      </c>
      <c r="N7" s="97">
        <v>220.60486599999999</v>
      </c>
      <c r="O7" s="97">
        <v>231.49587300000002</v>
      </c>
      <c r="P7" s="97">
        <v>255.32509100000004</v>
      </c>
      <c r="Q7" s="97">
        <v>268.31342000000006</v>
      </c>
      <c r="R7" s="97">
        <v>267.48330899999996</v>
      </c>
      <c r="S7" s="63">
        <v>269.65601700000002</v>
      </c>
    </row>
    <row r="8" spans="1:19" s="120" customFormat="1" x14ac:dyDescent="0.4">
      <c r="A8" s="59" t="s">
        <v>76</v>
      </c>
      <c r="B8" s="65" t="s">
        <v>77</v>
      </c>
      <c r="C8" s="62">
        <v>350.82081099999999</v>
      </c>
      <c r="D8" s="62">
        <v>367.132881</v>
      </c>
      <c r="E8" s="62">
        <v>373.86398300000002</v>
      </c>
      <c r="F8" s="62">
        <v>380.82894399999998</v>
      </c>
      <c r="G8" s="62">
        <v>382.95426599999996</v>
      </c>
      <c r="H8" s="62">
        <v>394.02762899999999</v>
      </c>
      <c r="I8" s="97">
        <v>401.19034899999997</v>
      </c>
      <c r="J8" s="97">
        <v>436.45291499999996</v>
      </c>
      <c r="K8" s="97">
        <v>468.76739800000001</v>
      </c>
      <c r="L8" s="97">
        <v>490.902196</v>
      </c>
      <c r="M8" s="97">
        <v>506.199836</v>
      </c>
      <c r="N8" s="97">
        <v>516.80950400000006</v>
      </c>
      <c r="O8" s="97">
        <v>544.49549200000001</v>
      </c>
      <c r="P8" s="97">
        <v>605.540209</v>
      </c>
      <c r="Q8" s="97">
        <v>636.33769900000004</v>
      </c>
      <c r="R8" s="97">
        <v>638.40051900000003</v>
      </c>
      <c r="S8" s="63">
        <v>637.51822300000003</v>
      </c>
    </row>
    <row r="9" spans="1:19" s="120" customFormat="1" x14ac:dyDescent="0.4">
      <c r="A9" s="59" t="s">
        <v>78</v>
      </c>
      <c r="B9" s="65" t="s">
        <v>79</v>
      </c>
      <c r="C9" s="62">
        <v>199.14464000000001</v>
      </c>
      <c r="D9" s="62">
        <v>204.86170000000001</v>
      </c>
      <c r="E9" s="62">
        <v>213.17486700000001</v>
      </c>
      <c r="F9" s="62">
        <v>217.28855100000001</v>
      </c>
      <c r="G9" s="62">
        <v>221.63807506000001</v>
      </c>
      <c r="H9" s="62">
        <v>231.86987900000003</v>
      </c>
      <c r="I9" s="97">
        <v>241.71538800000002</v>
      </c>
      <c r="J9" s="97">
        <v>268.781993</v>
      </c>
      <c r="K9" s="97">
        <v>292.62079900000003</v>
      </c>
      <c r="L9" s="97">
        <v>310.33110599999998</v>
      </c>
      <c r="M9" s="97">
        <v>323.31541699999997</v>
      </c>
      <c r="N9" s="97">
        <v>330.51566200000002</v>
      </c>
      <c r="O9" s="97">
        <v>350.23985499999998</v>
      </c>
      <c r="P9" s="97">
        <v>393.61618199999998</v>
      </c>
      <c r="Q9" s="97">
        <v>414.636054</v>
      </c>
      <c r="R9" s="97">
        <v>412.06180799999998</v>
      </c>
      <c r="S9" s="63">
        <v>414.20088399999997</v>
      </c>
    </row>
    <row r="10" spans="1:19" s="120" customFormat="1" x14ac:dyDescent="0.4">
      <c r="A10" s="59" t="s">
        <v>80</v>
      </c>
      <c r="B10" s="65" t="s">
        <v>81</v>
      </c>
      <c r="C10" s="62">
        <v>138.69772</v>
      </c>
      <c r="D10" s="62">
        <v>139.03980100000001</v>
      </c>
      <c r="E10" s="62">
        <v>146.70044799999999</v>
      </c>
      <c r="F10" s="62">
        <v>154.15250599999999</v>
      </c>
      <c r="G10" s="62">
        <v>159.73850299999998</v>
      </c>
      <c r="H10" s="62">
        <v>164.88899800000002</v>
      </c>
      <c r="I10" s="97">
        <v>182.80324200000001</v>
      </c>
      <c r="J10" s="97">
        <v>201.64055799999997</v>
      </c>
      <c r="K10" s="97">
        <v>225.783952</v>
      </c>
      <c r="L10" s="97">
        <v>239.992762</v>
      </c>
      <c r="M10" s="97">
        <v>252.44721299999998</v>
      </c>
      <c r="N10" s="97">
        <v>259.12140500000004</v>
      </c>
      <c r="O10" s="97">
        <v>279.88802299999998</v>
      </c>
      <c r="P10" s="97">
        <v>314.00270600000005</v>
      </c>
      <c r="Q10" s="97">
        <v>330.97358999999994</v>
      </c>
      <c r="R10" s="97">
        <v>331.16811400000006</v>
      </c>
      <c r="S10" s="63">
        <v>333.24033900000001</v>
      </c>
    </row>
    <row r="11" spans="1:19" s="120" customFormat="1" x14ac:dyDescent="0.4">
      <c r="A11" s="59" t="s">
        <v>82</v>
      </c>
      <c r="B11" s="65" t="s">
        <v>83</v>
      </c>
      <c r="C11" s="62">
        <v>222.55317299999999</v>
      </c>
      <c r="D11" s="62">
        <v>229.52928600000001</v>
      </c>
      <c r="E11" s="62">
        <v>232.964585</v>
      </c>
      <c r="F11" s="62">
        <v>243.803933</v>
      </c>
      <c r="G11" s="62">
        <v>252.50828399999997</v>
      </c>
      <c r="H11" s="62">
        <v>267.13183099999998</v>
      </c>
      <c r="I11" s="97">
        <v>281.92298399999999</v>
      </c>
      <c r="J11" s="97">
        <v>315.258824</v>
      </c>
      <c r="K11" s="97">
        <v>335.70128799999998</v>
      </c>
      <c r="L11" s="97">
        <v>355.234422</v>
      </c>
      <c r="M11" s="97">
        <v>373.78547199999997</v>
      </c>
      <c r="N11" s="97">
        <v>383.576413</v>
      </c>
      <c r="O11" s="97">
        <v>405.96141800000004</v>
      </c>
      <c r="P11" s="97">
        <v>456.017518</v>
      </c>
      <c r="Q11" s="97">
        <v>471.38000799999998</v>
      </c>
      <c r="R11" s="97">
        <v>467.50769000000003</v>
      </c>
      <c r="S11" s="63">
        <v>464.37379100000004</v>
      </c>
    </row>
    <row r="12" spans="1:19" s="120" customFormat="1" x14ac:dyDescent="0.4">
      <c r="A12" s="59" t="s">
        <v>84</v>
      </c>
      <c r="B12" s="65" t="s">
        <v>85</v>
      </c>
      <c r="C12" s="62">
        <v>161.558558</v>
      </c>
      <c r="D12" s="62">
        <v>161.06034299999999</v>
      </c>
      <c r="E12" s="62">
        <v>167.46988899999999</v>
      </c>
      <c r="F12" s="62">
        <v>176.080376</v>
      </c>
      <c r="G12" s="62">
        <v>182.07454199999998</v>
      </c>
      <c r="H12" s="62">
        <v>191.35075400000002</v>
      </c>
      <c r="I12" s="97">
        <v>209.011797</v>
      </c>
      <c r="J12" s="97">
        <v>249.86232900000002</v>
      </c>
      <c r="K12" s="97">
        <v>282.93917200000004</v>
      </c>
      <c r="L12" s="97">
        <v>304.46233699999999</v>
      </c>
      <c r="M12" s="97">
        <v>322.27401800000001</v>
      </c>
      <c r="N12" s="97">
        <v>334.89466999999996</v>
      </c>
      <c r="O12" s="97">
        <v>357.23846899999995</v>
      </c>
      <c r="P12" s="97">
        <v>401.82092599999999</v>
      </c>
      <c r="Q12" s="97">
        <v>423.16880700000002</v>
      </c>
      <c r="R12" s="97">
        <v>422.06447499999996</v>
      </c>
      <c r="S12" s="63">
        <v>423.49779799999999</v>
      </c>
    </row>
    <row r="13" spans="1:19" s="120" customFormat="1" x14ac:dyDescent="0.4">
      <c r="A13" s="59" t="s">
        <v>86</v>
      </c>
      <c r="B13" s="65" t="s">
        <v>87</v>
      </c>
      <c r="C13" s="62">
        <v>397.75435499999998</v>
      </c>
      <c r="D13" s="62">
        <v>399.30028600000003</v>
      </c>
      <c r="E13" s="62">
        <v>383.60267399999998</v>
      </c>
      <c r="F13" s="62">
        <v>380.09460000000001</v>
      </c>
      <c r="G13" s="62">
        <v>389.31864400000006</v>
      </c>
      <c r="H13" s="62">
        <v>414.91211299999998</v>
      </c>
      <c r="I13" s="97">
        <v>435.44796900000006</v>
      </c>
      <c r="J13" s="97">
        <v>529.10975135000012</v>
      </c>
      <c r="K13" s="97">
        <v>598.88055101000009</v>
      </c>
      <c r="L13" s="97">
        <v>634.32257400000003</v>
      </c>
      <c r="M13" s="97">
        <v>666.59790199999998</v>
      </c>
      <c r="N13" s="97">
        <v>679.03706499999976</v>
      </c>
      <c r="O13" s="97">
        <v>701.01520000000005</v>
      </c>
      <c r="P13" s="97">
        <v>759.83487700000001</v>
      </c>
      <c r="Q13" s="97">
        <v>789.96059999999989</v>
      </c>
      <c r="R13" s="97">
        <v>787.64460400000007</v>
      </c>
      <c r="S13" s="63">
        <v>776.81005099999993</v>
      </c>
    </row>
    <row r="14" spans="1:19" s="120" customFormat="1" x14ac:dyDescent="0.4">
      <c r="A14" s="59" t="s">
        <v>88</v>
      </c>
      <c r="B14" s="65" t="s">
        <v>89</v>
      </c>
      <c r="C14" s="62">
        <v>218.37853100000001</v>
      </c>
      <c r="D14" s="62">
        <v>216.04743300000001</v>
      </c>
      <c r="E14" s="62">
        <v>221.05507399999999</v>
      </c>
      <c r="F14" s="62">
        <v>229.98456899999999</v>
      </c>
      <c r="G14" s="62">
        <v>234.55030699999998</v>
      </c>
      <c r="H14" s="62">
        <v>246.64964800000001</v>
      </c>
      <c r="I14" s="97">
        <v>268.48639800000001</v>
      </c>
      <c r="J14" s="97">
        <v>326.68384891000005</v>
      </c>
      <c r="K14" s="97">
        <v>373.08997199999999</v>
      </c>
      <c r="L14" s="97">
        <v>402.78706699999998</v>
      </c>
      <c r="M14" s="97">
        <v>425.75884799999994</v>
      </c>
      <c r="N14" s="97">
        <v>439.59835299999997</v>
      </c>
      <c r="O14" s="97">
        <v>470.82888700000001</v>
      </c>
      <c r="P14" s="97">
        <v>536.20021200000008</v>
      </c>
      <c r="Q14" s="97">
        <v>569.21123699999998</v>
      </c>
      <c r="R14" s="97">
        <v>566.29766199999995</v>
      </c>
      <c r="S14" s="63">
        <v>564.60854599999993</v>
      </c>
    </row>
    <row r="15" spans="1:19" s="120" customFormat="1" x14ac:dyDescent="0.4">
      <c r="A15" s="59" t="s">
        <v>90</v>
      </c>
      <c r="B15" s="65" t="s">
        <v>91</v>
      </c>
      <c r="C15" s="62">
        <v>156.23532</v>
      </c>
      <c r="D15" s="62">
        <v>157.56085300000001</v>
      </c>
      <c r="E15" s="62">
        <v>163.465418</v>
      </c>
      <c r="F15" s="62">
        <v>169.09840700000001</v>
      </c>
      <c r="G15" s="62">
        <v>172.70495500000001</v>
      </c>
      <c r="H15" s="62">
        <v>178.55605800000004</v>
      </c>
      <c r="I15" s="97">
        <v>192.93418899999998</v>
      </c>
      <c r="J15" s="97">
        <v>230.59255899999999</v>
      </c>
      <c r="K15" s="97">
        <v>260.32532400000002</v>
      </c>
      <c r="L15" s="97">
        <v>281.47026300000005</v>
      </c>
      <c r="M15" s="97">
        <v>297.84630999999996</v>
      </c>
      <c r="N15" s="97">
        <v>307.14695</v>
      </c>
      <c r="O15" s="97">
        <v>330.52934399999998</v>
      </c>
      <c r="P15" s="97">
        <v>372.97116599999998</v>
      </c>
      <c r="Q15" s="97">
        <v>395.49499500000002</v>
      </c>
      <c r="R15" s="97">
        <v>396.18909499999995</v>
      </c>
      <c r="S15" s="63">
        <v>397.36288099999996</v>
      </c>
    </row>
    <row r="16" spans="1:19" s="120" customFormat="1" x14ac:dyDescent="0.4">
      <c r="A16" s="47">
        <v>924</v>
      </c>
      <c r="B16" s="66" t="s">
        <v>92</v>
      </c>
      <c r="C16" s="57">
        <v>87.356729999999999</v>
      </c>
      <c r="D16" s="57">
        <v>94.058711000000002</v>
      </c>
      <c r="E16" s="57">
        <v>103.313711</v>
      </c>
      <c r="F16" s="57">
        <v>108.169843</v>
      </c>
      <c r="G16" s="57">
        <v>118.98254900000002</v>
      </c>
      <c r="H16" s="57">
        <v>123.72467600000002</v>
      </c>
      <c r="I16" s="90">
        <v>130.99570599999998</v>
      </c>
      <c r="J16" s="90">
        <v>145.12074900000002</v>
      </c>
      <c r="K16" s="90">
        <v>160.45740000000001</v>
      </c>
      <c r="L16" s="90">
        <v>176.47248999999999</v>
      </c>
      <c r="M16" s="90">
        <v>183.76244300000002</v>
      </c>
      <c r="N16" s="90">
        <v>188.90478100000004</v>
      </c>
      <c r="O16" s="90">
        <v>199.600787</v>
      </c>
      <c r="P16" s="90">
        <v>222.66889699999999</v>
      </c>
      <c r="Q16" s="90">
        <v>237.858463</v>
      </c>
      <c r="R16" s="90">
        <v>246.06113200000004</v>
      </c>
      <c r="S16" s="58">
        <v>251.21643900000007</v>
      </c>
    </row>
    <row r="17" spans="1:24" s="120" customFormat="1" x14ac:dyDescent="0.4">
      <c r="A17" s="47">
        <v>923</v>
      </c>
      <c r="B17" s="91" t="s">
        <v>93</v>
      </c>
      <c r="C17" s="57">
        <v>245.97230400000001</v>
      </c>
      <c r="D17" s="57">
        <v>286.97336100000001</v>
      </c>
      <c r="E17" s="57">
        <v>302.71302400000002</v>
      </c>
      <c r="F17" s="57">
        <v>306.59022800000002</v>
      </c>
      <c r="G17" s="57">
        <v>310.0038780000001</v>
      </c>
      <c r="H17" s="57">
        <v>315.82490200000001</v>
      </c>
      <c r="I17" s="90">
        <v>321.58770800000008</v>
      </c>
      <c r="J17" s="90">
        <v>337.22303699999998</v>
      </c>
      <c r="K17" s="90">
        <v>357.53287299999994</v>
      </c>
      <c r="L17" s="90">
        <v>367.77686899999998</v>
      </c>
      <c r="M17" s="90">
        <v>372.60758899999996</v>
      </c>
      <c r="N17" s="90">
        <v>366.47791000000001</v>
      </c>
      <c r="O17" s="90">
        <v>363.15031399999998</v>
      </c>
      <c r="P17" s="90">
        <v>379.68044099999997</v>
      </c>
      <c r="Q17" s="90">
        <v>387.43845200000004</v>
      </c>
      <c r="R17" s="90">
        <v>383.50048700000002</v>
      </c>
      <c r="S17" s="58">
        <v>379.46312099999989</v>
      </c>
    </row>
    <row r="18" spans="1:24" s="120" customFormat="1" ht="31.5" customHeight="1" x14ac:dyDescent="0.35">
      <c r="A18" s="67">
        <v>922</v>
      </c>
      <c r="B18" s="68" t="s">
        <v>94</v>
      </c>
      <c r="C18" s="80"/>
      <c r="D18" s="80"/>
      <c r="E18" s="80"/>
      <c r="F18" s="80"/>
      <c r="G18" s="80"/>
      <c r="H18" s="80"/>
      <c r="I18" s="80"/>
      <c r="J18" s="80"/>
      <c r="K18" s="80"/>
      <c r="L18" s="80"/>
      <c r="M18" s="80"/>
      <c r="N18" s="80"/>
      <c r="O18" s="80"/>
      <c r="P18" s="80"/>
      <c r="Q18" s="80"/>
      <c r="R18" s="80"/>
      <c r="S18" s="121"/>
    </row>
    <row r="19" spans="1:24" ht="63" customHeight="1" x14ac:dyDescent="0.4">
      <c r="A19" s="250" t="s">
        <v>131</v>
      </c>
      <c r="B19" s="250"/>
      <c r="C19" s="48"/>
      <c r="D19" s="47"/>
      <c r="E19" s="47"/>
      <c r="F19" s="48"/>
      <c r="G19" s="48"/>
      <c r="H19" s="48"/>
      <c r="I19" s="48"/>
      <c r="J19" s="48"/>
      <c r="K19" s="48"/>
      <c r="L19" s="48"/>
      <c r="M19" s="48"/>
      <c r="N19" s="48"/>
      <c r="O19" s="48"/>
      <c r="P19" s="48"/>
      <c r="Q19" s="48"/>
      <c r="R19" s="48"/>
      <c r="S19" s="48"/>
    </row>
    <row r="20" spans="1:24" x14ac:dyDescent="0.4">
      <c r="A20" s="50" t="s">
        <v>45</v>
      </c>
      <c r="B20" s="119" t="s">
        <v>130</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86" t="s">
        <v>29</v>
      </c>
      <c r="X20" s="123"/>
    </row>
    <row r="21" spans="1:24" ht="31.5" customHeight="1" x14ac:dyDescent="0.4">
      <c r="A21" s="54">
        <v>925</v>
      </c>
      <c r="B21" s="55" t="s">
        <v>70</v>
      </c>
      <c r="C21" s="57">
        <v>3588.4094466693227</v>
      </c>
      <c r="D21" s="57">
        <v>3703.2990076358346</v>
      </c>
      <c r="E21" s="57">
        <v>3734.3997869542482</v>
      </c>
      <c r="F21" s="57">
        <v>3818.8471789519522</v>
      </c>
      <c r="G21" s="57">
        <v>3838.3692393845995</v>
      </c>
      <c r="H21" s="57">
        <v>3952.2566192682643</v>
      </c>
      <c r="I21" s="57">
        <v>4074.2045738456095</v>
      </c>
      <c r="J21" s="57">
        <v>4544.8470259359628</v>
      </c>
      <c r="K21" s="57">
        <v>4870.5361396431645</v>
      </c>
      <c r="L21" s="57">
        <v>5043.9815274573602</v>
      </c>
      <c r="M21" s="57">
        <v>5121.6532767784502</v>
      </c>
      <c r="N21" s="57">
        <v>5097.4045446505379</v>
      </c>
      <c r="O21" s="57">
        <v>5227.0165937284946</v>
      </c>
      <c r="P21" s="57">
        <v>5704.7786282917723</v>
      </c>
      <c r="Q21" s="57">
        <v>5879.8529142564612</v>
      </c>
      <c r="R21" s="57">
        <v>5783.944829164353</v>
      </c>
      <c r="S21" s="58">
        <v>5659.809240496701</v>
      </c>
      <c r="X21" s="123"/>
    </row>
    <row r="22" spans="1:24" x14ac:dyDescent="0.4">
      <c r="A22" s="59"/>
      <c r="B22" s="89" t="s">
        <v>71</v>
      </c>
      <c r="C22" s="62">
        <v>0</v>
      </c>
      <c r="D22" s="62">
        <v>0</v>
      </c>
      <c r="E22" s="62">
        <v>0</v>
      </c>
      <c r="F22" s="62">
        <v>0</v>
      </c>
      <c r="G22" s="62">
        <v>0</v>
      </c>
      <c r="H22" s="62">
        <v>0</v>
      </c>
      <c r="I22" s="62">
        <v>0</v>
      </c>
      <c r="J22" s="62">
        <v>0</v>
      </c>
      <c r="K22" s="62">
        <v>0</v>
      </c>
      <c r="L22" s="62">
        <v>0</v>
      </c>
      <c r="M22" s="62">
        <v>0</v>
      </c>
      <c r="N22" s="62">
        <v>0</v>
      </c>
      <c r="O22" s="62">
        <v>0</v>
      </c>
      <c r="P22" s="62">
        <v>0</v>
      </c>
      <c r="Q22" s="62">
        <v>0</v>
      </c>
      <c r="R22" s="62">
        <v>0</v>
      </c>
      <c r="S22" s="63">
        <v>0</v>
      </c>
      <c r="X22" s="123"/>
    </row>
    <row r="23" spans="1:24" ht="27" customHeight="1" x14ac:dyDescent="0.4">
      <c r="A23" s="54">
        <v>941</v>
      </c>
      <c r="B23" s="55" t="s">
        <v>72</v>
      </c>
      <c r="C23" s="57">
        <v>3206.4113358881855</v>
      </c>
      <c r="D23" s="57">
        <v>3259.5045519880232</v>
      </c>
      <c r="E23" s="57">
        <v>3273.4434482573088</v>
      </c>
      <c r="F23" s="57">
        <v>3353.8285575866903</v>
      </c>
      <c r="G23" s="57">
        <v>3377.1546712676218</v>
      </c>
      <c r="H23" s="57">
        <v>3488.167317731421</v>
      </c>
      <c r="I23" s="57">
        <v>3612.3686563487367</v>
      </c>
      <c r="J23" s="57">
        <v>4070.1041575507747</v>
      </c>
      <c r="K23" s="57">
        <v>4381.0529530409722</v>
      </c>
      <c r="L23" s="57">
        <v>4552.4564333657327</v>
      </c>
      <c r="M23" s="57">
        <v>4637.4223841703852</v>
      </c>
      <c r="N23" s="57">
        <v>4633.4782709335295</v>
      </c>
      <c r="O23" s="57">
        <v>4778.7421877350607</v>
      </c>
      <c r="P23" s="57">
        <v>5243.7013127212285</v>
      </c>
      <c r="Q23" s="57">
        <v>5417.2770837054759</v>
      </c>
      <c r="R23" s="57">
        <v>5332.9536171980235</v>
      </c>
      <c r="S23" s="58">
        <v>5222.5715418663158</v>
      </c>
      <c r="X23" s="123"/>
    </row>
    <row r="24" spans="1:24" ht="27.75" customHeight="1" x14ac:dyDescent="0.4">
      <c r="A24" s="54">
        <v>921</v>
      </c>
      <c r="B24" s="64" t="s">
        <v>73</v>
      </c>
      <c r="C24" s="57">
        <v>3070.7452251864784</v>
      </c>
      <c r="D24" s="57">
        <v>3114.0459829357551</v>
      </c>
      <c r="E24" s="57">
        <v>3116.1224670505217</v>
      </c>
      <c r="F24" s="57">
        <v>3189.7626915827777</v>
      </c>
      <c r="G24" s="57">
        <v>3200.1359665193795</v>
      </c>
      <c r="H24" s="57">
        <v>3306.3599361598685</v>
      </c>
      <c r="I24" s="57">
        <v>3424.2441709792251</v>
      </c>
      <c r="J24" s="57">
        <v>3865.8030479487429</v>
      </c>
      <c r="K24" s="57">
        <v>4161.3774898957899</v>
      </c>
      <c r="L24" s="57">
        <v>4316.6051208900863</v>
      </c>
      <c r="M24" s="57">
        <v>4398.6096105482984</v>
      </c>
      <c r="N24" s="57">
        <v>4394.34273576128</v>
      </c>
      <c r="O24" s="57">
        <v>4532.3540647490317</v>
      </c>
      <c r="P24" s="57">
        <v>4973.2960818923539</v>
      </c>
      <c r="Q24" s="57">
        <v>5133.2898451961564</v>
      </c>
      <c r="R24" s="57">
        <v>5043.5891655213654</v>
      </c>
      <c r="S24" s="58">
        <v>4933.1065278301276</v>
      </c>
      <c r="X24" s="123"/>
    </row>
    <row r="25" spans="1:24" x14ac:dyDescent="0.4">
      <c r="A25" s="59" t="s">
        <v>74</v>
      </c>
      <c r="B25" s="65" t="s">
        <v>75</v>
      </c>
      <c r="C25" s="62">
        <v>205.21455399011393</v>
      </c>
      <c r="D25" s="62">
        <v>215.14566561127651</v>
      </c>
      <c r="E25" s="62">
        <v>219.3992931745349</v>
      </c>
      <c r="F25" s="62">
        <v>230.09346346309772</v>
      </c>
      <c r="G25" s="62">
        <v>231.30878115330364</v>
      </c>
      <c r="H25" s="62">
        <v>236.10769967813596</v>
      </c>
      <c r="I25" s="62">
        <v>245.39290919378487</v>
      </c>
      <c r="J25" s="62">
        <v>264.1096720053298</v>
      </c>
      <c r="K25" s="62">
        <v>275.84282754768742</v>
      </c>
      <c r="L25" s="62">
        <v>281.11108333928865</v>
      </c>
      <c r="M25" s="62">
        <v>281.26881349631435</v>
      </c>
      <c r="N25" s="62">
        <v>279.26483603669288</v>
      </c>
      <c r="O25" s="62">
        <v>285.75956279912936</v>
      </c>
      <c r="P25" s="62">
        <v>310.06234412818947</v>
      </c>
      <c r="Q25" s="62">
        <v>320.34843847784981</v>
      </c>
      <c r="R25" s="62">
        <v>314.55663237964518</v>
      </c>
      <c r="S25" s="63">
        <v>310.71208180706481</v>
      </c>
      <c r="X25" s="123"/>
    </row>
    <row r="26" spans="1:24" x14ac:dyDescent="0.4">
      <c r="A26" s="59" t="s">
        <v>76</v>
      </c>
      <c r="B26" s="65" t="s">
        <v>77</v>
      </c>
      <c r="C26" s="62">
        <v>544.82917322556148</v>
      </c>
      <c r="D26" s="62">
        <v>567.75840275226096</v>
      </c>
      <c r="E26" s="62">
        <v>569.30148064701257</v>
      </c>
      <c r="F26" s="62">
        <v>577.61968367389909</v>
      </c>
      <c r="G26" s="62">
        <v>569.74799006141563</v>
      </c>
      <c r="H26" s="62">
        <v>579.00439759759195</v>
      </c>
      <c r="I26" s="62">
        <v>576.15421333611903</v>
      </c>
      <c r="J26" s="62">
        <v>614.43877211205142</v>
      </c>
      <c r="K26" s="62">
        <v>641.76968630310546</v>
      </c>
      <c r="L26" s="62">
        <v>656.07918392139698</v>
      </c>
      <c r="M26" s="62">
        <v>657.84381655290349</v>
      </c>
      <c r="N26" s="62">
        <v>654.23181280491156</v>
      </c>
      <c r="O26" s="62">
        <v>672.12772186231075</v>
      </c>
      <c r="P26" s="62">
        <v>735.35748457410216</v>
      </c>
      <c r="Q26" s="62">
        <v>759.74503332422944</v>
      </c>
      <c r="R26" s="62">
        <v>750.75008648878998</v>
      </c>
      <c r="S26" s="63">
        <v>734.58258585147985</v>
      </c>
      <c r="X26" s="123"/>
    </row>
    <row r="27" spans="1:24" x14ac:dyDescent="0.4">
      <c r="A27" s="59" t="s">
        <v>78</v>
      </c>
      <c r="B27" s="65" t="s">
        <v>79</v>
      </c>
      <c r="C27" s="62">
        <v>309.27415410228349</v>
      </c>
      <c r="D27" s="62">
        <v>316.81158947218591</v>
      </c>
      <c r="E27" s="62">
        <v>324.61208604796246</v>
      </c>
      <c r="F27" s="62">
        <v>329.57091647577056</v>
      </c>
      <c r="G27" s="62">
        <v>329.74654938696045</v>
      </c>
      <c r="H27" s="62">
        <v>340.72148684634897</v>
      </c>
      <c r="I27" s="62">
        <v>347.13033245068118</v>
      </c>
      <c r="J27" s="62">
        <v>378.39151044448869</v>
      </c>
      <c r="K27" s="62">
        <v>400.61480209848997</v>
      </c>
      <c r="L27" s="62">
        <v>414.75018940413241</v>
      </c>
      <c r="M27" s="62">
        <v>420.17209952172618</v>
      </c>
      <c r="N27" s="62">
        <v>418.4014787597161</v>
      </c>
      <c r="O27" s="62">
        <v>432.33767644587959</v>
      </c>
      <c r="P27" s="62">
        <v>478.00063675570385</v>
      </c>
      <c r="Q27" s="62">
        <v>495.04796456143481</v>
      </c>
      <c r="R27" s="62">
        <v>484.57892621908593</v>
      </c>
      <c r="S27" s="63">
        <v>477.26440665318643</v>
      </c>
      <c r="X27" s="123"/>
    </row>
    <row r="28" spans="1:24" x14ac:dyDescent="0.4">
      <c r="A28" s="59" t="s">
        <v>80</v>
      </c>
      <c r="B28" s="65" t="s">
        <v>81</v>
      </c>
      <c r="C28" s="62">
        <v>215.39931995616539</v>
      </c>
      <c r="D28" s="62">
        <v>215.02028126636858</v>
      </c>
      <c r="E28" s="62">
        <v>223.38814664043224</v>
      </c>
      <c r="F28" s="62">
        <v>233.80975410644953</v>
      </c>
      <c r="G28" s="62">
        <v>237.65420338644151</v>
      </c>
      <c r="H28" s="62">
        <v>242.29634657792121</v>
      </c>
      <c r="I28" s="62">
        <v>262.52590161335667</v>
      </c>
      <c r="J28" s="62">
        <v>283.86974312110823</v>
      </c>
      <c r="K28" s="62">
        <v>309.11129200865503</v>
      </c>
      <c r="L28" s="62">
        <v>320.74465488844965</v>
      </c>
      <c r="M28" s="62">
        <v>328.07367025315222</v>
      </c>
      <c r="N28" s="62">
        <v>328.02312112608843</v>
      </c>
      <c r="O28" s="62">
        <v>345.4950537506673</v>
      </c>
      <c r="P28" s="62">
        <v>381.31941793748229</v>
      </c>
      <c r="Q28" s="62">
        <v>395.16052806418713</v>
      </c>
      <c r="R28" s="62">
        <v>389.4490728442367</v>
      </c>
      <c r="S28" s="63">
        <v>383.97733758999345</v>
      </c>
      <c r="X28" s="123"/>
    </row>
    <row r="29" spans="1:24" x14ac:dyDescent="0.4">
      <c r="A29" s="59" t="s">
        <v>82</v>
      </c>
      <c r="B29" s="65" t="s">
        <v>83</v>
      </c>
      <c r="C29" s="62">
        <v>345.62790302743855</v>
      </c>
      <c r="D29" s="62">
        <v>354.95916478324619</v>
      </c>
      <c r="E29" s="62">
        <v>354.7468844540096</v>
      </c>
      <c r="F29" s="62">
        <v>369.78793990488418</v>
      </c>
      <c r="G29" s="62">
        <v>375.67432995473439</v>
      </c>
      <c r="H29" s="62">
        <v>392.53720679393462</v>
      </c>
      <c r="I29" s="62">
        <v>404.87293742923833</v>
      </c>
      <c r="J29" s="62">
        <v>443.82163128879404</v>
      </c>
      <c r="K29" s="62">
        <v>459.59448376849031</v>
      </c>
      <c r="L29" s="62">
        <v>474.76241008005013</v>
      </c>
      <c r="M29" s="62">
        <v>485.76163796407951</v>
      </c>
      <c r="N29" s="62">
        <v>485.57135672604699</v>
      </c>
      <c r="O29" s="62">
        <v>501.1206282757127</v>
      </c>
      <c r="P29" s="62">
        <v>553.77973250031584</v>
      </c>
      <c r="Q29" s="62">
        <v>562.79648439677862</v>
      </c>
      <c r="R29" s="62">
        <v>549.78250840312114</v>
      </c>
      <c r="S29" s="63">
        <v>535.07631293926897</v>
      </c>
      <c r="X29" s="123"/>
    </row>
    <row r="30" spans="1:24" x14ac:dyDescent="0.4">
      <c r="A30" s="59" t="s">
        <v>84</v>
      </c>
      <c r="B30" s="65" t="s">
        <v>85</v>
      </c>
      <c r="C30" s="62">
        <v>250.90249159321942</v>
      </c>
      <c r="D30" s="62">
        <v>249.07429386149505</v>
      </c>
      <c r="E30" s="62">
        <v>255.01481850818143</v>
      </c>
      <c r="F30" s="62">
        <v>267.06870023592859</v>
      </c>
      <c r="G30" s="62">
        <v>270.88509922971537</v>
      </c>
      <c r="H30" s="62">
        <v>281.18060738734397</v>
      </c>
      <c r="I30" s="62">
        <v>300.16431795696963</v>
      </c>
      <c r="J30" s="62">
        <v>351.75639193019811</v>
      </c>
      <c r="K30" s="62">
        <v>387.36009464826395</v>
      </c>
      <c r="L30" s="62">
        <v>406.90671832676287</v>
      </c>
      <c r="M30" s="62">
        <v>418.81872513478874</v>
      </c>
      <c r="N30" s="62">
        <v>423.94488753984405</v>
      </c>
      <c r="O30" s="62">
        <v>440.97679752792095</v>
      </c>
      <c r="P30" s="62">
        <v>487.96433498703709</v>
      </c>
      <c r="Q30" s="62">
        <v>505.23550605476447</v>
      </c>
      <c r="R30" s="62">
        <v>496.34192278921955</v>
      </c>
      <c r="S30" s="63">
        <v>487.97680808764522</v>
      </c>
      <c r="X30" s="123"/>
    </row>
    <row r="31" spans="1:24" x14ac:dyDescent="0.4">
      <c r="A31" s="59" t="s">
        <v>86</v>
      </c>
      <c r="B31" s="65" t="s">
        <v>87</v>
      </c>
      <c r="C31" s="62">
        <v>617.71756288858376</v>
      </c>
      <c r="D31" s="62">
        <v>617.50419079973665</v>
      </c>
      <c r="E31" s="62">
        <v>584.13107498604177</v>
      </c>
      <c r="F31" s="62">
        <v>576.5058724584685</v>
      </c>
      <c r="G31" s="62">
        <v>579.21672274160244</v>
      </c>
      <c r="H31" s="62">
        <v>609.69312901534886</v>
      </c>
      <c r="I31" s="62">
        <v>625.3519872882232</v>
      </c>
      <c r="J31" s="62">
        <v>744.88114240686639</v>
      </c>
      <c r="K31" s="62">
        <v>819.90211988829196</v>
      </c>
      <c r="L31" s="62">
        <v>847.75712979870229</v>
      </c>
      <c r="M31" s="62">
        <v>866.29286849045582</v>
      </c>
      <c r="N31" s="62">
        <v>859.59651778516127</v>
      </c>
      <c r="O31" s="62">
        <v>865.33636419317168</v>
      </c>
      <c r="P31" s="62">
        <v>922.73024241465748</v>
      </c>
      <c r="Q31" s="62">
        <v>943.16059431177621</v>
      </c>
      <c r="R31" s="62">
        <v>926.25904424653004</v>
      </c>
      <c r="S31" s="63">
        <v>895.08207827182343</v>
      </c>
      <c r="X31" s="123"/>
    </row>
    <row r="32" spans="1:24" x14ac:dyDescent="0.4">
      <c r="A32" s="59" t="s">
        <v>88</v>
      </c>
      <c r="B32" s="65" t="s">
        <v>89</v>
      </c>
      <c r="C32" s="62">
        <v>339.14463100349724</v>
      </c>
      <c r="D32" s="62">
        <v>334.10994173198594</v>
      </c>
      <c r="E32" s="62">
        <v>336.61167337623669</v>
      </c>
      <c r="F32" s="62">
        <v>348.82751452751455</v>
      </c>
      <c r="G32" s="62">
        <v>348.95698480491137</v>
      </c>
      <c r="H32" s="62">
        <v>362.43963708925122</v>
      </c>
      <c r="I32" s="62">
        <v>385.57649708352824</v>
      </c>
      <c r="J32" s="62">
        <v>459.90579073827331</v>
      </c>
      <c r="K32" s="62">
        <v>510.78175511957079</v>
      </c>
      <c r="L32" s="62">
        <v>538.31539635535273</v>
      </c>
      <c r="M32" s="62">
        <v>553.30485231426962</v>
      </c>
      <c r="N32" s="62">
        <v>556.48981909830241</v>
      </c>
      <c r="O32" s="62">
        <v>581.19332823838579</v>
      </c>
      <c r="P32" s="62">
        <v>651.1521997450385</v>
      </c>
      <c r="Q32" s="62">
        <v>679.60048713551203</v>
      </c>
      <c r="R32" s="62">
        <v>665.95813454358972</v>
      </c>
      <c r="S32" s="63">
        <v>650.57215739309788</v>
      </c>
      <c r="X32" s="123"/>
    </row>
    <row r="33" spans="1:24" x14ac:dyDescent="0.4">
      <c r="A33" s="59" t="s">
        <v>90</v>
      </c>
      <c r="B33" s="65" t="s">
        <v>91</v>
      </c>
      <c r="C33" s="62">
        <v>242.63543539961495</v>
      </c>
      <c r="D33" s="62">
        <v>243.66245265719959</v>
      </c>
      <c r="E33" s="62">
        <v>248.91700921611059</v>
      </c>
      <c r="F33" s="62">
        <v>256.47884673676555</v>
      </c>
      <c r="G33" s="62">
        <v>256.94530580029436</v>
      </c>
      <c r="H33" s="62">
        <v>262.37942517399136</v>
      </c>
      <c r="I33" s="62">
        <v>277.07507462732389</v>
      </c>
      <c r="J33" s="62">
        <v>324.62839390163265</v>
      </c>
      <c r="K33" s="62">
        <v>356.40042851323523</v>
      </c>
      <c r="L33" s="62">
        <v>376.17835477595014</v>
      </c>
      <c r="M33" s="62">
        <v>387.07312682060842</v>
      </c>
      <c r="N33" s="62">
        <v>388.8189058845162</v>
      </c>
      <c r="O33" s="62">
        <v>408.00693165585295</v>
      </c>
      <c r="P33" s="62">
        <v>452.9296888498281</v>
      </c>
      <c r="Q33" s="62">
        <v>472.19480886962339</v>
      </c>
      <c r="R33" s="62">
        <v>465.91283760714703</v>
      </c>
      <c r="S33" s="63">
        <v>457.86275923656819</v>
      </c>
      <c r="X33" s="123"/>
    </row>
    <row r="34" spans="1:24" x14ac:dyDescent="0.4">
      <c r="A34" s="47">
        <v>924</v>
      </c>
      <c r="B34" s="66" t="s">
        <v>92</v>
      </c>
      <c r="C34" s="57">
        <v>135.66611070170691</v>
      </c>
      <c r="D34" s="57">
        <v>145.45856905226782</v>
      </c>
      <c r="E34" s="57">
        <v>157.32098120678702</v>
      </c>
      <c r="F34" s="57">
        <v>164.06586600391208</v>
      </c>
      <c r="G34" s="57">
        <v>177.0187047482425</v>
      </c>
      <c r="H34" s="57">
        <v>181.80738157155284</v>
      </c>
      <c r="I34" s="57">
        <v>188.12448536951104</v>
      </c>
      <c r="J34" s="57">
        <v>204.30110960203174</v>
      </c>
      <c r="K34" s="57">
        <v>219.67546314518211</v>
      </c>
      <c r="L34" s="57">
        <v>235.85131247564615</v>
      </c>
      <c r="M34" s="57">
        <v>238.81277362208667</v>
      </c>
      <c r="N34" s="57">
        <v>239.13553517224952</v>
      </c>
      <c r="O34" s="57">
        <v>246.38812298602892</v>
      </c>
      <c r="P34" s="57">
        <v>270.40523082887438</v>
      </c>
      <c r="Q34" s="57">
        <v>283.98723850932015</v>
      </c>
      <c r="R34" s="57">
        <v>289.36445167665909</v>
      </c>
      <c r="S34" s="58">
        <v>289.46501403618794</v>
      </c>
      <c r="X34" s="123"/>
    </row>
    <row r="35" spans="1:24" x14ac:dyDescent="0.4">
      <c r="A35" s="47">
        <v>923</v>
      </c>
      <c r="B35" s="91" t="s">
        <v>93</v>
      </c>
      <c r="C35" s="57">
        <v>381.99811078113743</v>
      </c>
      <c r="D35" s="57">
        <v>443.79445564781213</v>
      </c>
      <c r="E35" s="57">
        <v>460.95633869693899</v>
      </c>
      <c r="F35" s="57">
        <v>465.01862136526216</v>
      </c>
      <c r="G35" s="57">
        <v>461.21456811697823</v>
      </c>
      <c r="H35" s="57">
        <v>464.08930153684361</v>
      </c>
      <c r="I35" s="57">
        <v>461.83591749687287</v>
      </c>
      <c r="J35" s="57">
        <v>474.74286838518861</v>
      </c>
      <c r="K35" s="57">
        <v>489.48318660219195</v>
      </c>
      <c r="L35" s="57">
        <v>491.52509409162741</v>
      </c>
      <c r="M35" s="57">
        <v>484.23089260806404</v>
      </c>
      <c r="N35" s="57">
        <v>463.92627371700814</v>
      </c>
      <c r="O35" s="57">
        <v>448.27440599343441</v>
      </c>
      <c r="P35" s="57">
        <v>461.07731557054336</v>
      </c>
      <c r="Q35" s="57">
        <v>462.57583055098524</v>
      </c>
      <c r="R35" s="57">
        <v>450.99121196632842</v>
      </c>
      <c r="S35" s="58">
        <v>437.23769863038547</v>
      </c>
      <c r="X35" s="123"/>
    </row>
    <row r="36" spans="1:24" ht="31.5" customHeight="1" x14ac:dyDescent="0.4">
      <c r="A36" s="67">
        <v>922</v>
      </c>
      <c r="B36" s="68" t="s">
        <v>94</v>
      </c>
      <c r="C36" s="80"/>
      <c r="D36" s="80"/>
      <c r="E36" s="80"/>
      <c r="F36" s="80"/>
      <c r="G36" s="80"/>
      <c r="H36" s="80"/>
      <c r="I36" s="80"/>
      <c r="J36" s="80"/>
      <c r="K36" s="80"/>
      <c r="L36" s="80"/>
      <c r="M36" s="80"/>
      <c r="N36" s="80"/>
      <c r="O36" s="80"/>
      <c r="P36" s="80"/>
      <c r="Q36" s="80"/>
      <c r="R36" s="80"/>
      <c r="S36" s="121"/>
      <c r="X36" s="123"/>
    </row>
  </sheetData>
  <mergeCells count="2">
    <mergeCell ref="A1:B1"/>
    <mergeCell ref="A19:B19"/>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10" width="9" style="75" bestFit="1" customWidth="1"/>
    <col min="11" max="14" width="9.88671875" style="75" bestFit="1" customWidth="1"/>
    <col min="15" max="22" width="10" style="75" bestFit="1" customWidth="1"/>
    <col min="23" max="23" width="9.88671875" style="75" bestFit="1" customWidth="1"/>
    <col min="24" max="25" width="8.88671875" style="75"/>
    <col min="26" max="26" width="8.88671875" style="96"/>
    <col min="27" max="16384" width="8.88671875" style="75"/>
  </cols>
  <sheetData>
    <row r="1" spans="1:26" s="84" customFormat="1" ht="60" customHeight="1" x14ac:dyDescent="0.4">
      <c r="A1" s="250" t="s">
        <v>132</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87">
        <f t="shared" ref="C3:Z3" si="0">SUM(C6,C16:C17,C4)</f>
        <v>4497.8189999999995</v>
      </c>
      <c r="D3" s="87">
        <f t="shared" si="0"/>
        <v>4953.4069999999992</v>
      </c>
      <c r="E3" s="87">
        <f t="shared" si="0"/>
        <v>5316.132999999998</v>
      </c>
      <c r="F3" s="87">
        <f t="shared" si="0"/>
        <v>5659.9930000000013</v>
      </c>
      <c r="G3" s="87">
        <f t="shared" si="0"/>
        <v>6043.639000000001</v>
      </c>
      <c r="H3" s="87">
        <f t="shared" si="0"/>
        <v>6580.0587643462231</v>
      </c>
      <c r="I3" s="87">
        <f t="shared" si="0"/>
        <v>7051.9688886240438</v>
      </c>
      <c r="J3" s="87">
        <f t="shared" si="0"/>
        <v>7582.0869577400681</v>
      </c>
      <c r="K3" s="87">
        <f t="shared" si="0"/>
        <v>8079.162999999995</v>
      </c>
      <c r="L3" s="87">
        <f t="shared" si="0"/>
        <v>8618.3022953999971</v>
      </c>
      <c r="M3" s="87">
        <f t="shared" si="0"/>
        <v>9155.4464638599984</v>
      </c>
      <c r="N3" s="87">
        <f t="shared" si="0"/>
        <v>9867.0298297974641</v>
      </c>
      <c r="O3" s="87">
        <f t="shared" si="0"/>
        <v>10525.20336705</v>
      </c>
      <c r="P3" s="87">
        <f t="shared" si="0"/>
        <v>11458.592503260006</v>
      </c>
      <c r="Q3" s="87">
        <f t="shared" si="0"/>
        <v>11876.615118279997</v>
      </c>
      <c r="R3" s="87">
        <f t="shared" si="0"/>
        <v>12565.735437840012</v>
      </c>
      <c r="S3" s="87">
        <f t="shared" si="0"/>
        <v>13430.149580209993</v>
      </c>
      <c r="T3" s="87">
        <f t="shared" si="0"/>
        <v>13762.514588680791</v>
      </c>
      <c r="U3" s="87">
        <f t="shared" si="0"/>
        <v>13798.261242919996</v>
      </c>
      <c r="V3" s="87">
        <f t="shared" si="0"/>
        <v>13233.124968690014</v>
      </c>
      <c r="W3" s="87">
        <f t="shared" si="0"/>
        <v>11513.612393931198</v>
      </c>
      <c r="X3" s="87">
        <f t="shared" si="0"/>
        <v>9379.5932932400228</v>
      </c>
      <c r="Y3" s="87">
        <f t="shared" si="0"/>
        <v>8126.2264717899952</v>
      </c>
      <c r="Z3" s="88">
        <f t="shared" si="0"/>
        <v>7233.1409551299994</v>
      </c>
    </row>
    <row r="4" spans="1:26" s="49" customFormat="1" x14ac:dyDescent="0.4">
      <c r="A4" s="59"/>
      <c r="B4" s="89" t="s">
        <v>71</v>
      </c>
      <c r="C4" s="62">
        <v>0</v>
      </c>
      <c r="D4" s="62">
        <v>0</v>
      </c>
      <c r="E4" s="62">
        <v>0</v>
      </c>
      <c r="F4" s="62">
        <v>0</v>
      </c>
      <c r="G4" s="62">
        <v>0</v>
      </c>
      <c r="H4" s="62">
        <v>0</v>
      </c>
      <c r="I4" s="97">
        <v>5.5881599372124686</v>
      </c>
      <c r="J4" s="97">
        <v>5.9339162421547309</v>
      </c>
      <c r="K4" s="97">
        <v>6.5719129570630948</v>
      </c>
      <c r="L4" s="97">
        <v>7.1528654627143586</v>
      </c>
      <c r="M4" s="97">
        <v>7.6666569237092332</v>
      </c>
      <c r="N4" s="97">
        <v>11.548124802262347</v>
      </c>
      <c r="O4" s="97">
        <v>9.4730082421201871</v>
      </c>
      <c r="P4" s="97">
        <v>10.284675019245293</v>
      </c>
      <c r="Q4" s="97">
        <v>10.733244145217311</v>
      </c>
      <c r="R4" s="97">
        <v>12.034907273896515</v>
      </c>
      <c r="S4" s="97">
        <v>13.32825067129032</v>
      </c>
      <c r="T4" s="97">
        <v>13.648362378988288</v>
      </c>
      <c r="U4" s="97">
        <v>13.685763112353296</v>
      </c>
      <c r="V4" s="97">
        <v>13.607782300753565</v>
      </c>
      <c r="W4" s="97">
        <v>13.191077207763801</v>
      </c>
      <c r="X4" s="97">
        <v>12.298237833973038</v>
      </c>
      <c r="Y4" s="97">
        <v>13.033386567892965</v>
      </c>
      <c r="Z4" s="63">
        <v>12.584945646712633</v>
      </c>
    </row>
    <row r="5" spans="1:26" s="49" customFormat="1" ht="25.5" customHeight="1" x14ac:dyDescent="0.4">
      <c r="A5" s="54">
        <v>941</v>
      </c>
      <c r="B5" s="55" t="s">
        <v>72</v>
      </c>
      <c r="C5" s="90">
        <f t="shared" ref="C5:Z5" si="1">SUM(C6,C16)</f>
        <v>3976.8215531965648</v>
      </c>
      <c r="D5" s="90">
        <f t="shared" si="1"/>
        <v>4383.450455285174</v>
      </c>
      <c r="E5" s="90">
        <f t="shared" si="1"/>
        <v>4705.6581758251032</v>
      </c>
      <c r="F5" s="90">
        <f t="shared" si="1"/>
        <v>5015.5798943622831</v>
      </c>
      <c r="G5" s="90">
        <f t="shared" si="1"/>
        <v>5354.7871328077654</v>
      </c>
      <c r="H5" s="90">
        <f t="shared" si="1"/>
        <v>5832.0560651953483</v>
      </c>
      <c r="I5" s="90">
        <f t="shared" si="1"/>
        <v>6250.8740247687765</v>
      </c>
      <c r="J5" s="90">
        <f t="shared" si="1"/>
        <v>6720.0992621639798</v>
      </c>
      <c r="K5" s="90">
        <f t="shared" si="1"/>
        <v>7160.1937443356701</v>
      </c>
      <c r="L5" s="90">
        <f t="shared" si="1"/>
        <v>7637.0866554188124</v>
      </c>
      <c r="M5" s="90">
        <f t="shared" si="1"/>
        <v>8114.3675308538723</v>
      </c>
      <c r="N5" s="90">
        <f t="shared" si="1"/>
        <v>8745.9796118804879</v>
      </c>
      <c r="O5" s="90">
        <f t="shared" si="1"/>
        <v>9337.2035118357053</v>
      </c>
      <c r="P5" s="90">
        <f t="shared" si="1"/>
        <v>10172.551647269545</v>
      </c>
      <c r="Q5" s="90">
        <f t="shared" si="1"/>
        <v>10554.604930458179</v>
      </c>
      <c r="R5" s="90">
        <f t="shared" si="1"/>
        <v>11182.312466429139</v>
      </c>
      <c r="S5" s="90">
        <f t="shared" si="1"/>
        <v>11967.937081746224</v>
      </c>
      <c r="T5" s="90">
        <f t="shared" si="1"/>
        <v>12277.659742366395</v>
      </c>
      <c r="U5" s="90">
        <f t="shared" si="1"/>
        <v>12317.96572866576</v>
      </c>
      <c r="V5" s="90">
        <f t="shared" si="1"/>
        <v>11819.890608968564</v>
      </c>
      <c r="W5" s="90">
        <f t="shared" si="1"/>
        <v>10281.65365400368</v>
      </c>
      <c r="X5" s="90">
        <f t="shared" si="1"/>
        <v>8368.3837983966496</v>
      </c>
      <c r="Y5" s="90">
        <f t="shared" si="1"/>
        <v>7218.2473758087453</v>
      </c>
      <c r="Z5" s="58">
        <f t="shared" si="1"/>
        <v>6419.5684006007177</v>
      </c>
    </row>
    <row r="6" spans="1:26" s="49" customFormat="1" ht="25.5" customHeight="1" x14ac:dyDescent="0.4">
      <c r="A6" s="54">
        <v>921</v>
      </c>
      <c r="B6" s="64" t="s">
        <v>73</v>
      </c>
      <c r="C6" s="90">
        <f t="shared" ref="C6:H6" si="2">SUM(C7:C15)</f>
        <v>3602.1776596314694</v>
      </c>
      <c r="D6" s="90">
        <f t="shared" si="2"/>
        <v>3962.8594373150627</v>
      </c>
      <c r="E6" s="90">
        <f t="shared" si="2"/>
        <v>4254.2176619186894</v>
      </c>
      <c r="F6" s="90">
        <f t="shared" si="2"/>
        <v>4540.6348329533021</v>
      </c>
      <c r="G6" s="90">
        <f t="shared" si="2"/>
        <v>4852.9150476228378</v>
      </c>
      <c r="H6" s="90">
        <f t="shared" si="2"/>
        <v>5290.5939974827306</v>
      </c>
      <c r="I6" s="90">
        <f t="shared" ref="I6:Z6" si="3">SUM(I7:I15)</f>
        <v>5664.0799414130706</v>
      </c>
      <c r="J6" s="90">
        <f t="shared" si="3"/>
        <v>6089.390008040763</v>
      </c>
      <c r="K6" s="90">
        <f t="shared" si="3"/>
        <v>6488.8198469715098</v>
      </c>
      <c r="L6" s="90">
        <f t="shared" si="3"/>
        <v>6925.1077962109648</v>
      </c>
      <c r="M6" s="90">
        <f t="shared" si="3"/>
        <v>7364.3965159608433</v>
      </c>
      <c r="N6" s="90">
        <f t="shared" si="3"/>
        <v>7946.4819605176654</v>
      </c>
      <c r="O6" s="90">
        <f t="shared" si="3"/>
        <v>8495.184997645063</v>
      </c>
      <c r="P6" s="90">
        <f t="shared" si="3"/>
        <v>9269.1636860556337</v>
      </c>
      <c r="Q6" s="90">
        <f t="shared" si="3"/>
        <v>9631.3199286752497</v>
      </c>
      <c r="R6" s="90">
        <f t="shared" si="3"/>
        <v>10218.054844813827</v>
      </c>
      <c r="S6" s="90">
        <f t="shared" si="3"/>
        <v>10949.629936278798</v>
      </c>
      <c r="T6" s="90">
        <f t="shared" si="3"/>
        <v>11241.122099237906</v>
      </c>
      <c r="U6" s="90">
        <f t="shared" si="3"/>
        <v>11298.103777223167</v>
      </c>
      <c r="V6" s="90">
        <f t="shared" si="3"/>
        <v>10891.142761116113</v>
      </c>
      <c r="W6" s="90">
        <f t="shared" si="3"/>
        <v>9514.7230569607473</v>
      </c>
      <c r="X6" s="90">
        <f t="shared" si="3"/>
        <v>7752.4396221608295</v>
      </c>
      <c r="Y6" s="90">
        <f t="shared" si="3"/>
        <v>6665.2095683450652</v>
      </c>
      <c r="Z6" s="58">
        <f t="shared" si="3"/>
        <v>5938.6509860987571</v>
      </c>
    </row>
    <row r="7" spans="1:26" s="49" customFormat="1" x14ac:dyDescent="0.4">
      <c r="A7" s="59" t="s">
        <v>74</v>
      </c>
      <c r="B7" s="65" t="s">
        <v>75</v>
      </c>
      <c r="C7" s="62">
        <v>294.06787178153434</v>
      </c>
      <c r="D7" s="62">
        <v>325.57325718466188</v>
      </c>
      <c r="E7" s="62">
        <v>345.90040450191805</v>
      </c>
      <c r="F7" s="62">
        <v>361.44739142718612</v>
      </c>
      <c r="G7" s="62">
        <v>382.39556957692656</v>
      </c>
      <c r="H7" s="62">
        <v>412.28163159224158</v>
      </c>
      <c r="I7" s="97">
        <v>428.23889072478642</v>
      </c>
      <c r="J7" s="97">
        <v>448.82199834255732</v>
      </c>
      <c r="K7" s="97">
        <v>466.67405867145783</v>
      </c>
      <c r="L7" s="97">
        <v>488.75329563881087</v>
      </c>
      <c r="M7" s="97">
        <v>514.99236076635464</v>
      </c>
      <c r="N7" s="97">
        <v>554.07155751102141</v>
      </c>
      <c r="O7" s="97">
        <v>591.06168483425427</v>
      </c>
      <c r="P7" s="97">
        <v>640.78576726005838</v>
      </c>
      <c r="Q7" s="97">
        <v>661.70961483955625</v>
      </c>
      <c r="R7" s="97">
        <v>699.35783045299695</v>
      </c>
      <c r="S7" s="97">
        <v>749.33391130868927</v>
      </c>
      <c r="T7" s="97">
        <v>762.46017763641544</v>
      </c>
      <c r="U7" s="97">
        <v>767.07989290988257</v>
      </c>
      <c r="V7" s="97">
        <v>744.55750492483139</v>
      </c>
      <c r="W7" s="97">
        <v>644.31532372873266</v>
      </c>
      <c r="X7" s="97">
        <v>495.36011755442235</v>
      </c>
      <c r="Y7" s="97">
        <v>382.90556424489137</v>
      </c>
      <c r="Z7" s="63">
        <v>325.39810172901855</v>
      </c>
    </row>
    <row r="8" spans="1:26" s="49" customFormat="1" x14ac:dyDescent="0.4">
      <c r="A8" s="59" t="s">
        <v>76</v>
      </c>
      <c r="B8" s="65" t="s">
        <v>77</v>
      </c>
      <c r="C8" s="62">
        <v>760.17263881611507</v>
      </c>
      <c r="D8" s="62">
        <v>833.52114829644086</v>
      </c>
      <c r="E8" s="62">
        <v>882.75199827602523</v>
      </c>
      <c r="F8" s="62">
        <v>926.43708601745539</v>
      </c>
      <c r="G8" s="62">
        <v>982.84723767510195</v>
      </c>
      <c r="H8" s="62">
        <v>1074.7770842088735</v>
      </c>
      <c r="I8" s="97">
        <v>1128.2917300180877</v>
      </c>
      <c r="J8" s="97">
        <v>1206.329797547334</v>
      </c>
      <c r="K8" s="97">
        <v>1278.9344559088129</v>
      </c>
      <c r="L8" s="97">
        <v>1360.5152595154048</v>
      </c>
      <c r="M8" s="97">
        <v>1442.5131184752304</v>
      </c>
      <c r="N8" s="97">
        <v>1549.011931015611</v>
      </c>
      <c r="O8" s="97">
        <v>1639.2065420587132</v>
      </c>
      <c r="P8" s="97">
        <v>1770.8798231523765</v>
      </c>
      <c r="Q8" s="97">
        <v>1817.7418542997552</v>
      </c>
      <c r="R8" s="97">
        <v>1902.6107878857163</v>
      </c>
      <c r="S8" s="97">
        <v>2024.6846852438389</v>
      </c>
      <c r="T8" s="97">
        <v>2056.7581107197793</v>
      </c>
      <c r="U8" s="97">
        <v>2063.2888841295789</v>
      </c>
      <c r="V8" s="97">
        <v>1983.1969839382837</v>
      </c>
      <c r="W8" s="97">
        <v>1682.1854331006384</v>
      </c>
      <c r="X8" s="97">
        <v>1343.4105443947572</v>
      </c>
      <c r="Y8" s="97">
        <v>1149.6438549748061</v>
      </c>
      <c r="Z8" s="63">
        <v>1023.1223444011921</v>
      </c>
    </row>
    <row r="9" spans="1:26" s="49" customFormat="1" x14ac:dyDescent="0.4">
      <c r="A9" s="59" t="s">
        <v>78</v>
      </c>
      <c r="B9" s="65" t="s">
        <v>79</v>
      </c>
      <c r="C9" s="62">
        <v>448.58182118283929</v>
      </c>
      <c r="D9" s="62">
        <v>490.31370072559315</v>
      </c>
      <c r="E9" s="62">
        <v>517.47757494106679</v>
      </c>
      <c r="F9" s="62">
        <v>552.90163488883434</v>
      </c>
      <c r="G9" s="62">
        <v>593.78309074691288</v>
      </c>
      <c r="H9" s="62">
        <v>644.14688927611292</v>
      </c>
      <c r="I9" s="97">
        <v>684.71188666287253</v>
      </c>
      <c r="J9" s="97">
        <v>733.55518234553551</v>
      </c>
      <c r="K9" s="97">
        <v>776.74108863277115</v>
      </c>
      <c r="L9" s="97">
        <v>824.52014149304694</v>
      </c>
      <c r="M9" s="97">
        <v>873.00306103658602</v>
      </c>
      <c r="N9" s="97">
        <v>934.08375721153106</v>
      </c>
      <c r="O9" s="97">
        <v>990.38375026700896</v>
      </c>
      <c r="P9" s="97">
        <v>1074.8480744291496</v>
      </c>
      <c r="Q9" s="97">
        <v>1104.4708667317875</v>
      </c>
      <c r="R9" s="97">
        <v>1156.2987225366933</v>
      </c>
      <c r="S9" s="97">
        <v>1224.1911583979886</v>
      </c>
      <c r="T9" s="97">
        <v>1250.3974071374039</v>
      </c>
      <c r="U9" s="97">
        <v>1264.1700028147848</v>
      </c>
      <c r="V9" s="97">
        <v>1233.2782233540456</v>
      </c>
      <c r="W9" s="97">
        <v>1080.4023476009609</v>
      </c>
      <c r="X9" s="97">
        <v>863.75682220961664</v>
      </c>
      <c r="Y9" s="97">
        <v>745.64988470746914</v>
      </c>
      <c r="Z9" s="63">
        <v>655.07351440475338</v>
      </c>
    </row>
    <row r="10" spans="1:26" s="49" customFormat="1" x14ac:dyDescent="0.4">
      <c r="A10" s="59" t="s">
        <v>80</v>
      </c>
      <c r="B10" s="65" t="s">
        <v>81</v>
      </c>
      <c r="C10" s="62">
        <v>306.39296700429009</v>
      </c>
      <c r="D10" s="62">
        <v>338.05503735236243</v>
      </c>
      <c r="E10" s="62">
        <v>373.03249552789083</v>
      </c>
      <c r="F10" s="62">
        <v>401.24642669950117</v>
      </c>
      <c r="G10" s="62">
        <v>430.31047827332264</v>
      </c>
      <c r="H10" s="62">
        <v>468.79262909455531</v>
      </c>
      <c r="I10" s="97">
        <v>499.62527782678012</v>
      </c>
      <c r="J10" s="97">
        <v>535.63868204628307</v>
      </c>
      <c r="K10" s="97">
        <v>571.52210285124761</v>
      </c>
      <c r="L10" s="97">
        <v>612.17528882419583</v>
      </c>
      <c r="M10" s="97">
        <v>653.77292588923251</v>
      </c>
      <c r="N10" s="97">
        <v>706.70549959626806</v>
      </c>
      <c r="O10" s="97">
        <v>755.79471998639508</v>
      </c>
      <c r="P10" s="97">
        <v>824.41695406487815</v>
      </c>
      <c r="Q10" s="97">
        <v>856.09928734566313</v>
      </c>
      <c r="R10" s="97">
        <v>908.49312770649306</v>
      </c>
      <c r="S10" s="97">
        <v>973.08555409061478</v>
      </c>
      <c r="T10" s="97">
        <v>999.42951883088415</v>
      </c>
      <c r="U10" s="97">
        <v>990.92021636500078</v>
      </c>
      <c r="V10" s="97">
        <v>908.52142957883575</v>
      </c>
      <c r="W10" s="97">
        <v>794.96322278928756</v>
      </c>
      <c r="X10" s="97">
        <v>682.1239767507318</v>
      </c>
      <c r="Y10" s="97">
        <v>577.29481655599295</v>
      </c>
      <c r="Z10" s="63">
        <v>521.54421379936161</v>
      </c>
    </row>
    <row r="11" spans="1:26" s="49" customFormat="1" x14ac:dyDescent="0.4">
      <c r="A11" s="59" t="s">
        <v>82</v>
      </c>
      <c r="B11" s="65" t="s">
        <v>83</v>
      </c>
      <c r="C11" s="62">
        <v>441.91442389115815</v>
      </c>
      <c r="D11" s="62">
        <v>479.25399724029978</v>
      </c>
      <c r="E11" s="62">
        <v>516.72131848682534</v>
      </c>
      <c r="F11" s="62">
        <v>555.51176450436742</v>
      </c>
      <c r="G11" s="62">
        <v>591.32680390698908</v>
      </c>
      <c r="H11" s="62">
        <v>642.78663829695336</v>
      </c>
      <c r="I11" s="97">
        <v>680.10464239307828</v>
      </c>
      <c r="J11" s="97">
        <v>725.85376779180638</v>
      </c>
      <c r="K11" s="97">
        <v>772.30266995649981</v>
      </c>
      <c r="L11" s="97">
        <v>822.61563325081261</v>
      </c>
      <c r="M11" s="97">
        <v>874.02868956536702</v>
      </c>
      <c r="N11" s="97">
        <v>941.50700169606228</v>
      </c>
      <c r="O11" s="97">
        <v>1003.3336405826145</v>
      </c>
      <c r="P11" s="97">
        <v>1089.5060208829095</v>
      </c>
      <c r="Q11" s="97">
        <v>1129.7270858002998</v>
      </c>
      <c r="R11" s="97">
        <v>1196.4280692426212</v>
      </c>
      <c r="S11" s="97">
        <v>1277.0495243298021</v>
      </c>
      <c r="T11" s="97">
        <v>1311.6514612693948</v>
      </c>
      <c r="U11" s="97">
        <v>1293.9972944492858</v>
      </c>
      <c r="V11" s="97">
        <v>1174.2079598106379</v>
      </c>
      <c r="W11" s="97">
        <v>1046.3393526615316</v>
      </c>
      <c r="X11" s="97">
        <v>845.16144895131038</v>
      </c>
      <c r="Y11" s="97">
        <v>674.84425046219985</v>
      </c>
      <c r="Z11" s="63">
        <v>592.31014418039911</v>
      </c>
    </row>
    <row r="12" spans="1:26" s="49" customFormat="1" x14ac:dyDescent="0.4">
      <c r="A12" s="59" t="s">
        <v>84</v>
      </c>
      <c r="B12" s="65" t="s">
        <v>85</v>
      </c>
      <c r="C12" s="62">
        <v>289.76482590664409</v>
      </c>
      <c r="D12" s="62">
        <v>321.43413369746492</v>
      </c>
      <c r="E12" s="62">
        <v>345.39291153114783</v>
      </c>
      <c r="F12" s="62">
        <v>377.47046594338218</v>
      </c>
      <c r="G12" s="62">
        <v>410.9274485417252</v>
      </c>
      <c r="H12" s="62">
        <v>446.4178906885823</v>
      </c>
      <c r="I12" s="97">
        <v>489.17992584165802</v>
      </c>
      <c r="J12" s="97">
        <v>532.56695873921478</v>
      </c>
      <c r="K12" s="97">
        <v>570.10688154426043</v>
      </c>
      <c r="L12" s="97">
        <v>608.55279690699331</v>
      </c>
      <c r="M12" s="97">
        <v>647.58736599710744</v>
      </c>
      <c r="N12" s="97">
        <v>695.25807907082321</v>
      </c>
      <c r="O12" s="97">
        <v>743.03280116833128</v>
      </c>
      <c r="P12" s="97">
        <v>812.53989371114153</v>
      </c>
      <c r="Q12" s="97">
        <v>851.02858204893028</v>
      </c>
      <c r="R12" s="97">
        <v>910.72985575002235</v>
      </c>
      <c r="S12" s="97">
        <v>983.66916680060308</v>
      </c>
      <c r="T12" s="97">
        <v>1017.0345323953793</v>
      </c>
      <c r="U12" s="97">
        <v>1025.9380532339787</v>
      </c>
      <c r="V12" s="97">
        <v>984.23827649435611</v>
      </c>
      <c r="W12" s="97">
        <v>864.3676433033994</v>
      </c>
      <c r="X12" s="97">
        <v>720.06329234184238</v>
      </c>
      <c r="Y12" s="97">
        <v>647.20397357949992</v>
      </c>
      <c r="Z12" s="63">
        <v>582.09650126255235</v>
      </c>
    </row>
    <row r="13" spans="1:26" s="49" customFormat="1" x14ac:dyDescent="0.4">
      <c r="A13" s="59" t="s">
        <v>86</v>
      </c>
      <c r="B13" s="65" t="s">
        <v>87</v>
      </c>
      <c r="C13" s="62">
        <v>411.1952200660096</v>
      </c>
      <c r="D13" s="62">
        <v>454.45394426722208</v>
      </c>
      <c r="E13" s="62">
        <v>495.67262439853909</v>
      </c>
      <c r="F13" s="62">
        <v>531.24205684595177</v>
      </c>
      <c r="G13" s="62">
        <v>569.26965295523758</v>
      </c>
      <c r="H13" s="62">
        <v>629.18658590462803</v>
      </c>
      <c r="I13" s="97">
        <v>690.74719972991306</v>
      </c>
      <c r="J13" s="97">
        <v>747.30246038537894</v>
      </c>
      <c r="K13" s="97">
        <v>797.21165386567384</v>
      </c>
      <c r="L13" s="97">
        <v>848.84416581125174</v>
      </c>
      <c r="M13" s="97">
        <v>898.66145148098053</v>
      </c>
      <c r="N13" s="97">
        <v>967.36143782444071</v>
      </c>
      <c r="O13" s="97">
        <v>1036.5524261580535</v>
      </c>
      <c r="P13" s="97">
        <v>1133.6798888941792</v>
      </c>
      <c r="Q13" s="97">
        <v>1183.7902613824886</v>
      </c>
      <c r="R13" s="97">
        <v>1265.1279695170811</v>
      </c>
      <c r="S13" s="97">
        <v>1361.9968428794778</v>
      </c>
      <c r="T13" s="97">
        <v>1408.8811583826212</v>
      </c>
      <c r="U13" s="97">
        <v>1424.8105861278816</v>
      </c>
      <c r="V13" s="97">
        <v>1415.7384506631208</v>
      </c>
      <c r="W13" s="97">
        <v>1252.7846488290475</v>
      </c>
      <c r="X13" s="97">
        <v>1033.1914028998531</v>
      </c>
      <c r="Y13" s="97">
        <v>913.23904019473389</v>
      </c>
      <c r="Z13" s="63">
        <v>826.43074135110805</v>
      </c>
    </row>
    <row r="14" spans="1:26" s="49" customFormat="1" x14ac:dyDescent="0.4">
      <c r="A14" s="59" t="s">
        <v>88</v>
      </c>
      <c r="B14" s="65" t="s">
        <v>89</v>
      </c>
      <c r="C14" s="62">
        <v>366.31109713589996</v>
      </c>
      <c r="D14" s="62">
        <v>405.32262118961722</v>
      </c>
      <c r="E14" s="62">
        <v>434.63615613355557</v>
      </c>
      <c r="F14" s="62">
        <v>467.06951271938738</v>
      </c>
      <c r="G14" s="62">
        <v>502.97635998127657</v>
      </c>
      <c r="H14" s="62">
        <v>548.00293486467172</v>
      </c>
      <c r="I14" s="97">
        <v>597.8910591847507</v>
      </c>
      <c r="J14" s="97">
        <v>653.81351031546069</v>
      </c>
      <c r="K14" s="97">
        <v>709.05476486512759</v>
      </c>
      <c r="L14" s="97">
        <v>766.34132680249843</v>
      </c>
      <c r="M14" s="97">
        <v>821.74097777729048</v>
      </c>
      <c r="N14" s="97">
        <v>901.70091463566928</v>
      </c>
      <c r="O14" s="97">
        <v>985.46466940095297</v>
      </c>
      <c r="P14" s="97">
        <v>1096.4558582141287</v>
      </c>
      <c r="Q14" s="97">
        <v>1161.3806945014956</v>
      </c>
      <c r="R14" s="97">
        <v>1249.8923122872338</v>
      </c>
      <c r="S14" s="97">
        <v>1351.6758006212917</v>
      </c>
      <c r="T14" s="97">
        <v>1397.8763119098098</v>
      </c>
      <c r="U14" s="97">
        <v>1418.465143205789</v>
      </c>
      <c r="V14" s="97">
        <v>1411.9772124338688</v>
      </c>
      <c r="W14" s="97">
        <v>1246.6525723953525</v>
      </c>
      <c r="X14" s="97">
        <v>1038.4839735547835</v>
      </c>
      <c r="Y14" s="97">
        <v>936.95305617405154</v>
      </c>
      <c r="Z14" s="63">
        <v>861.88115950993154</v>
      </c>
    </row>
    <row r="15" spans="1:26" s="49" customFormat="1" x14ac:dyDescent="0.4">
      <c r="A15" s="59" t="s">
        <v>90</v>
      </c>
      <c r="B15" s="65" t="s">
        <v>91</v>
      </c>
      <c r="C15" s="62">
        <v>283.77679384697865</v>
      </c>
      <c r="D15" s="62">
        <v>314.93159736140029</v>
      </c>
      <c r="E15" s="62">
        <v>342.63217812172081</v>
      </c>
      <c r="F15" s="62">
        <v>367.30849390723637</v>
      </c>
      <c r="G15" s="62">
        <v>389.07840596534544</v>
      </c>
      <c r="H15" s="62">
        <v>424.20171355611313</v>
      </c>
      <c r="I15" s="97">
        <v>465.28932903114435</v>
      </c>
      <c r="J15" s="97">
        <v>505.50765052719163</v>
      </c>
      <c r="K15" s="97">
        <v>546.27217067565925</v>
      </c>
      <c r="L15" s="97">
        <v>592.7898879679492</v>
      </c>
      <c r="M15" s="97">
        <v>638.09656497269293</v>
      </c>
      <c r="N15" s="97">
        <v>696.78178195623832</v>
      </c>
      <c r="O15" s="97">
        <v>750.35476318873827</v>
      </c>
      <c r="P15" s="97">
        <v>826.0514054468124</v>
      </c>
      <c r="Q15" s="97">
        <v>865.37168172527515</v>
      </c>
      <c r="R15" s="97">
        <v>929.11616943497029</v>
      </c>
      <c r="S15" s="97">
        <v>1003.9432926064935</v>
      </c>
      <c r="T15" s="97">
        <v>1036.6334209562192</v>
      </c>
      <c r="U15" s="97">
        <v>1049.4337039869845</v>
      </c>
      <c r="V15" s="97">
        <v>1035.4267199181313</v>
      </c>
      <c r="W15" s="97">
        <v>902.71251255179527</v>
      </c>
      <c r="X15" s="97">
        <v>730.88804350351177</v>
      </c>
      <c r="Y15" s="97">
        <v>637.47512745142137</v>
      </c>
      <c r="Z15" s="63">
        <v>550.79426546044067</v>
      </c>
    </row>
    <row r="16" spans="1:26" s="49" customFormat="1" x14ac:dyDescent="0.4">
      <c r="A16" s="47">
        <v>924</v>
      </c>
      <c r="B16" s="66" t="s">
        <v>92</v>
      </c>
      <c r="C16" s="57">
        <v>374.64389356509542</v>
      </c>
      <c r="D16" s="57">
        <v>420.59101797011152</v>
      </c>
      <c r="E16" s="57">
        <v>451.4405139064142</v>
      </c>
      <c r="F16" s="57">
        <v>474.94506140898136</v>
      </c>
      <c r="G16" s="57">
        <v>501.87208518492758</v>
      </c>
      <c r="H16" s="57">
        <v>541.46206771261791</v>
      </c>
      <c r="I16" s="90">
        <v>586.79408335570633</v>
      </c>
      <c r="J16" s="90">
        <v>630.70925412321662</v>
      </c>
      <c r="K16" s="90">
        <v>671.37389736416037</v>
      </c>
      <c r="L16" s="90">
        <v>711.97885920784711</v>
      </c>
      <c r="M16" s="90">
        <v>749.97101489302861</v>
      </c>
      <c r="N16" s="90">
        <v>799.49765136282178</v>
      </c>
      <c r="O16" s="90">
        <v>842.01851419064133</v>
      </c>
      <c r="P16" s="90">
        <v>903.38796121391158</v>
      </c>
      <c r="Q16" s="90">
        <v>923.28500178292893</v>
      </c>
      <c r="R16" s="90">
        <v>964.25762161531236</v>
      </c>
      <c r="S16" s="90">
        <v>1018.3071454674267</v>
      </c>
      <c r="T16" s="90">
        <v>1036.537643128489</v>
      </c>
      <c r="U16" s="90">
        <v>1019.8619514425935</v>
      </c>
      <c r="V16" s="90">
        <v>928.74784785245129</v>
      </c>
      <c r="W16" s="90">
        <v>766.93059704293307</v>
      </c>
      <c r="X16" s="90">
        <v>615.94417623582012</v>
      </c>
      <c r="Y16" s="90">
        <v>553.03780746368022</v>
      </c>
      <c r="Z16" s="58">
        <v>480.91741450196076</v>
      </c>
    </row>
    <row r="17" spans="1:26" s="49" customFormat="1" x14ac:dyDescent="0.4">
      <c r="A17" s="47">
        <v>923</v>
      </c>
      <c r="B17" s="91" t="s">
        <v>93</v>
      </c>
      <c r="C17" s="90">
        <v>520.9974468034352</v>
      </c>
      <c r="D17" s="90">
        <v>569.95654471482487</v>
      </c>
      <c r="E17" s="90">
        <v>610.47482417489528</v>
      </c>
      <c r="F17" s="90">
        <v>644.41310563771822</v>
      </c>
      <c r="G17" s="90">
        <v>688.85186719223543</v>
      </c>
      <c r="H17" s="90">
        <v>748.00269915087495</v>
      </c>
      <c r="I17" s="90">
        <v>795.50670391805477</v>
      </c>
      <c r="J17" s="90">
        <v>856.05377933393368</v>
      </c>
      <c r="K17" s="90">
        <v>912.39734270726149</v>
      </c>
      <c r="L17" s="90">
        <v>974.0627745184695</v>
      </c>
      <c r="M17" s="90">
        <v>1033.4122760824168</v>
      </c>
      <c r="N17" s="90">
        <v>1109.5020931147133</v>
      </c>
      <c r="O17" s="90">
        <v>1178.5268469721732</v>
      </c>
      <c r="P17" s="90">
        <v>1275.7561809712158</v>
      </c>
      <c r="Q17" s="90">
        <v>1311.2769436766002</v>
      </c>
      <c r="R17" s="90">
        <v>1371.3880641369767</v>
      </c>
      <c r="S17" s="90">
        <v>1448.8842477924795</v>
      </c>
      <c r="T17" s="90">
        <v>1471.206483935408</v>
      </c>
      <c r="U17" s="90">
        <v>1466.6097511418827</v>
      </c>
      <c r="V17" s="90">
        <v>1399.6265774206977</v>
      </c>
      <c r="W17" s="90">
        <v>1218.7676627197543</v>
      </c>
      <c r="X17" s="90">
        <v>998.91125700939949</v>
      </c>
      <c r="Y17" s="90">
        <v>894.94570941335689</v>
      </c>
      <c r="Z17" s="58">
        <v>800.98760888256902</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133</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v>6985.1700077399946</v>
      </c>
      <c r="D21" s="57">
        <v>7660.2739554179798</v>
      </c>
      <c r="E21" s="57">
        <v>8095.1429552828668</v>
      </c>
      <c r="F21" s="57">
        <v>8584.7554860653763</v>
      </c>
      <c r="G21" s="57">
        <v>8991.5467161992274</v>
      </c>
      <c r="H21" s="57">
        <v>9669.0756703435145</v>
      </c>
      <c r="I21" s="57">
        <v>10127.416069761868</v>
      </c>
      <c r="J21" s="57">
        <v>10674.068244819966</v>
      </c>
      <c r="K21" s="57">
        <v>11060.841530838825</v>
      </c>
      <c r="L21" s="57">
        <v>11518.157349522089</v>
      </c>
      <c r="M21" s="57">
        <v>11898.174230209443</v>
      </c>
      <c r="N21" s="57">
        <v>12490.723879080468</v>
      </c>
      <c r="O21" s="57">
        <v>12992.359101538419</v>
      </c>
      <c r="P21" s="57">
        <v>13915.115189249047</v>
      </c>
      <c r="Q21" s="57">
        <v>14179.891216560913</v>
      </c>
      <c r="R21" s="57">
        <v>14777.129225287554</v>
      </c>
      <c r="S21" s="57">
        <v>15474.936481937742</v>
      </c>
      <c r="T21" s="57">
        <v>15557.734464825504</v>
      </c>
      <c r="U21" s="57">
        <v>15383.322801623499</v>
      </c>
      <c r="V21" s="57">
        <v>14627.297735057891</v>
      </c>
      <c r="W21" s="90">
        <v>12432.270251641043</v>
      </c>
      <c r="X21" s="90">
        <v>9955.979277324841</v>
      </c>
      <c r="Y21" s="90">
        <v>8445.1594473654477</v>
      </c>
      <c r="Z21" s="58">
        <v>7375.6412987287722</v>
      </c>
    </row>
    <row r="22" spans="1:26" x14ac:dyDescent="0.4">
      <c r="A22" s="59"/>
      <c r="B22" s="89" t="s">
        <v>71</v>
      </c>
      <c r="C22" s="62">
        <v>0</v>
      </c>
      <c r="D22" s="62">
        <v>0</v>
      </c>
      <c r="E22" s="62">
        <v>0</v>
      </c>
      <c r="F22" s="62">
        <v>0</v>
      </c>
      <c r="G22" s="62">
        <v>0</v>
      </c>
      <c r="H22" s="62">
        <v>0</v>
      </c>
      <c r="I22" s="62">
        <v>8.0252226920370582</v>
      </c>
      <c r="J22" s="62">
        <v>8.3537721580924984</v>
      </c>
      <c r="K22" s="62">
        <v>8.9973290268486128</v>
      </c>
      <c r="L22" s="62">
        <v>9.559635653936212</v>
      </c>
      <c r="M22" s="62">
        <v>9.9633830203268268</v>
      </c>
      <c r="N22" s="62">
        <v>14.618830662760907</v>
      </c>
      <c r="O22" s="62">
        <v>11.693524634285007</v>
      </c>
      <c r="P22" s="62">
        <v>12.489530239955254</v>
      </c>
      <c r="Q22" s="62">
        <v>12.814782062417484</v>
      </c>
      <c r="R22" s="62">
        <v>14.152882724649501</v>
      </c>
      <c r="S22" s="62">
        <v>15.357523110352195</v>
      </c>
      <c r="T22" s="62">
        <v>15.428691930081911</v>
      </c>
      <c r="U22" s="62">
        <v>15.257901560017805</v>
      </c>
      <c r="V22" s="62">
        <v>15.041427002157112</v>
      </c>
      <c r="W22" s="97">
        <v>14.243578048851422</v>
      </c>
      <c r="X22" s="97">
        <v>13.053977629381063</v>
      </c>
      <c r="Y22" s="97">
        <v>13.544912646369042</v>
      </c>
      <c r="Z22" s="63">
        <v>12.83288206741193</v>
      </c>
    </row>
    <row r="23" spans="1:26" ht="25.5" customHeight="1" x14ac:dyDescent="0.4">
      <c r="A23" s="54">
        <v>941</v>
      </c>
      <c r="B23" s="55" t="s">
        <v>72</v>
      </c>
      <c r="C23" s="57">
        <v>6176.054358684205</v>
      </c>
      <c r="D23" s="57">
        <v>6778.8557163758414</v>
      </c>
      <c r="E23" s="57">
        <v>7165.5422526110278</v>
      </c>
      <c r="F23" s="57">
        <v>7607.346336634304</v>
      </c>
      <c r="G23" s="57">
        <v>7966.6933547724357</v>
      </c>
      <c r="H23" s="57">
        <v>8569.9221583870585</v>
      </c>
      <c r="I23" s="57">
        <v>8976.9542447389103</v>
      </c>
      <c r="J23" s="57">
        <v>9460.5612592028156</v>
      </c>
      <c r="K23" s="57">
        <v>9802.7194569784497</v>
      </c>
      <c r="L23" s="57">
        <v>10206.785834839015</v>
      </c>
      <c r="M23" s="57">
        <v>10545.215793807312</v>
      </c>
      <c r="N23" s="57">
        <v>11071.580634545311</v>
      </c>
      <c r="O23" s="57">
        <v>11525.886655044887</v>
      </c>
      <c r="P23" s="57">
        <v>12353.36956961065</v>
      </c>
      <c r="Q23" s="57">
        <v>12601.498680993634</v>
      </c>
      <c r="R23" s="57">
        <v>13150.243149029066</v>
      </c>
      <c r="S23" s="57">
        <v>13790.097053926807</v>
      </c>
      <c r="T23" s="57">
        <v>13879.191109327923</v>
      </c>
      <c r="U23" s="57">
        <v>13732.979810092402</v>
      </c>
      <c r="V23" s="57">
        <v>13065.172402003933</v>
      </c>
      <c r="W23" s="90">
        <v>11102.014944303866</v>
      </c>
      <c r="X23" s="90">
        <v>8882.6298834923218</v>
      </c>
      <c r="Y23" s="90">
        <v>7501.5445644852107</v>
      </c>
      <c r="Z23" s="58">
        <v>6546.0405250230442</v>
      </c>
    </row>
    <row r="24" spans="1:26" ht="25.5" customHeight="1" x14ac:dyDescent="0.4">
      <c r="A24" s="54">
        <v>921</v>
      </c>
      <c r="B24" s="64" t="s">
        <v>73</v>
      </c>
      <c r="C24" s="57">
        <v>5594.2276357961027</v>
      </c>
      <c r="D24" s="57">
        <v>6128.4261391496657</v>
      </c>
      <c r="E24" s="57">
        <v>6478.1110886655842</v>
      </c>
      <c r="F24" s="57">
        <v>6886.9766786664577</v>
      </c>
      <c r="G24" s="57">
        <v>7220.0229630603244</v>
      </c>
      <c r="H24" s="57">
        <v>7774.2700384239415</v>
      </c>
      <c r="I24" s="57">
        <v>8134.2523095383312</v>
      </c>
      <c r="J24" s="57">
        <v>8572.6482533676335</v>
      </c>
      <c r="K24" s="57">
        <v>8883.5697521530074</v>
      </c>
      <c r="L24" s="57">
        <v>9255.2429150384032</v>
      </c>
      <c r="M24" s="57">
        <v>9570.5734497088743</v>
      </c>
      <c r="N24" s="57">
        <v>10059.492440082911</v>
      </c>
      <c r="O24" s="57">
        <v>10486.495155897555</v>
      </c>
      <c r="P24" s="57">
        <v>11256.310961644966</v>
      </c>
      <c r="Q24" s="57">
        <v>11499.157588285039</v>
      </c>
      <c r="R24" s="57">
        <v>12016.28966484468</v>
      </c>
      <c r="S24" s="57">
        <v>12616.749110101049</v>
      </c>
      <c r="T24" s="57">
        <v>12707.444673698177</v>
      </c>
      <c r="U24" s="57">
        <v>12595.962229693627</v>
      </c>
      <c r="V24" s="57">
        <v>12038.57654324232</v>
      </c>
      <c r="W24" s="90">
        <v>10273.891839194312</v>
      </c>
      <c r="X24" s="90">
        <v>8228.8352825033453</v>
      </c>
      <c r="Y24" s="90">
        <v>6926.8014803900687</v>
      </c>
      <c r="Z24" s="58">
        <v>6055.6485410035966</v>
      </c>
    </row>
    <row r="25" spans="1:26" x14ac:dyDescent="0.4">
      <c r="A25" s="59" t="s">
        <v>74</v>
      </c>
      <c r="B25" s="65" t="s">
        <v>75</v>
      </c>
      <c r="C25" s="62">
        <v>456.69113812901412</v>
      </c>
      <c r="D25" s="62">
        <v>503.4878705893268</v>
      </c>
      <c r="E25" s="62">
        <v>526.719933969522</v>
      </c>
      <c r="F25" s="62">
        <v>548.22284700326577</v>
      </c>
      <c r="G25" s="62">
        <v>568.91677810645979</v>
      </c>
      <c r="H25" s="62">
        <v>605.82776478503797</v>
      </c>
      <c r="I25" s="62">
        <v>614.99894456701293</v>
      </c>
      <c r="J25" s="62">
        <v>631.85197779805901</v>
      </c>
      <c r="K25" s="62">
        <v>638.90378366154744</v>
      </c>
      <c r="L25" s="62">
        <v>653.20722937162077</v>
      </c>
      <c r="M25" s="62">
        <v>669.27034741696059</v>
      </c>
      <c r="N25" s="62">
        <v>701.40203825291167</v>
      </c>
      <c r="O25" s="62">
        <v>729.60924294988729</v>
      </c>
      <c r="P25" s="62">
        <v>778.15907673811068</v>
      </c>
      <c r="Q25" s="62">
        <v>790.03741907367589</v>
      </c>
      <c r="R25" s="62">
        <v>822.43503266826133</v>
      </c>
      <c r="S25" s="62">
        <v>863.42260091809226</v>
      </c>
      <c r="T25" s="62">
        <v>861.91755926836663</v>
      </c>
      <c r="U25" s="62">
        <v>855.19743390293536</v>
      </c>
      <c r="V25" s="62">
        <v>823.000185608121</v>
      </c>
      <c r="W25" s="97">
        <v>695.7245005130975</v>
      </c>
      <c r="X25" s="97">
        <v>525.80052364737662</v>
      </c>
      <c r="Y25" s="97">
        <v>397.93359864597056</v>
      </c>
      <c r="Z25" s="63">
        <v>331.80878024204912</v>
      </c>
    </row>
    <row r="26" spans="1:26" x14ac:dyDescent="0.4">
      <c r="A26" s="59" t="s">
        <v>76</v>
      </c>
      <c r="B26" s="65" t="s">
        <v>77</v>
      </c>
      <c r="C26" s="62">
        <v>1180.5577586298816</v>
      </c>
      <c r="D26" s="62">
        <v>1289.0118545852006</v>
      </c>
      <c r="E26" s="62">
        <v>1344.2108427509322</v>
      </c>
      <c r="F26" s="62">
        <v>1405.1670835428188</v>
      </c>
      <c r="G26" s="62">
        <v>1462.2509472261731</v>
      </c>
      <c r="H26" s="62">
        <v>1579.3325452161507</v>
      </c>
      <c r="I26" s="62">
        <v>1620.3531210124404</v>
      </c>
      <c r="J26" s="62">
        <v>1698.2720795143816</v>
      </c>
      <c r="K26" s="62">
        <v>1750.9352571716852</v>
      </c>
      <c r="L26" s="62">
        <v>1818.2964925572962</v>
      </c>
      <c r="M26" s="62">
        <v>1874.6516055476877</v>
      </c>
      <c r="N26" s="62">
        <v>1960.902181250869</v>
      </c>
      <c r="O26" s="62">
        <v>2023.444041251528</v>
      </c>
      <c r="P26" s="62">
        <v>2150.5256180871756</v>
      </c>
      <c r="Q26" s="62">
        <v>2170.2632860509088</v>
      </c>
      <c r="R26" s="62">
        <v>2237.4436909875167</v>
      </c>
      <c r="S26" s="62">
        <v>2332.9499580756433</v>
      </c>
      <c r="T26" s="62">
        <v>2325.0472389160768</v>
      </c>
      <c r="U26" s="62">
        <v>2300.3071458625295</v>
      </c>
      <c r="V26" s="62">
        <v>2192.1362353918557</v>
      </c>
      <c r="W26" s="97">
        <v>1816.4050692469352</v>
      </c>
      <c r="X26" s="97">
        <v>1425.9645512106983</v>
      </c>
      <c r="Y26" s="97">
        <v>1194.7643468528011</v>
      </c>
      <c r="Z26" s="63">
        <v>1043.2789107566905</v>
      </c>
    </row>
    <row r="27" spans="1:26" x14ac:dyDescent="0.4">
      <c r="A27" s="59" t="s">
        <v>78</v>
      </c>
      <c r="B27" s="65" t="s">
        <v>79</v>
      </c>
      <c r="C27" s="62">
        <v>696.65326313570085</v>
      </c>
      <c r="D27" s="62">
        <v>758.25331365923853</v>
      </c>
      <c r="E27" s="62">
        <v>787.98911639363428</v>
      </c>
      <c r="F27" s="62">
        <v>838.60975505913802</v>
      </c>
      <c r="G27" s="62">
        <v>883.41285767399927</v>
      </c>
      <c r="H27" s="62">
        <v>946.54246083255896</v>
      </c>
      <c r="I27" s="62">
        <v>983.3228526196109</v>
      </c>
      <c r="J27" s="62">
        <v>1032.6995880341935</v>
      </c>
      <c r="K27" s="62">
        <v>1063.403485219734</v>
      </c>
      <c r="L27" s="62">
        <v>1101.9516839918822</v>
      </c>
      <c r="M27" s="62">
        <v>1134.5315124414128</v>
      </c>
      <c r="N27" s="62">
        <v>1182.4614390065915</v>
      </c>
      <c r="O27" s="62">
        <v>1222.5342240967836</v>
      </c>
      <c r="P27" s="62">
        <v>1305.2767835464033</v>
      </c>
      <c r="Q27" s="62">
        <v>1318.6650056557191</v>
      </c>
      <c r="R27" s="62">
        <v>1359.7911344293564</v>
      </c>
      <c r="S27" s="62">
        <v>1410.5785125337709</v>
      </c>
      <c r="T27" s="62">
        <v>1413.5026495630216</v>
      </c>
      <c r="U27" s="62">
        <v>1409.3902765761597</v>
      </c>
      <c r="V27" s="62">
        <v>1363.2099602962217</v>
      </c>
      <c r="W27" s="97">
        <v>1166.6064052114932</v>
      </c>
      <c r="X27" s="97">
        <v>916.83559763350172</v>
      </c>
      <c r="Y27" s="97">
        <v>774.91467781812219</v>
      </c>
      <c r="Z27" s="63">
        <v>667.97913887193965</v>
      </c>
    </row>
    <row r="28" spans="1:26" x14ac:dyDescent="0.4">
      <c r="A28" s="59" t="s">
        <v>80</v>
      </c>
      <c r="B28" s="65" t="s">
        <v>81</v>
      </c>
      <c r="C28" s="62">
        <v>475.83216747958005</v>
      </c>
      <c r="D28" s="62">
        <v>522.79051532170774</v>
      </c>
      <c r="E28" s="62">
        <v>568.03533287526739</v>
      </c>
      <c r="F28" s="62">
        <v>608.58776024505175</v>
      </c>
      <c r="G28" s="62">
        <v>640.20315704902498</v>
      </c>
      <c r="H28" s="62">
        <v>688.86792151086536</v>
      </c>
      <c r="I28" s="62">
        <v>717.51778084055672</v>
      </c>
      <c r="J28" s="62">
        <v>754.07257640205182</v>
      </c>
      <c r="K28" s="62">
        <v>782.44682165831068</v>
      </c>
      <c r="L28" s="62">
        <v>818.15780654732271</v>
      </c>
      <c r="M28" s="62">
        <v>849.62587132472174</v>
      </c>
      <c r="N28" s="62">
        <v>894.62213163956653</v>
      </c>
      <c r="O28" s="62">
        <v>932.95645382500027</v>
      </c>
      <c r="P28" s="62">
        <v>1001.1575921317423</v>
      </c>
      <c r="Q28" s="62">
        <v>1022.1258030372956</v>
      </c>
      <c r="R28" s="62">
        <v>1068.3752188492831</v>
      </c>
      <c r="S28" s="62">
        <v>1121.2412081569687</v>
      </c>
      <c r="T28" s="62">
        <v>1129.7978265590821</v>
      </c>
      <c r="U28" s="62">
        <v>1104.7511922430842</v>
      </c>
      <c r="V28" s="62">
        <v>1004.2384909515141</v>
      </c>
      <c r="W28" s="97">
        <v>858.39242174257697</v>
      </c>
      <c r="X28" s="97">
        <v>724.04122063492878</v>
      </c>
      <c r="Y28" s="97">
        <v>599.95211687461563</v>
      </c>
      <c r="Z28" s="63">
        <v>531.81917320211596</v>
      </c>
    </row>
    <row r="29" spans="1:26" x14ac:dyDescent="0.4">
      <c r="A29" s="59" t="s">
        <v>82</v>
      </c>
      <c r="B29" s="65" t="s">
        <v>83</v>
      </c>
      <c r="C29" s="62">
        <v>686.29871049773612</v>
      </c>
      <c r="D29" s="62">
        <v>741.14986171938415</v>
      </c>
      <c r="E29" s="62">
        <v>786.83752667457725</v>
      </c>
      <c r="F29" s="62">
        <v>842.56865121612782</v>
      </c>
      <c r="G29" s="62">
        <v>879.75846702135436</v>
      </c>
      <c r="H29" s="62">
        <v>944.54363831148692</v>
      </c>
      <c r="I29" s="62">
        <v>976.70633453903599</v>
      </c>
      <c r="J29" s="62">
        <v>1021.8575303017593</v>
      </c>
      <c r="K29" s="62">
        <v>1057.3270332870582</v>
      </c>
      <c r="L29" s="62">
        <v>1099.4063537335985</v>
      </c>
      <c r="M29" s="62">
        <v>1135.8643919442397</v>
      </c>
      <c r="N29" s="62">
        <v>1191.8585624310263</v>
      </c>
      <c r="O29" s="62">
        <v>1238.5196278403921</v>
      </c>
      <c r="P29" s="62">
        <v>1323.0771384576967</v>
      </c>
      <c r="Q29" s="62">
        <v>1348.8192571294339</v>
      </c>
      <c r="R29" s="62">
        <v>1406.9826852091169</v>
      </c>
      <c r="S29" s="62">
        <v>1471.4847481976813</v>
      </c>
      <c r="T29" s="62">
        <v>1482.7468493012984</v>
      </c>
      <c r="U29" s="62">
        <v>1442.6439487188823</v>
      </c>
      <c r="V29" s="62">
        <v>1297.9163630406904</v>
      </c>
      <c r="W29" s="97">
        <v>1129.8255631805005</v>
      </c>
      <c r="X29" s="97">
        <v>897.09751891027531</v>
      </c>
      <c r="Y29" s="97">
        <v>701.33010900885256</v>
      </c>
      <c r="Z29" s="63">
        <v>603.97926546344047</v>
      </c>
    </row>
    <row r="30" spans="1:26" x14ac:dyDescent="0.4">
      <c r="A30" s="59" t="s">
        <v>84</v>
      </c>
      <c r="B30" s="65" t="s">
        <v>85</v>
      </c>
      <c r="C30" s="62">
        <v>450.00845325725459</v>
      </c>
      <c r="D30" s="62">
        <v>497.0868581453193</v>
      </c>
      <c r="E30" s="62">
        <v>525.94714891181445</v>
      </c>
      <c r="F30" s="62">
        <v>572.52573516170492</v>
      </c>
      <c r="G30" s="62">
        <v>611.36566074371342</v>
      </c>
      <c r="H30" s="62">
        <v>655.9893338721439</v>
      </c>
      <c r="I30" s="62">
        <v>702.51708710251546</v>
      </c>
      <c r="J30" s="62">
        <v>749.74820180814402</v>
      </c>
      <c r="K30" s="62">
        <v>780.50930181774652</v>
      </c>
      <c r="L30" s="62">
        <v>813.31643170694599</v>
      </c>
      <c r="M30" s="62">
        <v>841.58728253515108</v>
      </c>
      <c r="N30" s="62">
        <v>880.13078303947975</v>
      </c>
      <c r="O30" s="62">
        <v>917.20308295636323</v>
      </c>
      <c r="P30" s="62">
        <v>986.73429687232112</v>
      </c>
      <c r="Q30" s="62">
        <v>1016.0717170218076</v>
      </c>
      <c r="R30" s="62">
        <v>1071.0055797624634</v>
      </c>
      <c r="S30" s="62">
        <v>1133.4362126473011</v>
      </c>
      <c r="T30" s="62">
        <v>1149.6992860286571</v>
      </c>
      <c r="U30" s="62">
        <v>1143.7916683499188</v>
      </c>
      <c r="V30" s="62">
        <v>1087.9324684521855</v>
      </c>
      <c r="W30" s="97">
        <v>933.33454094617173</v>
      </c>
      <c r="X30" s="97">
        <v>764.31194752169188</v>
      </c>
      <c r="Y30" s="97">
        <v>672.60502409347828</v>
      </c>
      <c r="Z30" s="63">
        <v>593.56440323655261</v>
      </c>
    </row>
    <row r="31" spans="1:26" x14ac:dyDescent="0.4">
      <c r="A31" s="59" t="s">
        <v>86</v>
      </c>
      <c r="B31" s="65" t="s">
        <v>87</v>
      </c>
      <c r="C31" s="62">
        <v>638.5913969706512</v>
      </c>
      <c r="D31" s="62">
        <v>702.79743077990076</v>
      </c>
      <c r="E31" s="62">
        <v>754.78562209154768</v>
      </c>
      <c r="F31" s="62">
        <v>805.75773891185702</v>
      </c>
      <c r="G31" s="62">
        <v>846.94249253827684</v>
      </c>
      <c r="H31" s="62">
        <v>924.55902412923115</v>
      </c>
      <c r="I31" s="62">
        <v>991.99023721907929</v>
      </c>
      <c r="J31" s="62">
        <v>1052.0530173466873</v>
      </c>
      <c r="K31" s="62">
        <v>1091.4288732565683</v>
      </c>
      <c r="L31" s="62">
        <v>1134.4601676662392</v>
      </c>
      <c r="M31" s="62">
        <v>1167.8764728624292</v>
      </c>
      <c r="N31" s="62">
        <v>1224.5878262824081</v>
      </c>
      <c r="O31" s="62">
        <v>1279.525048454329</v>
      </c>
      <c r="P31" s="62">
        <v>1376.7211145007072</v>
      </c>
      <c r="Q31" s="62">
        <v>1413.3671052277809</v>
      </c>
      <c r="R31" s="62">
        <v>1487.7728076131714</v>
      </c>
      <c r="S31" s="62">
        <v>1569.3655909251686</v>
      </c>
      <c r="T31" s="62">
        <v>1592.6594528473909</v>
      </c>
      <c r="U31" s="62">
        <v>1588.4842873823727</v>
      </c>
      <c r="V31" s="62">
        <v>1564.8932419073969</v>
      </c>
      <c r="W31" s="97">
        <v>1352.7428914976733</v>
      </c>
      <c r="X31" s="97">
        <v>1096.6821135192145</v>
      </c>
      <c r="Y31" s="97">
        <v>949.08126604360552</v>
      </c>
      <c r="Z31" s="63">
        <v>842.71228008147068</v>
      </c>
    </row>
    <row r="32" spans="1:26" x14ac:dyDescent="0.4">
      <c r="A32" s="59" t="s">
        <v>88</v>
      </c>
      <c r="B32" s="65" t="s">
        <v>89</v>
      </c>
      <c r="C32" s="62">
        <v>568.88578424699188</v>
      </c>
      <c r="D32" s="62">
        <v>626.81752552143871</v>
      </c>
      <c r="E32" s="62">
        <v>661.84232362805403</v>
      </c>
      <c r="F32" s="62">
        <v>708.42447361536347</v>
      </c>
      <c r="G32" s="62">
        <v>748.31329897690557</v>
      </c>
      <c r="H32" s="62">
        <v>805.26360546922888</v>
      </c>
      <c r="I32" s="62">
        <v>858.63843366104766</v>
      </c>
      <c r="J32" s="62">
        <v>920.43919667371631</v>
      </c>
      <c r="K32" s="62">
        <v>970.73699229231613</v>
      </c>
      <c r="L32" s="62">
        <v>1024.1970730434944</v>
      </c>
      <c r="M32" s="62">
        <v>1067.9126751809683</v>
      </c>
      <c r="N32" s="62">
        <v>1141.4678318105014</v>
      </c>
      <c r="O32" s="62">
        <v>1216.4620882118484</v>
      </c>
      <c r="P32" s="62">
        <v>1331.5168998841498</v>
      </c>
      <c r="Q32" s="62">
        <v>1386.6115677772461</v>
      </c>
      <c r="R32" s="62">
        <v>1469.8558876818747</v>
      </c>
      <c r="S32" s="62">
        <v>1557.4731341495435</v>
      </c>
      <c r="T32" s="62">
        <v>1580.2191042361724</v>
      </c>
      <c r="U32" s="62">
        <v>1581.409918005585</v>
      </c>
      <c r="V32" s="62">
        <v>1560.7357393097925</v>
      </c>
      <c r="W32" s="97">
        <v>1346.1215437556216</v>
      </c>
      <c r="X32" s="97">
        <v>1102.2999182701135</v>
      </c>
      <c r="Y32" s="97">
        <v>973.72599466124097</v>
      </c>
      <c r="Z32" s="63">
        <v>878.8611080735451</v>
      </c>
    </row>
    <row r="33" spans="1:26" x14ac:dyDescent="0.4">
      <c r="A33" s="59" t="s">
        <v>90</v>
      </c>
      <c r="B33" s="65" t="s">
        <v>91</v>
      </c>
      <c r="C33" s="62">
        <v>440.70896344929201</v>
      </c>
      <c r="D33" s="62">
        <v>487.03090882814934</v>
      </c>
      <c r="E33" s="62">
        <v>521.74324137023541</v>
      </c>
      <c r="F33" s="62">
        <v>557.11263391112993</v>
      </c>
      <c r="G33" s="62">
        <v>578.8593037244168</v>
      </c>
      <c r="H33" s="62">
        <v>623.34374429723948</v>
      </c>
      <c r="I33" s="62">
        <v>668.20751797703304</v>
      </c>
      <c r="J33" s="62">
        <v>711.654085488639</v>
      </c>
      <c r="K33" s="62">
        <v>747.87820378804224</v>
      </c>
      <c r="L33" s="62">
        <v>792.24967642000217</v>
      </c>
      <c r="M33" s="62">
        <v>829.25329045530168</v>
      </c>
      <c r="N33" s="62">
        <v>882.05964636955741</v>
      </c>
      <c r="O33" s="62">
        <v>926.24134631142238</v>
      </c>
      <c r="P33" s="62">
        <v>1003.1424414266597</v>
      </c>
      <c r="Q33" s="62">
        <v>1033.1964273111746</v>
      </c>
      <c r="R33" s="62">
        <v>1092.6276276436379</v>
      </c>
      <c r="S33" s="62">
        <v>1156.7971444968825</v>
      </c>
      <c r="T33" s="62">
        <v>1171.8547069781132</v>
      </c>
      <c r="U33" s="62">
        <v>1169.9863586521592</v>
      </c>
      <c r="V33" s="62">
        <v>1144.5138582845411</v>
      </c>
      <c r="W33" s="97">
        <v>974.73890310024012</v>
      </c>
      <c r="X33" s="97">
        <v>775.80189115554333</v>
      </c>
      <c r="Y33" s="97">
        <v>662.49434639138258</v>
      </c>
      <c r="Z33" s="63">
        <v>561.6454810757923</v>
      </c>
    </row>
    <row r="34" spans="1:26" x14ac:dyDescent="0.4">
      <c r="A34" s="47">
        <v>924</v>
      </c>
      <c r="B34" s="66" t="s">
        <v>92</v>
      </c>
      <c r="C34" s="57">
        <v>581.82672288810193</v>
      </c>
      <c r="D34" s="57">
        <v>650.42957722617609</v>
      </c>
      <c r="E34" s="57">
        <v>687.43116394544438</v>
      </c>
      <c r="F34" s="57">
        <v>720.36965796784716</v>
      </c>
      <c r="G34" s="57">
        <v>746.67039171211138</v>
      </c>
      <c r="H34" s="57">
        <v>795.65211996311791</v>
      </c>
      <c r="I34" s="57">
        <v>842.70193520058001</v>
      </c>
      <c r="J34" s="57">
        <v>887.91300583518171</v>
      </c>
      <c r="K34" s="57">
        <v>919.14970482544197</v>
      </c>
      <c r="L34" s="57">
        <v>951.54291980061043</v>
      </c>
      <c r="M34" s="57">
        <v>974.64234409843698</v>
      </c>
      <c r="N34" s="57">
        <v>1012.0881944623991</v>
      </c>
      <c r="O34" s="57">
        <v>1039.3914991473309</v>
      </c>
      <c r="P34" s="57">
        <v>1097.0586079656828</v>
      </c>
      <c r="Q34" s="57">
        <v>1102.3410927085943</v>
      </c>
      <c r="R34" s="57">
        <v>1133.9534841843865</v>
      </c>
      <c r="S34" s="57">
        <v>1173.3479438257584</v>
      </c>
      <c r="T34" s="57">
        <v>1171.7464356297455</v>
      </c>
      <c r="U34" s="57">
        <v>1137.017580398775</v>
      </c>
      <c r="V34" s="57">
        <v>1026.5958587616117</v>
      </c>
      <c r="W34" s="90">
        <v>828.12310510955501</v>
      </c>
      <c r="X34" s="90">
        <v>653.79460098897698</v>
      </c>
      <c r="Y34" s="90">
        <v>574.74308409514276</v>
      </c>
      <c r="Z34" s="58">
        <v>490.39198401944793</v>
      </c>
    </row>
    <row r="35" spans="1:26" x14ac:dyDescent="0.4">
      <c r="A35" s="47">
        <v>923</v>
      </c>
      <c r="B35" s="66" t="s">
        <v>93</v>
      </c>
      <c r="C35" s="57">
        <v>809.1156490557911</v>
      </c>
      <c r="D35" s="57">
        <v>881.41823904213743</v>
      </c>
      <c r="E35" s="57">
        <v>929.60070267183914</v>
      </c>
      <c r="F35" s="57">
        <v>977.40914943107305</v>
      </c>
      <c r="G35" s="57">
        <v>1024.853361426791</v>
      </c>
      <c r="H35" s="57">
        <v>1099.1535119564553</v>
      </c>
      <c r="I35" s="57">
        <v>1142.4366023309196</v>
      </c>
      <c r="J35" s="57">
        <v>1205.1532134590584</v>
      </c>
      <c r="K35" s="57">
        <v>1249.1247448335266</v>
      </c>
      <c r="L35" s="57">
        <v>1301.811879029136</v>
      </c>
      <c r="M35" s="57">
        <v>1342.995053381803</v>
      </c>
      <c r="N35" s="57">
        <v>1404.5244138723938</v>
      </c>
      <c r="O35" s="57">
        <v>1454.7789218592445</v>
      </c>
      <c r="P35" s="57">
        <v>1549.2560893984439</v>
      </c>
      <c r="Q35" s="57">
        <v>1565.5777535048608</v>
      </c>
      <c r="R35" s="57">
        <v>1612.7331935338377</v>
      </c>
      <c r="S35" s="57">
        <v>1669.4819049005848</v>
      </c>
      <c r="T35" s="57">
        <v>1663.1146635674986</v>
      </c>
      <c r="U35" s="57">
        <v>1635.0850899710786</v>
      </c>
      <c r="V35" s="57">
        <v>1547.0839060518038</v>
      </c>
      <c r="W35" s="90">
        <v>1316.0117292883249</v>
      </c>
      <c r="X35" s="90">
        <v>1060.2954162031378</v>
      </c>
      <c r="Y35" s="90">
        <v>930.06997023386702</v>
      </c>
      <c r="Z35" s="58">
        <v>816.76789163831609</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98"/>
      <c r="X36" s="98"/>
      <c r="Y36" s="98"/>
      <c r="Z36" s="99"/>
    </row>
    <row r="49" spans="1:1" x14ac:dyDescent="0.4">
      <c r="A49" s="75"/>
    </row>
    <row r="50" spans="1:1" x14ac:dyDescent="0.4">
      <c r="A50" s="75"/>
    </row>
  </sheetData>
  <mergeCells count="2">
    <mergeCell ref="A1:B1"/>
    <mergeCell ref="A19:B1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134</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87"/>
      <c r="D3" s="87"/>
      <c r="E3" s="87"/>
      <c r="F3" s="87"/>
      <c r="G3" s="87"/>
      <c r="H3" s="87"/>
      <c r="I3" s="87">
        <f t="shared" ref="I3:Z3" si="0">SUM(I6,I16:I17,I4)</f>
        <v>762.22999999999956</v>
      </c>
      <c r="J3" s="87">
        <f t="shared" si="0"/>
        <v>793.5472182356566</v>
      </c>
      <c r="K3" s="87">
        <f t="shared" si="0"/>
        <v>842.12999999999931</v>
      </c>
      <c r="L3" s="87">
        <f t="shared" si="0"/>
        <v>923.76479697783793</v>
      </c>
      <c r="M3" s="87">
        <f t="shared" si="0"/>
        <v>972.69087379439577</v>
      </c>
      <c r="N3" s="87">
        <f t="shared" si="0"/>
        <v>1039.82471587072</v>
      </c>
      <c r="O3" s="87">
        <f t="shared" si="0"/>
        <v>1105.9393085337217</v>
      </c>
      <c r="P3" s="87">
        <f t="shared" si="0"/>
        <v>1192.1009182195171</v>
      </c>
      <c r="Q3" s="87">
        <f t="shared" si="0"/>
        <v>1220.2044423261623</v>
      </c>
      <c r="R3" s="87">
        <f t="shared" si="0"/>
        <v>1314.716573925921</v>
      </c>
      <c r="S3" s="87">
        <f t="shared" si="0"/>
        <v>1390.6353122046244</v>
      </c>
      <c r="T3" s="87">
        <f t="shared" si="0"/>
        <v>1463.3914453663692</v>
      </c>
      <c r="U3" s="87">
        <f t="shared" si="0"/>
        <v>1717.3043496814244</v>
      </c>
      <c r="V3" s="87">
        <f t="shared" si="0"/>
        <v>1834.7090892979161</v>
      </c>
      <c r="W3" s="87">
        <f t="shared" si="0"/>
        <v>1896.9720008984336</v>
      </c>
      <c r="X3" s="87">
        <f t="shared" si="0"/>
        <v>1965.0761694445403</v>
      </c>
      <c r="Y3" s="87">
        <f t="shared" si="0"/>
        <v>2114.1283288049021</v>
      </c>
      <c r="Z3" s="88">
        <f t="shared" si="0"/>
        <v>2299.5904607779121</v>
      </c>
    </row>
    <row r="4" spans="1:26" s="49" customFormat="1" x14ac:dyDescent="0.4">
      <c r="A4" s="59"/>
      <c r="B4" s="89" t="s">
        <v>71</v>
      </c>
      <c r="C4" s="62"/>
      <c r="D4" s="62"/>
      <c r="E4" s="62"/>
      <c r="F4" s="62"/>
      <c r="G4" s="62"/>
      <c r="H4" s="62"/>
      <c r="I4" s="97">
        <v>0.69452173888675151</v>
      </c>
      <c r="J4" s="97">
        <v>0.60600210426580725</v>
      </c>
      <c r="K4" s="97">
        <v>0.57701643846405293</v>
      </c>
      <c r="L4" s="97">
        <v>0.62947527234665412</v>
      </c>
      <c r="M4" s="97">
        <v>0.59736564648635548</v>
      </c>
      <c r="N4" s="97">
        <v>3.079087833006267</v>
      </c>
      <c r="O4" s="97">
        <v>0.72536128152830315</v>
      </c>
      <c r="P4" s="97">
        <v>0.79232282298485046</v>
      </c>
      <c r="Q4" s="97">
        <v>0.83421597601080433</v>
      </c>
      <c r="R4" s="97">
        <v>0.88562863179532525</v>
      </c>
      <c r="S4" s="97">
        <v>0.84506103171776992</v>
      </c>
      <c r="T4" s="97">
        <v>0.81890865552584668</v>
      </c>
      <c r="U4" s="97">
        <v>0.89291828904028836</v>
      </c>
      <c r="V4" s="97">
        <v>0.83411822264110747</v>
      </c>
      <c r="W4" s="97">
        <v>0.82733862745462794</v>
      </c>
      <c r="X4" s="97">
        <v>0.98067693481036633</v>
      </c>
      <c r="Y4" s="97">
        <v>2.1151404199671395</v>
      </c>
      <c r="Z4" s="63">
        <v>2.5605390630584011</v>
      </c>
    </row>
    <row r="5" spans="1:26" s="49" customFormat="1" ht="25.5" customHeight="1" x14ac:dyDescent="0.4">
      <c r="A5" s="54">
        <v>941</v>
      </c>
      <c r="B5" s="55" t="s">
        <v>72</v>
      </c>
      <c r="C5" s="90"/>
      <c r="D5" s="90"/>
      <c r="E5" s="90"/>
      <c r="F5" s="90"/>
      <c r="G5" s="90"/>
      <c r="H5" s="90"/>
      <c r="I5" s="90">
        <f t="shared" ref="I5:Z5" si="1">SUM(I6,I16)</f>
        <v>689.74818959005916</v>
      </c>
      <c r="J5" s="90">
        <f t="shared" si="1"/>
        <v>718.89564359902852</v>
      </c>
      <c r="K5" s="90">
        <f t="shared" si="1"/>
        <v>763.46400069068386</v>
      </c>
      <c r="L5" s="90">
        <f t="shared" si="1"/>
        <v>838.31637623826009</v>
      </c>
      <c r="M5" s="90">
        <f t="shared" si="1"/>
        <v>883.4993945398146</v>
      </c>
      <c r="N5" s="90">
        <f t="shared" si="1"/>
        <v>943.62264610728812</v>
      </c>
      <c r="O5" s="90">
        <f t="shared" si="1"/>
        <v>1008.0962898575477</v>
      </c>
      <c r="P5" s="90">
        <f t="shared" si="1"/>
        <v>1088.5993846126046</v>
      </c>
      <c r="Q5" s="90">
        <f t="shared" si="1"/>
        <v>1116.087669049183</v>
      </c>
      <c r="R5" s="90">
        <f t="shared" si="1"/>
        <v>1204.4216268430387</v>
      </c>
      <c r="S5" s="90">
        <f t="shared" si="1"/>
        <v>1275.5763632434923</v>
      </c>
      <c r="T5" s="90">
        <f t="shared" si="1"/>
        <v>1344.1944883017932</v>
      </c>
      <c r="U5" s="90">
        <f t="shared" si="1"/>
        <v>1578.5563415914448</v>
      </c>
      <c r="V5" s="90">
        <f t="shared" si="1"/>
        <v>1686.9256554747838</v>
      </c>
      <c r="W5" s="90">
        <f t="shared" si="1"/>
        <v>1744.5643145796334</v>
      </c>
      <c r="X5" s="90">
        <f t="shared" si="1"/>
        <v>1807.1247318447329</v>
      </c>
      <c r="Y5" s="90">
        <f t="shared" si="1"/>
        <v>1942.7938196826497</v>
      </c>
      <c r="Z5" s="58">
        <f t="shared" si="1"/>
        <v>2113.7277477629254</v>
      </c>
    </row>
    <row r="6" spans="1:26" s="49" customFormat="1" ht="25.5" customHeight="1" x14ac:dyDescent="0.4">
      <c r="A6" s="54">
        <v>921</v>
      </c>
      <c r="B6" s="64" t="s">
        <v>73</v>
      </c>
      <c r="C6" s="90"/>
      <c r="D6" s="90"/>
      <c r="E6" s="90"/>
      <c r="F6" s="90"/>
      <c r="G6" s="90"/>
      <c r="H6" s="90"/>
      <c r="I6" s="90">
        <f t="shared" ref="I6:W6" si="2">SUM(I7:I15)</f>
        <v>642.44281342707563</v>
      </c>
      <c r="J6" s="90">
        <f t="shared" si="2"/>
        <v>669.54928236335945</v>
      </c>
      <c r="K6" s="90">
        <f t="shared" si="2"/>
        <v>711.52153652587265</v>
      </c>
      <c r="L6" s="90">
        <f t="shared" si="2"/>
        <v>781.2884025326631</v>
      </c>
      <c r="M6" s="90">
        <f t="shared" si="2"/>
        <v>823.7681511700406</v>
      </c>
      <c r="N6" s="90">
        <f t="shared" si="2"/>
        <v>880.25508299782666</v>
      </c>
      <c r="O6" s="90">
        <f t="shared" si="2"/>
        <v>940.98383316115292</v>
      </c>
      <c r="P6" s="90">
        <f t="shared" si="2"/>
        <v>1017.0696614059867</v>
      </c>
      <c r="Q6" s="90">
        <f t="shared" si="2"/>
        <v>1044.2964864615365</v>
      </c>
      <c r="R6" s="90">
        <f t="shared" si="2"/>
        <v>1128.1831511246037</v>
      </c>
      <c r="S6" s="90">
        <f t="shared" si="2"/>
        <v>1196.1988521087078</v>
      </c>
      <c r="T6" s="90">
        <f t="shared" si="2"/>
        <v>1262.1464885621231</v>
      </c>
      <c r="U6" s="90">
        <f t="shared" si="2"/>
        <v>1483.5414315641497</v>
      </c>
      <c r="V6" s="90">
        <f t="shared" si="2"/>
        <v>1587.0939877855176</v>
      </c>
      <c r="W6" s="90">
        <f t="shared" si="2"/>
        <v>1642.7267434485348</v>
      </c>
      <c r="X6" s="90">
        <f t="shared" ref="X6:Z6" si="3">SUM(X7:X15)</f>
        <v>1703.4716166075261</v>
      </c>
      <c r="Y6" s="90">
        <f t="shared" si="3"/>
        <v>1832.6492829571359</v>
      </c>
      <c r="Z6" s="58">
        <f t="shared" si="3"/>
        <v>1996.07263716633</v>
      </c>
    </row>
    <row r="7" spans="1:26" s="49" customFormat="1" x14ac:dyDescent="0.4">
      <c r="A7" s="59" t="s">
        <v>74</v>
      </c>
      <c r="B7" s="65" t="s">
        <v>75</v>
      </c>
      <c r="C7" s="62"/>
      <c r="D7" s="62"/>
      <c r="E7" s="62"/>
      <c r="F7" s="62"/>
      <c r="G7" s="62"/>
      <c r="H7" s="62"/>
      <c r="I7" s="97">
        <v>40.353537957677034</v>
      </c>
      <c r="J7" s="97">
        <v>40.627463886026447</v>
      </c>
      <c r="K7" s="97">
        <v>41.839491432233501</v>
      </c>
      <c r="L7" s="97">
        <v>45.455068592589541</v>
      </c>
      <c r="M7" s="97">
        <v>47.882742327971684</v>
      </c>
      <c r="N7" s="97">
        <v>50.843635498984845</v>
      </c>
      <c r="O7" s="97">
        <v>54.066968871813629</v>
      </c>
      <c r="P7" s="97">
        <v>57.787627933717317</v>
      </c>
      <c r="Q7" s="97">
        <v>58.38532693357736</v>
      </c>
      <c r="R7" s="97">
        <v>62.232339373160087</v>
      </c>
      <c r="S7" s="97">
        <v>66.22878545642601</v>
      </c>
      <c r="T7" s="97">
        <v>69.532273125489354</v>
      </c>
      <c r="U7" s="97">
        <v>81.869030466973186</v>
      </c>
      <c r="V7" s="97">
        <v>88.255341839398909</v>
      </c>
      <c r="W7" s="97">
        <v>91.301422860343109</v>
      </c>
      <c r="X7" s="97">
        <v>94.926060856801513</v>
      </c>
      <c r="Y7" s="97">
        <v>102.43257554807627</v>
      </c>
      <c r="Z7" s="63">
        <v>112.5589485597413</v>
      </c>
    </row>
    <row r="8" spans="1:26" s="49" customFormat="1" x14ac:dyDescent="0.4">
      <c r="A8" s="59" t="s">
        <v>76</v>
      </c>
      <c r="B8" s="65" t="s">
        <v>77</v>
      </c>
      <c r="C8" s="62"/>
      <c r="D8" s="62"/>
      <c r="E8" s="62"/>
      <c r="F8" s="62"/>
      <c r="G8" s="62"/>
      <c r="H8" s="62"/>
      <c r="I8" s="97">
        <v>95.958561644278461</v>
      </c>
      <c r="J8" s="97">
        <v>99.863638148360366</v>
      </c>
      <c r="K8" s="97">
        <v>106.0256837503417</v>
      </c>
      <c r="L8" s="97">
        <v>116.37367300520657</v>
      </c>
      <c r="M8" s="97">
        <v>122.83800434118767</v>
      </c>
      <c r="N8" s="97">
        <v>131.3699664125653</v>
      </c>
      <c r="O8" s="97">
        <v>139.54900664193349</v>
      </c>
      <c r="P8" s="97">
        <v>149.19100914132602</v>
      </c>
      <c r="Q8" s="97">
        <v>150.52108935231482</v>
      </c>
      <c r="R8" s="97">
        <v>160.81250289872489</v>
      </c>
      <c r="S8" s="97">
        <v>171.2639162845872</v>
      </c>
      <c r="T8" s="97">
        <v>180.92890787702527</v>
      </c>
      <c r="U8" s="97">
        <v>214.36723071354717</v>
      </c>
      <c r="V8" s="97">
        <v>232.3169828212973</v>
      </c>
      <c r="W8" s="97">
        <v>239.94312117803287</v>
      </c>
      <c r="X8" s="97">
        <v>249.10429583841534</v>
      </c>
      <c r="Y8" s="97">
        <v>270.53459613294456</v>
      </c>
      <c r="Z8" s="63">
        <v>295.46897144585023</v>
      </c>
    </row>
    <row r="9" spans="1:26" s="49" customFormat="1" x14ac:dyDescent="0.4">
      <c r="A9" s="59" t="s">
        <v>78</v>
      </c>
      <c r="B9" s="65" t="s">
        <v>79</v>
      </c>
      <c r="C9" s="62"/>
      <c r="D9" s="62"/>
      <c r="E9" s="62"/>
      <c r="F9" s="62"/>
      <c r="G9" s="62"/>
      <c r="H9" s="62"/>
      <c r="I9" s="97">
        <v>67.608823974749754</v>
      </c>
      <c r="J9" s="97">
        <v>70.242707111447743</v>
      </c>
      <c r="K9" s="97">
        <v>74.178175950462929</v>
      </c>
      <c r="L9" s="97">
        <v>80.792842661126883</v>
      </c>
      <c r="M9" s="97">
        <v>84.797535622402748</v>
      </c>
      <c r="N9" s="97">
        <v>90.071408622226954</v>
      </c>
      <c r="O9" s="97">
        <v>95.180171473022156</v>
      </c>
      <c r="P9" s="97">
        <v>101.86114503628576</v>
      </c>
      <c r="Q9" s="97">
        <v>102.42585380914485</v>
      </c>
      <c r="R9" s="97">
        <v>108.42595935746695</v>
      </c>
      <c r="S9" s="97">
        <v>113.36853381751138</v>
      </c>
      <c r="T9" s="97">
        <v>120.70473525388871</v>
      </c>
      <c r="U9" s="97">
        <v>143.54845940498956</v>
      </c>
      <c r="V9" s="97">
        <v>155.37978483552683</v>
      </c>
      <c r="W9" s="97">
        <v>162.18926627680889</v>
      </c>
      <c r="X9" s="97">
        <v>168.10855125794006</v>
      </c>
      <c r="Y9" s="97">
        <v>181.24829755651086</v>
      </c>
      <c r="Z9" s="63">
        <v>197.63935601234766</v>
      </c>
    </row>
    <row r="10" spans="1:26" s="49" customFormat="1" x14ac:dyDescent="0.4">
      <c r="A10" s="59" t="s">
        <v>80</v>
      </c>
      <c r="B10" s="65" t="s">
        <v>81</v>
      </c>
      <c r="C10" s="62"/>
      <c r="D10" s="62"/>
      <c r="E10" s="62"/>
      <c r="F10" s="62"/>
      <c r="G10" s="62"/>
      <c r="H10" s="62"/>
      <c r="I10" s="97">
        <v>53.905192477496456</v>
      </c>
      <c r="J10" s="97">
        <v>56.24581614902015</v>
      </c>
      <c r="K10" s="97">
        <v>59.857870923799879</v>
      </c>
      <c r="L10" s="97">
        <v>66.19895395650876</v>
      </c>
      <c r="M10" s="97">
        <v>71.238767774755019</v>
      </c>
      <c r="N10" s="97">
        <v>77.007454649370885</v>
      </c>
      <c r="O10" s="97">
        <v>83.26683944153487</v>
      </c>
      <c r="P10" s="97">
        <v>90.423247869764396</v>
      </c>
      <c r="Q10" s="97">
        <v>93.324817769467941</v>
      </c>
      <c r="R10" s="97">
        <v>101.44028149863222</v>
      </c>
      <c r="S10" s="97">
        <v>107.18153274684414</v>
      </c>
      <c r="T10" s="97">
        <v>112.75661784666099</v>
      </c>
      <c r="U10" s="97">
        <v>132.82725655761348</v>
      </c>
      <c r="V10" s="97">
        <v>141.96647063144297</v>
      </c>
      <c r="W10" s="97">
        <v>146.48068894876783</v>
      </c>
      <c r="X10" s="97">
        <v>151.69735502087744</v>
      </c>
      <c r="Y10" s="97">
        <v>163.5412100380093</v>
      </c>
      <c r="Z10" s="63">
        <v>177.09489657724205</v>
      </c>
    </row>
    <row r="11" spans="1:26" s="49" customFormat="1" x14ac:dyDescent="0.4">
      <c r="A11" s="59" t="s">
        <v>82</v>
      </c>
      <c r="B11" s="65" t="s">
        <v>83</v>
      </c>
      <c r="C11" s="62"/>
      <c r="D11" s="62"/>
      <c r="E11" s="62"/>
      <c r="F11" s="62"/>
      <c r="G11" s="62"/>
      <c r="H11" s="62"/>
      <c r="I11" s="97">
        <v>75.848688701010374</v>
      </c>
      <c r="J11" s="97">
        <v>78.345938118519143</v>
      </c>
      <c r="K11" s="97">
        <v>83.689119172835319</v>
      </c>
      <c r="L11" s="97">
        <v>91.80513651784932</v>
      </c>
      <c r="M11" s="97">
        <v>96.789758867429939</v>
      </c>
      <c r="N11" s="97">
        <v>103.25066329071795</v>
      </c>
      <c r="O11" s="97">
        <v>110.24518409280111</v>
      </c>
      <c r="P11" s="97">
        <v>119.56745159586278</v>
      </c>
      <c r="Q11" s="97">
        <v>123.70174529026413</v>
      </c>
      <c r="R11" s="97">
        <v>134.70568605605933</v>
      </c>
      <c r="S11" s="97">
        <v>142.73302831766188</v>
      </c>
      <c r="T11" s="97">
        <v>149.65200701081807</v>
      </c>
      <c r="U11" s="97">
        <v>174.91120369924269</v>
      </c>
      <c r="V11" s="97">
        <v>185.57997924918715</v>
      </c>
      <c r="W11" s="97">
        <v>191.19449479467511</v>
      </c>
      <c r="X11" s="97">
        <v>197.24026741919872</v>
      </c>
      <c r="Y11" s="97">
        <v>210.77136868703931</v>
      </c>
      <c r="Z11" s="63">
        <v>227.59759356650289</v>
      </c>
    </row>
    <row r="12" spans="1:26" s="49" customFormat="1" x14ac:dyDescent="0.4">
      <c r="A12" s="59" t="s">
        <v>84</v>
      </c>
      <c r="B12" s="65" t="s">
        <v>85</v>
      </c>
      <c r="C12" s="62"/>
      <c r="D12" s="62"/>
      <c r="E12" s="62"/>
      <c r="F12" s="62"/>
      <c r="G12" s="62"/>
      <c r="H12" s="62"/>
      <c r="I12" s="97">
        <v>70.273962418139391</v>
      </c>
      <c r="J12" s="97">
        <v>74.112488212479718</v>
      </c>
      <c r="K12" s="97">
        <v>78.625365722313603</v>
      </c>
      <c r="L12" s="97">
        <v>85.92664172522359</v>
      </c>
      <c r="M12" s="97">
        <v>90.384776792361905</v>
      </c>
      <c r="N12" s="97">
        <v>96.085389527463278</v>
      </c>
      <c r="O12" s="97">
        <v>101.97084946407337</v>
      </c>
      <c r="P12" s="97">
        <v>109.50228822985974</v>
      </c>
      <c r="Q12" s="97">
        <v>113.05951262667769</v>
      </c>
      <c r="R12" s="97">
        <v>122.60358601236983</v>
      </c>
      <c r="S12" s="97">
        <v>130.94498220279149</v>
      </c>
      <c r="T12" s="97">
        <v>138.67807698243331</v>
      </c>
      <c r="U12" s="97">
        <v>163.27823386519501</v>
      </c>
      <c r="V12" s="97">
        <v>174.5677963425355</v>
      </c>
      <c r="W12" s="97">
        <v>179.66595554956743</v>
      </c>
      <c r="X12" s="97">
        <v>185.71949340040823</v>
      </c>
      <c r="Y12" s="97">
        <v>200.0429132359676</v>
      </c>
      <c r="Z12" s="63">
        <v>217.41588054106299</v>
      </c>
    </row>
    <row r="13" spans="1:26" s="49" customFormat="1" x14ac:dyDescent="0.4">
      <c r="A13" s="59" t="s">
        <v>86</v>
      </c>
      <c r="B13" s="65" t="s">
        <v>87</v>
      </c>
      <c r="C13" s="62"/>
      <c r="D13" s="62"/>
      <c r="E13" s="62"/>
      <c r="F13" s="62"/>
      <c r="G13" s="62"/>
      <c r="H13" s="62"/>
      <c r="I13" s="97">
        <v>86.593772282583629</v>
      </c>
      <c r="J13" s="97">
        <v>90.680563789930233</v>
      </c>
      <c r="K13" s="97">
        <v>96.532314095009696</v>
      </c>
      <c r="L13" s="97">
        <v>106.34924061086036</v>
      </c>
      <c r="M13" s="97">
        <v>111.54572159946008</v>
      </c>
      <c r="N13" s="97">
        <v>119.16134077602938</v>
      </c>
      <c r="O13" s="97">
        <v>127.6577766694852</v>
      </c>
      <c r="P13" s="97">
        <v>138.56808230064809</v>
      </c>
      <c r="Q13" s="97">
        <v>144.34899279550621</v>
      </c>
      <c r="R13" s="97">
        <v>158.00466730784223</v>
      </c>
      <c r="S13" s="97">
        <v>168.38571801488422</v>
      </c>
      <c r="T13" s="97">
        <v>177.27275174991871</v>
      </c>
      <c r="U13" s="97">
        <v>205.85504948366702</v>
      </c>
      <c r="V13" s="97">
        <v>218.00825070565824</v>
      </c>
      <c r="W13" s="97">
        <v>229.05433916042944</v>
      </c>
      <c r="X13" s="97">
        <v>237.51046866982935</v>
      </c>
      <c r="Y13" s="97">
        <v>249.64068968865192</v>
      </c>
      <c r="Z13" s="63">
        <v>270.32011216120588</v>
      </c>
    </row>
    <row r="14" spans="1:26" s="49" customFormat="1" x14ac:dyDescent="0.4">
      <c r="A14" s="59" t="s">
        <v>88</v>
      </c>
      <c r="B14" s="65" t="s">
        <v>89</v>
      </c>
      <c r="C14" s="62"/>
      <c r="D14" s="62"/>
      <c r="E14" s="62"/>
      <c r="F14" s="62"/>
      <c r="G14" s="62"/>
      <c r="H14" s="62"/>
      <c r="I14" s="97">
        <v>95.317291628230848</v>
      </c>
      <c r="J14" s="97">
        <v>101.10286976352791</v>
      </c>
      <c r="K14" s="97">
        <v>108.73948723086818</v>
      </c>
      <c r="L14" s="97">
        <v>119.95170830555746</v>
      </c>
      <c r="M14" s="97">
        <v>125.73171117583661</v>
      </c>
      <c r="N14" s="97">
        <v>134.69823040243048</v>
      </c>
      <c r="O14" s="97">
        <v>145.31687626606893</v>
      </c>
      <c r="P14" s="97">
        <v>158.4566941058057</v>
      </c>
      <c r="Q14" s="97">
        <v>164.02369999693801</v>
      </c>
      <c r="R14" s="97">
        <v>177.36301127731102</v>
      </c>
      <c r="S14" s="97">
        <v>186.57412395073536</v>
      </c>
      <c r="T14" s="97">
        <v>196.39559937799385</v>
      </c>
      <c r="U14" s="97">
        <v>230.36875223578812</v>
      </c>
      <c r="V14" s="97">
        <v>245.12836396779113</v>
      </c>
      <c r="W14" s="97">
        <v>252.58265661416203</v>
      </c>
      <c r="X14" s="97">
        <v>263.19664137788533</v>
      </c>
      <c r="Y14" s="97">
        <v>285.42447973470291</v>
      </c>
      <c r="Z14" s="63">
        <v>313.30826679797559</v>
      </c>
    </row>
    <row r="15" spans="1:26" s="49" customFormat="1" x14ac:dyDescent="0.4">
      <c r="A15" s="59" t="s">
        <v>90</v>
      </c>
      <c r="B15" s="65" t="s">
        <v>91</v>
      </c>
      <c r="C15" s="62"/>
      <c r="D15" s="62"/>
      <c r="E15" s="62"/>
      <c r="F15" s="62"/>
      <c r="G15" s="62"/>
      <c r="H15" s="62"/>
      <c r="I15" s="97">
        <v>56.582982342909709</v>
      </c>
      <c r="J15" s="97">
        <v>58.327797184047718</v>
      </c>
      <c r="K15" s="97">
        <v>62.034028248007729</v>
      </c>
      <c r="L15" s="97">
        <v>68.435137157740698</v>
      </c>
      <c r="M15" s="97">
        <v>72.559132668634945</v>
      </c>
      <c r="N15" s="97">
        <v>77.766993818037562</v>
      </c>
      <c r="O15" s="97">
        <v>83.730160240420247</v>
      </c>
      <c r="P15" s="97">
        <v>91.712115192716936</v>
      </c>
      <c r="Q15" s="97">
        <v>94.505447887645317</v>
      </c>
      <c r="R15" s="97">
        <v>102.59511734303715</v>
      </c>
      <c r="S15" s="97">
        <v>109.51823131726609</v>
      </c>
      <c r="T15" s="97">
        <v>116.22551933789491</v>
      </c>
      <c r="U15" s="97">
        <v>136.51621513713337</v>
      </c>
      <c r="V15" s="97">
        <v>145.89101739267974</v>
      </c>
      <c r="W15" s="97">
        <v>150.31479806574794</v>
      </c>
      <c r="X15" s="97">
        <v>155.96848276617007</v>
      </c>
      <c r="Y15" s="97">
        <v>169.01315233523323</v>
      </c>
      <c r="Z15" s="63">
        <v>184.66861150440135</v>
      </c>
    </row>
    <row r="16" spans="1:26" s="49" customFormat="1" x14ac:dyDescent="0.4">
      <c r="A16" s="47">
        <v>924</v>
      </c>
      <c r="B16" s="66" t="s">
        <v>92</v>
      </c>
      <c r="C16" s="57"/>
      <c r="D16" s="57"/>
      <c r="E16" s="57"/>
      <c r="F16" s="57"/>
      <c r="G16" s="57"/>
      <c r="H16" s="57"/>
      <c r="I16" s="90">
        <v>47.305376162983578</v>
      </c>
      <c r="J16" s="90">
        <v>49.346361235669072</v>
      </c>
      <c r="K16" s="90">
        <v>51.94246416481117</v>
      </c>
      <c r="L16" s="90">
        <v>57.027973705596985</v>
      </c>
      <c r="M16" s="90">
        <v>59.731243369774049</v>
      </c>
      <c r="N16" s="90">
        <v>63.367563109461436</v>
      </c>
      <c r="O16" s="90">
        <v>67.11245669639483</v>
      </c>
      <c r="P16" s="90">
        <v>71.529723206617774</v>
      </c>
      <c r="Q16" s="90">
        <v>71.791182587646617</v>
      </c>
      <c r="R16" s="90">
        <v>76.238475718435069</v>
      </c>
      <c r="S16" s="90">
        <v>79.377511134784569</v>
      </c>
      <c r="T16" s="90">
        <v>82.047999739670175</v>
      </c>
      <c r="U16" s="90">
        <v>95.01491002729523</v>
      </c>
      <c r="V16" s="90">
        <v>99.831667689266226</v>
      </c>
      <c r="W16" s="90">
        <v>101.83757113109874</v>
      </c>
      <c r="X16" s="90">
        <v>103.65311523720682</v>
      </c>
      <c r="Y16" s="90">
        <v>110.14453672551382</v>
      </c>
      <c r="Z16" s="58">
        <v>117.65511059659529</v>
      </c>
    </row>
    <row r="17" spans="1:26" s="49" customFormat="1" x14ac:dyDescent="0.4">
      <c r="A17" s="47">
        <v>923</v>
      </c>
      <c r="B17" s="91" t="s">
        <v>93</v>
      </c>
      <c r="C17" s="90"/>
      <c r="D17" s="90"/>
      <c r="E17" s="90"/>
      <c r="F17" s="90"/>
      <c r="G17" s="90"/>
      <c r="H17" s="90"/>
      <c r="I17" s="90">
        <v>71.787288671053574</v>
      </c>
      <c r="J17" s="90">
        <v>74.045572532362314</v>
      </c>
      <c r="K17" s="90">
        <v>78.088982870851439</v>
      </c>
      <c r="L17" s="90">
        <v>84.818945467231202</v>
      </c>
      <c r="M17" s="90">
        <v>88.594113608094816</v>
      </c>
      <c r="N17" s="90">
        <v>93.122981930425453</v>
      </c>
      <c r="O17" s="90">
        <v>97.11765739464586</v>
      </c>
      <c r="P17" s="90">
        <v>102.70921078392762</v>
      </c>
      <c r="Q17" s="90">
        <v>103.28255730096836</v>
      </c>
      <c r="R17" s="90">
        <v>109.40931845108697</v>
      </c>
      <c r="S17" s="90">
        <v>114.21388792941426</v>
      </c>
      <c r="T17" s="90">
        <v>118.37804840905017</v>
      </c>
      <c r="U17" s="90">
        <v>137.85508980093923</v>
      </c>
      <c r="V17" s="90">
        <v>146.94931560049116</v>
      </c>
      <c r="W17" s="90">
        <v>151.58034769134554</v>
      </c>
      <c r="X17" s="90">
        <v>156.97076066499699</v>
      </c>
      <c r="Y17" s="90">
        <v>169.21936870228515</v>
      </c>
      <c r="Z17" s="58">
        <v>183.3021739519281</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135</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t="s">
        <v>219</v>
      </c>
      <c r="H21" s="57" t="s">
        <v>219</v>
      </c>
      <c r="I21" s="57">
        <v>1094.6475335855844</v>
      </c>
      <c r="J21" s="57">
        <v>1117.1564254202565</v>
      </c>
      <c r="K21" s="57">
        <v>1152.9246876644645</v>
      </c>
      <c r="L21" s="57">
        <v>1234.5898206911563</v>
      </c>
      <c r="M21" s="57">
        <v>1264.0831372041059</v>
      </c>
      <c r="N21" s="57">
        <v>1316.3194631642323</v>
      </c>
      <c r="O21" s="57">
        <v>1365.1765329266484</v>
      </c>
      <c r="P21" s="57">
        <v>1447.6665951350253</v>
      </c>
      <c r="Q21" s="57">
        <v>1456.8432235812936</v>
      </c>
      <c r="R21" s="57">
        <v>1546.0883132257147</v>
      </c>
      <c r="S21" s="57">
        <v>1602.3643666349799</v>
      </c>
      <c r="T21" s="57">
        <v>1654.2802100883739</v>
      </c>
      <c r="U21" s="57">
        <v>1914.5779815798667</v>
      </c>
      <c r="V21" s="57">
        <v>2028.0044335615605</v>
      </c>
      <c r="W21" s="90">
        <v>2048.3292096402765</v>
      </c>
      <c r="X21" s="90">
        <v>2085.8321901286381</v>
      </c>
      <c r="Y21" s="90">
        <v>2197.1022947649699</v>
      </c>
      <c r="Z21" s="58">
        <v>2344.8947667260632</v>
      </c>
    </row>
    <row r="22" spans="1:26" x14ac:dyDescent="0.4">
      <c r="A22" s="59"/>
      <c r="B22" s="89" t="s">
        <v>71</v>
      </c>
      <c r="C22" s="62" t="s">
        <v>219</v>
      </c>
      <c r="D22" s="62" t="s">
        <v>219</v>
      </c>
      <c r="E22" s="62" t="s">
        <v>219</v>
      </c>
      <c r="F22" s="62" t="s">
        <v>219</v>
      </c>
      <c r="G22" s="62" t="s">
        <v>219</v>
      </c>
      <c r="H22" s="62" t="s">
        <v>219</v>
      </c>
      <c r="I22" s="62">
        <v>0.99741089762139279</v>
      </c>
      <c r="J22" s="62">
        <v>0.85313025997867842</v>
      </c>
      <c r="K22" s="62">
        <v>0.78996888496245288</v>
      </c>
      <c r="L22" s="62">
        <v>0.84127882569075318</v>
      </c>
      <c r="M22" s="62">
        <v>0.77632047427644102</v>
      </c>
      <c r="N22" s="62">
        <v>3.8978331458340145</v>
      </c>
      <c r="O22" s="62">
        <v>0.89538927841251004</v>
      </c>
      <c r="P22" s="62">
        <v>0.96218303825434537</v>
      </c>
      <c r="Q22" s="62">
        <v>0.99599857982629603</v>
      </c>
      <c r="R22" s="62">
        <v>1.0414868912681587</v>
      </c>
      <c r="S22" s="62">
        <v>0.9737245077644765</v>
      </c>
      <c r="T22" s="62">
        <v>0.92572933031416405</v>
      </c>
      <c r="U22" s="62">
        <v>0.99549139083217397</v>
      </c>
      <c r="V22" s="62">
        <v>0.92199655165930072</v>
      </c>
      <c r="W22" s="97">
        <v>0.89335102261730404</v>
      </c>
      <c r="X22" s="97">
        <v>1.0409405755107939</v>
      </c>
      <c r="Y22" s="97">
        <v>2.1981541078383611</v>
      </c>
      <c r="Z22" s="63">
        <v>2.6109843258491279</v>
      </c>
    </row>
    <row r="23" spans="1:26" ht="25.5" customHeight="1" x14ac:dyDescent="0.4">
      <c r="A23" s="54">
        <v>941</v>
      </c>
      <c r="B23" s="55" t="s">
        <v>72</v>
      </c>
      <c r="C23" s="57" t="s">
        <v>219</v>
      </c>
      <c r="D23" s="57" t="s">
        <v>219</v>
      </c>
      <c r="E23" s="57" t="s">
        <v>219</v>
      </c>
      <c r="F23" s="57" t="s">
        <v>219</v>
      </c>
      <c r="G23" s="57" t="s">
        <v>219</v>
      </c>
      <c r="H23" s="57" t="s">
        <v>219</v>
      </c>
      <c r="I23" s="57">
        <v>990.55554692137639</v>
      </c>
      <c r="J23" s="57">
        <v>1012.061877349794</v>
      </c>
      <c r="K23" s="57">
        <v>1045.2263837404794</v>
      </c>
      <c r="L23" s="57">
        <v>1120.3900256953434</v>
      </c>
      <c r="M23" s="57">
        <v>1148.1722677331154</v>
      </c>
      <c r="N23" s="57">
        <v>1194.5367675872667</v>
      </c>
      <c r="O23" s="57">
        <v>1244.3986638548722</v>
      </c>
      <c r="P23" s="57">
        <v>1321.9761351597388</v>
      </c>
      <c r="Q23" s="57">
        <v>1332.5346976095675</v>
      </c>
      <c r="R23" s="57">
        <v>1416.3829972095941</v>
      </c>
      <c r="S23" s="57">
        <v>1469.7872932213124</v>
      </c>
      <c r="T23" s="57">
        <v>1519.5348773894286</v>
      </c>
      <c r="U23" s="57">
        <v>1759.8914338363527</v>
      </c>
      <c r="V23" s="57">
        <v>1864.6513108520896</v>
      </c>
      <c r="W23" s="90">
        <v>1883.761089756252</v>
      </c>
      <c r="X23" s="90">
        <v>1918.1744686898296</v>
      </c>
      <c r="Y23" s="90">
        <v>2019.0433576437174</v>
      </c>
      <c r="Z23" s="58">
        <v>2155.3703663983124</v>
      </c>
    </row>
    <row r="24" spans="1:26" ht="25.5" customHeight="1" x14ac:dyDescent="0.4">
      <c r="A24" s="54">
        <v>921</v>
      </c>
      <c r="B24" s="64" t="s">
        <v>73</v>
      </c>
      <c r="C24" s="57" t="s">
        <v>219</v>
      </c>
      <c r="D24" s="57" t="s">
        <v>219</v>
      </c>
      <c r="E24" s="57" t="s">
        <v>219</v>
      </c>
      <c r="F24" s="57" t="s">
        <v>219</v>
      </c>
      <c r="G24" s="57" t="s">
        <v>219</v>
      </c>
      <c r="H24" s="57" t="s">
        <v>219</v>
      </c>
      <c r="I24" s="57">
        <v>922.61973575919671</v>
      </c>
      <c r="J24" s="57">
        <v>942.59202948351913</v>
      </c>
      <c r="K24" s="57">
        <v>974.11414539991722</v>
      </c>
      <c r="L24" s="57">
        <v>1044.1734865265942</v>
      </c>
      <c r="M24" s="57">
        <v>1070.5471356976668</v>
      </c>
      <c r="N24" s="57">
        <v>1114.3194430890458</v>
      </c>
      <c r="O24" s="57">
        <v>1161.5547408276254</v>
      </c>
      <c r="P24" s="57">
        <v>1235.1116849585462</v>
      </c>
      <c r="Q24" s="57">
        <v>1246.8207842375461</v>
      </c>
      <c r="R24" s="57">
        <v>1326.7276154610893</v>
      </c>
      <c r="S24" s="57">
        <v>1378.3242804254496</v>
      </c>
      <c r="T24" s="57">
        <v>1426.7843131597115</v>
      </c>
      <c r="U24" s="57">
        <v>1653.9617803688132</v>
      </c>
      <c r="V24" s="57">
        <v>1754.3019013110106</v>
      </c>
      <c r="W24" s="90">
        <v>1773.7980162433828</v>
      </c>
      <c r="X24" s="90">
        <v>1808.1517592749615</v>
      </c>
      <c r="Y24" s="90">
        <v>1904.5759380939069</v>
      </c>
      <c r="Z24" s="58">
        <v>2035.3973286674095</v>
      </c>
    </row>
    <row r="25" spans="1:26" x14ac:dyDescent="0.4">
      <c r="A25" s="59" t="s">
        <v>74</v>
      </c>
      <c r="B25" s="65" t="s">
        <v>75</v>
      </c>
      <c r="C25" s="62" t="s">
        <v>219</v>
      </c>
      <c r="D25" s="62" t="s">
        <v>219</v>
      </c>
      <c r="E25" s="62" t="s">
        <v>219</v>
      </c>
      <c r="F25" s="62" t="s">
        <v>219</v>
      </c>
      <c r="G25" s="62" t="s">
        <v>219</v>
      </c>
      <c r="H25" s="62" t="s">
        <v>219</v>
      </c>
      <c r="I25" s="62">
        <v>57.952193953037074</v>
      </c>
      <c r="J25" s="62">
        <v>57.195377018290294</v>
      </c>
      <c r="K25" s="62">
        <v>57.280684207364523</v>
      </c>
      <c r="L25" s="62">
        <v>60.749624976860503</v>
      </c>
      <c r="M25" s="62">
        <v>62.227135846113057</v>
      </c>
      <c r="N25" s="62">
        <v>64.363220034926073</v>
      </c>
      <c r="O25" s="62">
        <v>66.740513281995291</v>
      </c>
      <c r="P25" s="62">
        <v>70.176289014760513</v>
      </c>
      <c r="Q25" s="62">
        <v>69.708210320565584</v>
      </c>
      <c r="R25" s="62">
        <v>73.184361190658223</v>
      </c>
      <c r="S25" s="62">
        <v>76.312347981909056</v>
      </c>
      <c r="T25" s="62">
        <v>78.60225215759634</v>
      </c>
      <c r="U25" s="62">
        <v>91.273654046491927</v>
      </c>
      <c r="V25" s="62">
        <v>97.55346260604334</v>
      </c>
      <c r="W25" s="97">
        <v>98.586258119775124</v>
      </c>
      <c r="X25" s="97">
        <v>100.75936826061783</v>
      </c>
      <c r="Y25" s="97">
        <v>106.45278421796941</v>
      </c>
      <c r="Z25" s="63">
        <v>114.77647604114671</v>
      </c>
    </row>
    <row r="26" spans="1:26" x14ac:dyDescent="0.4">
      <c r="A26" s="59" t="s">
        <v>76</v>
      </c>
      <c r="B26" s="65" t="s">
        <v>77</v>
      </c>
      <c r="C26" s="62" t="s">
        <v>219</v>
      </c>
      <c r="D26" s="62" t="s">
        <v>219</v>
      </c>
      <c r="E26" s="62" t="s">
        <v>219</v>
      </c>
      <c r="F26" s="62" t="s">
        <v>219</v>
      </c>
      <c r="G26" s="62" t="s">
        <v>219</v>
      </c>
      <c r="H26" s="62" t="s">
        <v>219</v>
      </c>
      <c r="I26" s="62">
        <v>137.80722725467345</v>
      </c>
      <c r="J26" s="62">
        <v>140.58811178411025</v>
      </c>
      <c r="K26" s="62">
        <v>145.1552946959188</v>
      </c>
      <c r="L26" s="62">
        <v>155.53066382125419</v>
      </c>
      <c r="M26" s="62">
        <v>159.6369967878635</v>
      </c>
      <c r="N26" s="62">
        <v>166.30191706809813</v>
      </c>
      <c r="O26" s="62">
        <v>172.25993107467497</v>
      </c>
      <c r="P26" s="62">
        <v>181.17496340071676</v>
      </c>
      <c r="Q26" s="62">
        <v>179.71220348202837</v>
      </c>
      <c r="R26" s="62">
        <v>189.11325549799011</v>
      </c>
      <c r="S26" s="62">
        <v>197.33944215016331</v>
      </c>
      <c r="T26" s="62">
        <v>204.5297672619181</v>
      </c>
      <c r="U26" s="62">
        <v>238.99245347660474</v>
      </c>
      <c r="V26" s="62">
        <v>256.79268386549819</v>
      </c>
      <c r="W26" s="97">
        <v>259.08790616226696</v>
      </c>
      <c r="X26" s="97">
        <v>264.41201976713415</v>
      </c>
      <c r="Y26" s="97">
        <v>281.152366144685</v>
      </c>
      <c r="Z26" s="63">
        <v>301.29001519641446</v>
      </c>
    </row>
    <row r="27" spans="1:26" x14ac:dyDescent="0.4">
      <c r="A27" s="59" t="s">
        <v>78</v>
      </c>
      <c r="B27" s="65" t="s">
        <v>79</v>
      </c>
      <c r="C27" s="62" t="s">
        <v>219</v>
      </c>
      <c r="D27" s="62" t="s">
        <v>219</v>
      </c>
      <c r="E27" s="62" t="s">
        <v>219</v>
      </c>
      <c r="F27" s="62" t="s">
        <v>219</v>
      </c>
      <c r="G27" s="62" t="s">
        <v>219</v>
      </c>
      <c r="H27" s="62" t="s">
        <v>219</v>
      </c>
      <c r="I27" s="62">
        <v>97.093833111504125</v>
      </c>
      <c r="J27" s="62">
        <v>98.887740748356379</v>
      </c>
      <c r="K27" s="62">
        <v>101.55421412276874</v>
      </c>
      <c r="L27" s="62">
        <v>107.97772491488703</v>
      </c>
      <c r="M27" s="62">
        <v>110.20061742596498</v>
      </c>
      <c r="N27" s="62">
        <v>114.02186006395787</v>
      </c>
      <c r="O27" s="62">
        <v>117.49083832383039</v>
      </c>
      <c r="P27" s="62">
        <v>123.6984006618145</v>
      </c>
      <c r="Q27" s="62">
        <v>122.28968020876506</v>
      </c>
      <c r="R27" s="62">
        <v>127.50741257659965</v>
      </c>
      <c r="S27" s="62">
        <v>130.62928669547762</v>
      </c>
      <c r="T27" s="62">
        <v>136.44978958071849</v>
      </c>
      <c r="U27" s="62">
        <v>160.03844613652129</v>
      </c>
      <c r="V27" s="62">
        <v>171.74978549480699</v>
      </c>
      <c r="W27" s="97">
        <v>175.13016082871516</v>
      </c>
      <c r="X27" s="97">
        <v>178.4390005344257</v>
      </c>
      <c r="Y27" s="97">
        <v>188.36181562770361</v>
      </c>
      <c r="Z27" s="63">
        <v>201.53305534920699</v>
      </c>
    </row>
    <row r="28" spans="1:26" x14ac:dyDescent="0.4">
      <c r="A28" s="59" t="s">
        <v>80</v>
      </c>
      <c r="B28" s="65" t="s">
        <v>81</v>
      </c>
      <c r="C28" s="62" t="s">
        <v>219</v>
      </c>
      <c r="D28" s="62" t="s">
        <v>219</v>
      </c>
      <c r="E28" s="62" t="s">
        <v>219</v>
      </c>
      <c r="F28" s="62" t="s">
        <v>219</v>
      </c>
      <c r="G28" s="62" t="s">
        <v>219</v>
      </c>
      <c r="H28" s="62" t="s">
        <v>219</v>
      </c>
      <c r="I28" s="62">
        <v>77.413885563344039</v>
      </c>
      <c r="J28" s="62">
        <v>79.182906158489374</v>
      </c>
      <c r="K28" s="62">
        <v>81.948888104071656</v>
      </c>
      <c r="L28" s="62">
        <v>88.473337544891336</v>
      </c>
      <c r="M28" s="62">
        <v>92.580004074657253</v>
      </c>
      <c r="N28" s="62">
        <v>97.484133447263233</v>
      </c>
      <c r="O28" s="62">
        <v>102.78496685976904</v>
      </c>
      <c r="P28" s="62">
        <v>109.80841752910003</v>
      </c>
      <c r="Q28" s="62">
        <v>111.42364643437863</v>
      </c>
      <c r="R28" s="62">
        <v>119.29235306361858</v>
      </c>
      <c r="S28" s="62">
        <v>123.50029323115024</v>
      </c>
      <c r="T28" s="62">
        <v>127.46489809739842</v>
      </c>
      <c r="U28" s="62">
        <v>148.08565575813233</v>
      </c>
      <c r="V28" s="62">
        <v>156.92331472987183</v>
      </c>
      <c r="W28" s="97">
        <v>158.1682142276687</v>
      </c>
      <c r="X28" s="97">
        <v>161.01931883350764</v>
      </c>
      <c r="Y28" s="97">
        <v>169.95977158409713</v>
      </c>
      <c r="Z28" s="63">
        <v>180.58384885515221</v>
      </c>
    </row>
    <row r="29" spans="1:26" x14ac:dyDescent="0.4">
      <c r="A29" s="59" t="s">
        <v>82</v>
      </c>
      <c r="B29" s="65" t="s">
        <v>83</v>
      </c>
      <c r="C29" s="62" t="s">
        <v>219</v>
      </c>
      <c r="D29" s="62" t="s">
        <v>219</v>
      </c>
      <c r="E29" s="62" t="s">
        <v>219</v>
      </c>
      <c r="F29" s="62" t="s">
        <v>219</v>
      </c>
      <c r="G29" s="62" t="s">
        <v>219</v>
      </c>
      <c r="H29" s="62" t="s">
        <v>219</v>
      </c>
      <c r="I29" s="62">
        <v>108.92720046739414</v>
      </c>
      <c r="J29" s="62">
        <v>110.29547601374063</v>
      </c>
      <c r="K29" s="62">
        <v>114.57524560727606</v>
      </c>
      <c r="L29" s="62">
        <v>122.69539541115238</v>
      </c>
      <c r="M29" s="62">
        <v>125.78539116039015</v>
      </c>
      <c r="N29" s="62">
        <v>130.70554642508264</v>
      </c>
      <c r="O29" s="62">
        <v>136.08715869880052</v>
      </c>
      <c r="P29" s="62">
        <v>145.20063099966558</v>
      </c>
      <c r="Q29" s="62">
        <v>147.69168437687841</v>
      </c>
      <c r="R29" s="62">
        <v>158.41200382407322</v>
      </c>
      <c r="S29" s="62">
        <v>164.46462743387423</v>
      </c>
      <c r="T29" s="62">
        <v>169.17302228456251</v>
      </c>
      <c r="U29" s="62">
        <v>195.00395453859096</v>
      </c>
      <c r="V29" s="62">
        <v>205.13171428263519</v>
      </c>
      <c r="W29" s="97">
        <v>206.44968308697622</v>
      </c>
      <c r="X29" s="97">
        <v>209.36089163853484</v>
      </c>
      <c r="Y29" s="97">
        <v>219.04358950377724</v>
      </c>
      <c r="Z29" s="63">
        <v>232.08150110911453</v>
      </c>
    </row>
    <row r="30" spans="1:26" x14ac:dyDescent="0.4">
      <c r="A30" s="59" t="s">
        <v>84</v>
      </c>
      <c r="B30" s="65" t="s">
        <v>85</v>
      </c>
      <c r="C30" s="62" t="s">
        <v>219</v>
      </c>
      <c r="D30" s="62" t="s">
        <v>219</v>
      </c>
      <c r="E30" s="62" t="s">
        <v>219</v>
      </c>
      <c r="F30" s="62" t="s">
        <v>219</v>
      </c>
      <c r="G30" s="62" t="s">
        <v>219</v>
      </c>
      <c r="H30" s="62" t="s">
        <v>219</v>
      </c>
      <c r="I30" s="62">
        <v>100.92127000551326</v>
      </c>
      <c r="J30" s="62">
        <v>104.33562175989805</v>
      </c>
      <c r="K30" s="62">
        <v>107.64267419270514</v>
      </c>
      <c r="L30" s="62">
        <v>114.83892604177912</v>
      </c>
      <c r="M30" s="62">
        <v>117.46164714950571</v>
      </c>
      <c r="N30" s="62">
        <v>121.63498946532214</v>
      </c>
      <c r="O30" s="62">
        <v>125.87328224684781</v>
      </c>
      <c r="P30" s="62">
        <v>132.97767188870191</v>
      </c>
      <c r="Q30" s="62">
        <v>134.98556399088397</v>
      </c>
      <c r="R30" s="62">
        <v>144.18010334139851</v>
      </c>
      <c r="S30" s="62">
        <v>150.88181037109362</v>
      </c>
      <c r="T30" s="62">
        <v>156.76762294296222</v>
      </c>
      <c r="U30" s="62">
        <v>182.03465884631476</v>
      </c>
      <c r="V30" s="62">
        <v>192.95934543781391</v>
      </c>
      <c r="W30" s="97">
        <v>194.00129498791401</v>
      </c>
      <c r="X30" s="97">
        <v>197.13215380269639</v>
      </c>
      <c r="Y30" s="97">
        <v>207.89407044683421</v>
      </c>
      <c r="Z30" s="63">
        <v>221.69919782647517</v>
      </c>
    </row>
    <row r="31" spans="1:26" x14ac:dyDescent="0.4">
      <c r="A31" s="59" t="s">
        <v>86</v>
      </c>
      <c r="B31" s="65" t="s">
        <v>87</v>
      </c>
      <c r="C31" s="62" t="s">
        <v>219</v>
      </c>
      <c r="D31" s="62" t="s">
        <v>219</v>
      </c>
      <c r="E31" s="62" t="s">
        <v>219</v>
      </c>
      <c r="F31" s="62" t="s">
        <v>219</v>
      </c>
      <c r="G31" s="62" t="s">
        <v>219</v>
      </c>
      <c r="H31" s="62" t="s">
        <v>219</v>
      </c>
      <c r="I31" s="62">
        <v>124.35834230219483</v>
      </c>
      <c r="J31" s="62">
        <v>127.66017216201499</v>
      </c>
      <c r="K31" s="62">
        <v>132.15832244132989</v>
      </c>
      <c r="L31" s="62">
        <v>142.1332468242484</v>
      </c>
      <c r="M31" s="62">
        <v>144.96184707799168</v>
      </c>
      <c r="N31" s="62">
        <v>150.84695499749463</v>
      </c>
      <c r="O31" s="62">
        <v>157.58134249322441</v>
      </c>
      <c r="P31" s="62">
        <v>168.27466603933109</v>
      </c>
      <c r="Q31" s="62">
        <v>172.34312930710209</v>
      </c>
      <c r="R31" s="62">
        <v>185.8112800923256</v>
      </c>
      <c r="S31" s="62">
        <v>194.02302820108054</v>
      </c>
      <c r="T31" s="62">
        <v>200.3966921744445</v>
      </c>
      <c r="U31" s="62">
        <v>229.50244388047852</v>
      </c>
      <c r="V31" s="62">
        <v>240.97645864569233</v>
      </c>
      <c r="W31" s="97">
        <v>247.33032078225105</v>
      </c>
      <c r="X31" s="97">
        <v>252.10573958774535</v>
      </c>
      <c r="Y31" s="97">
        <v>259.43842893004569</v>
      </c>
      <c r="Z31" s="63">
        <v>275.64569742265587</v>
      </c>
    </row>
    <row r="32" spans="1:26" x14ac:dyDescent="0.4">
      <c r="A32" s="59" t="s">
        <v>88</v>
      </c>
      <c r="B32" s="65" t="s">
        <v>89</v>
      </c>
      <c r="C32" s="62" t="s">
        <v>219</v>
      </c>
      <c r="D32" s="62" t="s">
        <v>219</v>
      </c>
      <c r="E32" s="62" t="s">
        <v>219</v>
      </c>
      <c r="F32" s="62" t="s">
        <v>219</v>
      </c>
      <c r="G32" s="62" t="s">
        <v>219</v>
      </c>
      <c r="H32" s="62" t="s">
        <v>219</v>
      </c>
      <c r="I32" s="62">
        <v>136.88629178712571</v>
      </c>
      <c r="J32" s="62">
        <v>142.33270306948631</v>
      </c>
      <c r="K32" s="62">
        <v>148.8706486557216</v>
      </c>
      <c r="L32" s="62">
        <v>160.31262344381037</v>
      </c>
      <c r="M32" s="62">
        <v>163.39758107238839</v>
      </c>
      <c r="N32" s="62">
        <v>170.51518359421604</v>
      </c>
      <c r="O32" s="62">
        <v>179.37981567873146</v>
      </c>
      <c r="P32" s="62">
        <v>192.42704986346041</v>
      </c>
      <c r="Q32" s="62">
        <v>195.83342557885615</v>
      </c>
      <c r="R32" s="62">
        <v>208.57642200061161</v>
      </c>
      <c r="S32" s="62">
        <v>214.98068208899761</v>
      </c>
      <c r="T32" s="62">
        <v>222.01397611568018</v>
      </c>
      <c r="U32" s="62">
        <v>256.8321338943141</v>
      </c>
      <c r="V32" s="62">
        <v>270.95380505723915</v>
      </c>
      <c r="W32" s="97">
        <v>272.73593555745299</v>
      </c>
      <c r="X32" s="97">
        <v>279.37035492874315</v>
      </c>
      <c r="Y32" s="97">
        <v>296.6266384414381</v>
      </c>
      <c r="Z32" s="63">
        <v>319.48076308250916</v>
      </c>
    </row>
    <row r="33" spans="1:26" x14ac:dyDescent="0.4">
      <c r="A33" s="59" t="s">
        <v>90</v>
      </c>
      <c r="B33" s="65" t="s">
        <v>91</v>
      </c>
      <c r="C33" s="62" t="s">
        <v>219</v>
      </c>
      <c r="D33" s="62" t="s">
        <v>219</v>
      </c>
      <c r="E33" s="62" t="s">
        <v>219</v>
      </c>
      <c r="F33" s="62" t="s">
        <v>219</v>
      </c>
      <c r="G33" s="62" t="s">
        <v>219</v>
      </c>
      <c r="H33" s="62" t="s">
        <v>219</v>
      </c>
      <c r="I33" s="62">
        <v>81.259491314410113</v>
      </c>
      <c r="J33" s="62">
        <v>82.113920769132804</v>
      </c>
      <c r="K33" s="62">
        <v>84.928173372760668</v>
      </c>
      <c r="L33" s="62">
        <v>91.461943547711058</v>
      </c>
      <c r="M33" s="62">
        <v>94.29591510279208</v>
      </c>
      <c r="N33" s="62">
        <v>98.445637992684937</v>
      </c>
      <c r="O33" s="62">
        <v>103.35689216975169</v>
      </c>
      <c r="P33" s="62">
        <v>111.3735955609954</v>
      </c>
      <c r="Q33" s="62">
        <v>112.83324053808779</v>
      </c>
      <c r="R33" s="62">
        <v>120.65042387381375</v>
      </c>
      <c r="S33" s="62">
        <v>126.19276227170346</v>
      </c>
      <c r="T33" s="62">
        <v>131.38629254443077</v>
      </c>
      <c r="U33" s="62">
        <v>152.19837979136449</v>
      </c>
      <c r="V33" s="62">
        <v>161.26133119140988</v>
      </c>
      <c r="W33" s="97">
        <v>162.30824249036255</v>
      </c>
      <c r="X33" s="97">
        <v>165.5529119215563</v>
      </c>
      <c r="Y33" s="97">
        <v>175.64647319735653</v>
      </c>
      <c r="Z33" s="63">
        <v>188.3067737847343</v>
      </c>
    </row>
    <row r="34" spans="1:26" x14ac:dyDescent="0.4">
      <c r="A34" s="47">
        <v>924</v>
      </c>
      <c r="B34" s="66" t="s">
        <v>92</v>
      </c>
      <c r="C34" s="57" t="s">
        <v>219</v>
      </c>
      <c r="D34" s="57" t="s">
        <v>219</v>
      </c>
      <c r="E34" s="57" t="s">
        <v>219</v>
      </c>
      <c r="F34" s="57" t="s">
        <v>219</v>
      </c>
      <c r="G34" s="57" t="s">
        <v>219</v>
      </c>
      <c r="H34" s="57" t="s">
        <v>219</v>
      </c>
      <c r="I34" s="57">
        <v>67.935811162179789</v>
      </c>
      <c r="J34" s="57">
        <v>69.469847866274975</v>
      </c>
      <c r="K34" s="57">
        <v>71.112238340562158</v>
      </c>
      <c r="L34" s="57">
        <v>76.216539168749122</v>
      </c>
      <c r="M34" s="57">
        <v>77.625132035448686</v>
      </c>
      <c r="N34" s="57">
        <v>80.21732449822089</v>
      </c>
      <c r="O34" s="57">
        <v>82.843923027246731</v>
      </c>
      <c r="P34" s="57">
        <v>86.864450201192554</v>
      </c>
      <c r="Q34" s="57">
        <v>85.713913372021381</v>
      </c>
      <c r="R34" s="57">
        <v>89.65538174850488</v>
      </c>
      <c r="S34" s="57">
        <v>91.463012795862738</v>
      </c>
      <c r="T34" s="57">
        <v>92.750564229717412</v>
      </c>
      <c r="U34" s="57">
        <v>105.92965346753948</v>
      </c>
      <c r="V34" s="57">
        <v>110.34940954107925</v>
      </c>
      <c r="W34" s="90">
        <v>109.96307351286913</v>
      </c>
      <c r="X34" s="90">
        <v>110.02270941486832</v>
      </c>
      <c r="Y34" s="90">
        <v>114.46741954981071</v>
      </c>
      <c r="Z34" s="58">
        <v>119.97303773090276</v>
      </c>
    </row>
    <row r="35" spans="1:26" x14ac:dyDescent="0.4">
      <c r="A35" s="47">
        <v>923</v>
      </c>
      <c r="B35" s="66" t="s">
        <v>93</v>
      </c>
      <c r="C35" s="57" t="s">
        <v>219</v>
      </c>
      <c r="D35" s="57" t="s">
        <v>219</v>
      </c>
      <c r="E35" s="57" t="s">
        <v>219</v>
      </c>
      <c r="F35" s="57" t="s">
        <v>219</v>
      </c>
      <c r="G35" s="57" t="s">
        <v>219</v>
      </c>
      <c r="H35" s="57" t="s">
        <v>219</v>
      </c>
      <c r="I35" s="57">
        <v>103.09457576658647</v>
      </c>
      <c r="J35" s="57">
        <v>104.24141781048375</v>
      </c>
      <c r="K35" s="57">
        <v>106.9083350390227</v>
      </c>
      <c r="L35" s="57">
        <v>113.35851617012226</v>
      </c>
      <c r="M35" s="57">
        <v>115.13454899671405</v>
      </c>
      <c r="N35" s="57">
        <v>117.88486243113141</v>
      </c>
      <c r="O35" s="57">
        <v>119.88247979336387</v>
      </c>
      <c r="P35" s="57">
        <v>124.72827693703204</v>
      </c>
      <c r="Q35" s="57">
        <v>123.31252739189956</v>
      </c>
      <c r="R35" s="57">
        <v>128.66382912485244</v>
      </c>
      <c r="S35" s="57">
        <v>131.60334890590295</v>
      </c>
      <c r="T35" s="57">
        <v>133.81960336863102</v>
      </c>
      <c r="U35" s="57">
        <v>153.69105635268187</v>
      </c>
      <c r="V35" s="57">
        <v>162.43112615781141</v>
      </c>
      <c r="W35" s="90">
        <v>163.6747688614071</v>
      </c>
      <c r="X35" s="90">
        <v>166.61678086329744</v>
      </c>
      <c r="Y35" s="90">
        <v>175.86078301341391</v>
      </c>
      <c r="Z35" s="58">
        <v>186.91341600190171</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98"/>
      <c r="X36" s="98"/>
      <c r="Y36" s="98"/>
      <c r="Z36" s="99"/>
    </row>
    <row r="49" spans="1:1" x14ac:dyDescent="0.4">
      <c r="A49" s="75"/>
    </row>
    <row r="50" spans="1:1" x14ac:dyDescent="0.4">
      <c r="A50" s="75"/>
    </row>
  </sheetData>
  <mergeCells count="2">
    <mergeCell ref="A1:B1"/>
    <mergeCell ref="A19:B19"/>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136</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87"/>
      <c r="D3" s="87"/>
      <c r="E3" s="87"/>
      <c r="F3" s="87"/>
      <c r="G3" s="87"/>
      <c r="H3" s="87"/>
      <c r="I3" s="87">
        <f t="shared" ref="I3:Z3" si="0">SUM(I6,I16:I17,I4)</f>
        <v>4105.243888624047</v>
      </c>
      <c r="J3" s="87">
        <f t="shared" si="0"/>
        <v>4388.6272675576192</v>
      </c>
      <c r="K3" s="87">
        <f t="shared" si="0"/>
        <v>4628.2519999999977</v>
      </c>
      <c r="L3" s="87">
        <f t="shared" si="0"/>
        <v>4869.6964021188805</v>
      </c>
      <c r="M3" s="87">
        <f t="shared" si="0"/>
        <v>5122.9964421995746</v>
      </c>
      <c r="N3" s="87">
        <f t="shared" si="0"/>
        <v>5468.0760196496658</v>
      </c>
      <c r="O3" s="87">
        <f t="shared" si="0"/>
        <v>5799.6705914329405</v>
      </c>
      <c r="P3" s="87">
        <f t="shared" si="0"/>
        <v>6277.2924692415199</v>
      </c>
      <c r="Q3" s="87">
        <f t="shared" si="0"/>
        <v>6456.1189997175679</v>
      </c>
      <c r="R3" s="87">
        <f t="shared" si="0"/>
        <v>6899.7753096582819</v>
      </c>
      <c r="S3" s="87">
        <f t="shared" si="0"/>
        <v>7419.4275888724915</v>
      </c>
      <c r="T3" s="87">
        <f t="shared" si="0"/>
        <v>7528.3277963936816</v>
      </c>
      <c r="U3" s="87">
        <f t="shared" si="0"/>
        <v>7070.9663343357543</v>
      </c>
      <c r="V3" s="87">
        <f t="shared" si="0"/>
        <v>6632.0880013466431</v>
      </c>
      <c r="W3" s="87">
        <f t="shared" si="0"/>
        <v>5138.3005447814794</v>
      </c>
      <c r="X3" s="87">
        <f t="shared" si="0"/>
        <v>3571.9625758396119</v>
      </c>
      <c r="Y3" s="87">
        <f t="shared" si="0"/>
        <v>2486.5791498461995</v>
      </c>
      <c r="Z3" s="88">
        <f t="shared" si="0"/>
        <v>1621.5160946707183</v>
      </c>
    </row>
    <row r="4" spans="1:26" s="49" customFormat="1" x14ac:dyDescent="0.4">
      <c r="A4" s="59"/>
      <c r="B4" s="89" t="s">
        <v>71</v>
      </c>
      <c r="C4" s="62"/>
      <c r="D4" s="62"/>
      <c r="E4" s="62"/>
      <c r="F4" s="62"/>
      <c r="G4" s="62"/>
      <c r="H4" s="62"/>
      <c r="I4" s="97">
        <v>2.761271823772447</v>
      </c>
      <c r="J4" s="97">
        <v>2.9182817157000729</v>
      </c>
      <c r="K4" s="97">
        <v>3.2030341763604255</v>
      </c>
      <c r="L4" s="97">
        <v>3.3937492299175704</v>
      </c>
      <c r="M4" s="97">
        <v>3.6539237161534248</v>
      </c>
      <c r="N4" s="97">
        <v>4.8097445736683664</v>
      </c>
      <c r="O4" s="97">
        <v>4.5063264532508303</v>
      </c>
      <c r="P4" s="97">
        <v>4.5525241941475034</v>
      </c>
      <c r="Q4" s="97">
        <v>4.513307571980433</v>
      </c>
      <c r="R4" s="97">
        <v>4.983479565402706</v>
      </c>
      <c r="S4" s="97">
        <v>5.4555481008875093</v>
      </c>
      <c r="T4" s="97">
        <v>5.4983369441443681</v>
      </c>
      <c r="U4" s="97">
        <v>5.0339733477809876</v>
      </c>
      <c r="V4" s="97">
        <v>4.9097031337209245</v>
      </c>
      <c r="W4" s="97">
        <v>4.4455514920058636</v>
      </c>
      <c r="X4" s="97">
        <v>3.8554177167582302</v>
      </c>
      <c r="Y4" s="97">
        <v>3.415574656073848</v>
      </c>
      <c r="Z4" s="63">
        <v>2.9210864810244197</v>
      </c>
    </row>
    <row r="5" spans="1:26" s="49" customFormat="1" ht="25.5" customHeight="1" x14ac:dyDescent="0.4">
      <c r="A5" s="54">
        <v>941</v>
      </c>
      <c r="B5" s="55" t="s">
        <v>72</v>
      </c>
      <c r="C5" s="90"/>
      <c r="D5" s="90"/>
      <c r="E5" s="90"/>
      <c r="F5" s="90"/>
      <c r="G5" s="90"/>
      <c r="H5" s="90"/>
      <c r="I5" s="90">
        <f t="shared" ref="I5:Z5" si="1">SUM(I6,I16)</f>
        <v>3638.7766381164274</v>
      </c>
      <c r="J5" s="90">
        <f t="shared" si="1"/>
        <v>3887.1953584686103</v>
      </c>
      <c r="K5" s="90">
        <f t="shared" si="1"/>
        <v>4096.9331144530697</v>
      </c>
      <c r="L5" s="90">
        <f t="shared" si="1"/>
        <v>4307.1670866118775</v>
      </c>
      <c r="M5" s="90">
        <f t="shared" si="1"/>
        <v>4529.7588401494659</v>
      </c>
      <c r="N5" s="90">
        <f t="shared" si="1"/>
        <v>4834.5045892690114</v>
      </c>
      <c r="O5" s="90">
        <f t="shared" si="1"/>
        <v>5128.4763471779897</v>
      </c>
      <c r="P5" s="90">
        <f t="shared" si="1"/>
        <v>5552.881998822726</v>
      </c>
      <c r="Q5" s="90">
        <f t="shared" si="1"/>
        <v>5717.0614055996348</v>
      </c>
      <c r="R5" s="90">
        <f t="shared" si="1"/>
        <v>6120.1927478775206</v>
      </c>
      <c r="S5" s="90">
        <f t="shared" si="1"/>
        <v>6591.5564462770171</v>
      </c>
      <c r="T5" s="90">
        <f t="shared" si="1"/>
        <v>6694.9146037969722</v>
      </c>
      <c r="U5" s="90">
        <f t="shared" si="1"/>
        <v>6289.5023565858328</v>
      </c>
      <c r="V5" s="90">
        <f t="shared" si="1"/>
        <v>5898.6559612139354</v>
      </c>
      <c r="W5" s="90">
        <f t="shared" si="1"/>
        <v>4560.4620067390479</v>
      </c>
      <c r="X5" s="90">
        <f t="shared" si="1"/>
        <v>3149.4580825461235</v>
      </c>
      <c r="Y5" s="90">
        <f t="shared" si="1"/>
        <v>2151.5557178859472</v>
      </c>
      <c r="Z5" s="58">
        <f t="shared" si="1"/>
        <v>1374.459253124895</v>
      </c>
    </row>
    <row r="6" spans="1:26" s="49" customFormat="1" ht="25.5" customHeight="1" x14ac:dyDescent="0.4">
      <c r="A6" s="54">
        <v>921</v>
      </c>
      <c r="B6" s="64" t="s">
        <v>73</v>
      </c>
      <c r="C6" s="90"/>
      <c r="D6" s="90"/>
      <c r="E6" s="90"/>
      <c r="F6" s="90"/>
      <c r="G6" s="90"/>
      <c r="H6" s="90"/>
      <c r="I6" s="90">
        <f t="shared" ref="I6:W6" si="2">SUM(I7:I15)</f>
        <v>3310.596366223529</v>
      </c>
      <c r="J6" s="90">
        <f t="shared" si="2"/>
        <v>3537.8733143633453</v>
      </c>
      <c r="K6" s="90">
        <f t="shared" si="2"/>
        <v>3730.7450280719113</v>
      </c>
      <c r="L6" s="90">
        <f t="shared" si="2"/>
        <v>3927.7233312985713</v>
      </c>
      <c r="M6" s="90">
        <f t="shared" si="2"/>
        <v>4138.5163078634332</v>
      </c>
      <c r="N6" s="90">
        <f t="shared" si="2"/>
        <v>4425.7177617324223</v>
      </c>
      <c r="O6" s="90">
        <f t="shared" si="2"/>
        <v>4704.3529878263198</v>
      </c>
      <c r="P6" s="90">
        <f t="shared" si="2"/>
        <v>5104.5927933230078</v>
      </c>
      <c r="Q6" s="90">
        <f t="shared" si="2"/>
        <v>5265.4431513867912</v>
      </c>
      <c r="R6" s="90">
        <f t="shared" si="2"/>
        <v>5645.6414417787537</v>
      </c>
      <c r="S6" s="90">
        <f t="shared" si="2"/>
        <v>6089.3637654443219</v>
      </c>
      <c r="T6" s="90">
        <f t="shared" si="2"/>
        <v>6188.5499987348385</v>
      </c>
      <c r="U6" s="90">
        <f t="shared" si="2"/>
        <v>5829.8217599233303</v>
      </c>
      <c r="V6" s="90">
        <f t="shared" si="2"/>
        <v>5512.1460796035208</v>
      </c>
      <c r="W6" s="90">
        <f t="shared" si="2"/>
        <v>4298.1410195966064</v>
      </c>
      <c r="X6" s="90">
        <f t="shared" ref="X6:Z6" si="3">SUM(X7:X15)</f>
        <v>2992.0341657476629</v>
      </c>
      <c r="Y6" s="90">
        <f t="shared" si="3"/>
        <v>2041.1796617389573</v>
      </c>
      <c r="Z6" s="58">
        <f t="shared" si="3"/>
        <v>1318.446797763309</v>
      </c>
    </row>
    <row r="7" spans="1:26" s="49" customFormat="1" x14ac:dyDescent="0.4">
      <c r="A7" s="59" t="s">
        <v>74</v>
      </c>
      <c r="B7" s="65" t="s">
        <v>75</v>
      </c>
      <c r="C7" s="62"/>
      <c r="D7" s="62"/>
      <c r="E7" s="62"/>
      <c r="F7" s="62"/>
      <c r="G7" s="62"/>
      <c r="H7" s="62"/>
      <c r="I7" s="97">
        <v>242.51614920040532</v>
      </c>
      <c r="J7" s="97">
        <v>250.47921926304105</v>
      </c>
      <c r="K7" s="97">
        <v>255.25548701158544</v>
      </c>
      <c r="L7" s="97">
        <v>261.50189860448432</v>
      </c>
      <c r="M7" s="97">
        <v>272.87918508832541</v>
      </c>
      <c r="N7" s="97">
        <v>291.71440224947264</v>
      </c>
      <c r="O7" s="97">
        <v>310.26876774134428</v>
      </c>
      <c r="P7" s="97">
        <v>334.31986458559589</v>
      </c>
      <c r="Q7" s="97">
        <v>342.58980115383895</v>
      </c>
      <c r="R7" s="97">
        <v>366.90906694111811</v>
      </c>
      <c r="S7" s="97">
        <v>396.78044637521299</v>
      </c>
      <c r="T7" s="97">
        <v>398.31477949715872</v>
      </c>
      <c r="U7" s="97">
        <v>375.99388800577287</v>
      </c>
      <c r="V7" s="97">
        <v>359.46696344171733</v>
      </c>
      <c r="W7" s="97">
        <v>275.14469639082381</v>
      </c>
      <c r="X7" s="97">
        <v>167.57252599973549</v>
      </c>
      <c r="Y7" s="97">
        <v>73.845778156849732</v>
      </c>
      <c r="Z7" s="63">
        <v>23.693153569274848</v>
      </c>
    </row>
    <row r="8" spans="1:26" s="49" customFormat="1" x14ac:dyDescent="0.4">
      <c r="A8" s="59" t="s">
        <v>76</v>
      </c>
      <c r="B8" s="65" t="s">
        <v>77</v>
      </c>
      <c r="C8" s="62"/>
      <c r="D8" s="62"/>
      <c r="E8" s="62"/>
      <c r="F8" s="62"/>
      <c r="G8" s="62"/>
      <c r="H8" s="62"/>
      <c r="I8" s="97">
        <v>650.05503175670015</v>
      </c>
      <c r="J8" s="97">
        <v>689.28844024155649</v>
      </c>
      <c r="K8" s="97">
        <v>722.34226541725786</v>
      </c>
      <c r="L8" s="97">
        <v>758.01380778066596</v>
      </c>
      <c r="M8" s="97">
        <v>795.88206830276749</v>
      </c>
      <c r="N8" s="97">
        <v>844.94506142701812</v>
      </c>
      <c r="O8" s="97">
        <v>885.14817317966629</v>
      </c>
      <c r="P8" s="97">
        <v>948.98783734624703</v>
      </c>
      <c r="Q8" s="97">
        <v>965.07388325820318</v>
      </c>
      <c r="R8" s="97">
        <v>1017.4737574790206</v>
      </c>
      <c r="S8" s="97">
        <v>1090.0999557640362</v>
      </c>
      <c r="T8" s="97">
        <v>1093.5454777491136</v>
      </c>
      <c r="U8" s="97">
        <v>1029.6524600083358</v>
      </c>
      <c r="V8" s="97">
        <v>969.67682966701682</v>
      </c>
      <c r="W8" s="97">
        <v>718.20976276379918</v>
      </c>
      <c r="X8" s="97">
        <v>474.72716617756305</v>
      </c>
      <c r="Y8" s="97">
        <v>310.08430778288448</v>
      </c>
      <c r="Z8" s="63">
        <v>193.80815063389701</v>
      </c>
    </row>
    <row r="9" spans="1:26" s="49" customFormat="1" x14ac:dyDescent="0.4">
      <c r="A9" s="59" t="s">
        <v>78</v>
      </c>
      <c r="B9" s="65" t="s">
        <v>79</v>
      </c>
      <c r="C9" s="62"/>
      <c r="D9" s="62"/>
      <c r="E9" s="62"/>
      <c r="F9" s="62"/>
      <c r="G9" s="62"/>
      <c r="H9" s="62"/>
      <c r="I9" s="97">
        <v>394.50878124311868</v>
      </c>
      <c r="J9" s="97">
        <v>420.07236568039724</v>
      </c>
      <c r="K9" s="97">
        <v>439.24388378826927</v>
      </c>
      <c r="L9" s="97">
        <v>459.26549525826596</v>
      </c>
      <c r="M9" s="97">
        <v>480.83092126466101</v>
      </c>
      <c r="N9" s="97">
        <v>508.3287762070641</v>
      </c>
      <c r="O9" s="97">
        <v>535.02339106429167</v>
      </c>
      <c r="P9" s="97">
        <v>577.23822485195137</v>
      </c>
      <c r="Q9" s="97">
        <v>588.5921704212567</v>
      </c>
      <c r="R9" s="97">
        <v>620.59127017340666</v>
      </c>
      <c r="S9" s="97">
        <v>658.9473524404068</v>
      </c>
      <c r="T9" s="97">
        <v>665.15026382592737</v>
      </c>
      <c r="U9" s="97">
        <v>633.6715396272308</v>
      </c>
      <c r="V9" s="97">
        <v>611.24471184025788</v>
      </c>
      <c r="W9" s="97">
        <v>477.06396532122261</v>
      </c>
      <c r="X9" s="97">
        <v>319.71692611081369</v>
      </c>
      <c r="Y9" s="97">
        <v>219.23355292013147</v>
      </c>
      <c r="Z9" s="63">
        <v>134.12622827758099</v>
      </c>
    </row>
    <row r="10" spans="1:26" s="49" customFormat="1" x14ac:dyDescent="0.4">
      <c r="A10" s="59" t="s">
        <v>80</v>
      </c>
      <c r="B10" s="65" t="s">
        <v>81</v>
      </c>
      <c r="C10" s="62"/>
      <c r="D10" s="62"/>
      <c r="E10" s="62"/>
      <c r="F10" s="62"/>
      <c r="G10" s="62"/>
      <c r="H10" s="62"/>
      <c r="I10" s="97">
        <v>293.09121473285768</v>
      </c>
      <c r="J10" s="97">
        <v>310.89980333308716</v>
      </c>
      <c r="K10" s="97">
        <v>327.92462706964528</v>
      </c>
      <c r="L10" s="97">
        <v>345.94325076335645</v>
      </c>
      <c r="M10" s="97">
        <v>364.76665082927155</v>
      </c>
      <c r="N10" s="97">
        <v>389.40983112666612</v>
      </c>
      <c r="O10" s="97">
        <v>413.05281732020603</v>
      </c>
      <c r="P10" s="97">
        <v>446.45144829494427</v>
      </c>
      <c r="Q10" s="97">
        <v>458.73397024356359</v>
      </c>
      <c r="R10" s="97">
        <v>490.80753522040908</v>
      </c>
      <c r="S10" s="97">
        <v>528.14664523888189</v>
      </c>
      <c r="T10" s="97">
        <v>536.9173531542574</v>
      </c>
      <c r="U10" s="97">
        <v>492.55902383103779</v>
      </c>
      <c r="V10" s="97">
        <v>421.02890596848079</v>
      </c>
      <c r="W10" s="97">
        <v>322.00215404638971</v>
      </c>
      <c r="X10" s="97">
        <v>241.21221174316034</v>
      </c>
      <c r="Y10" s="97">
        <v>154.86397816641781</v>
      </c>
      <c r="Z10" s="63">
        <v>101.16410036119117</v>
      </c>
    </row>
    <row r="11" spans="1:26" s="49" customFormat="1" x14ac:dyDescent="0.4">
      <c r="A11" s="59" t="s">
        <v>82</v>
      </c>
      <c r="B11" s="65" t="s">
        <v>83</v>
      </c>
      <c r="C11" s="62"/>
      <c r="D11" s="62"/>
      <c r="E11" s="62"/>
      <c r="F11" s="62"/>
      <c r="G11" s="62"/>
      <c r="H11" s="62"/>
      <c r="I11" s="97">
        <v>387.48966890957416</v>
      </c>
      <c r="J11" s="97">
        <v>408.91844928412405</v>
      </c>
      <c r="K11" s="97">
        <v>428.79390246938061</v>
      </c>
      <c r="L11" s="97">
        <v>449.28875804139818</v>
      </c>
      <c r="M11" s="97">
        <v>472.511138670283</v>
      </c>
      <c r="N11" s="97">
        <v>503.86685428543575</v>
      </c>
      <c r="O11" s="97">
        <v>532.74621976541857</v>
      </c>
      <c r="P11" s="97">
        <v>573.40825021359433</v>
      </c>
      <c r="Q11" s="97">
        <v>589.08641676102286</v>
      </c>
      <c r="R11" s="97">
        <v>629.91837288562112</v>
      </c>
      <c r="S11" s="97">
        <v>676.56462881678954</v>
      </c>
      <c r="T11" s="97">
        <v>690.18952609514599</v>
      </c>
      <c r="U11" s="97">
        <v>629.29705772085936</v>
      </c>
      <c r="V11" s="97">
        <v>526.36044531605626</v>
      </c>
      <c r="W11" s="97">
        <v>418.62653621410919</v>
      </c>
      <c r="X11" s="97">
        <v>272.49032876990964</v>
      </c>
      <c r="Y11" s="97">
        <v>131.37327496686981</v>
      </c>
      <c r="Z11" s="63">
        <v>57.424325056476235</v>
      </c>
    </row>
    <row r="12" spans="1:26" s="49" customFormat="1" x14ac:dyDescent="0.4">
      <c r="A12" s="59" t="s">
        <v>84</v>
      </c>
      <c r="B12" s="65" t="s">
        <v>85</v>
      </c>
      <c r="C12" s="62"/>
      <c r="D12" s="62"/>
      <c r="E12" s="62"/>
      <c r="F12" s="62"/>
      <c r="G12" s="62"/>
      <c r="H12" s="62"/>
      <c r="I12" s="97">
        <v>285.19423798986253</v>
      </c>
      <c r="J12" s="97">
        <v>309.60379528655915</v>
      </c>
      <c r="K12" s="97">
        <v>327.9454722792704</v>
      </c>
      <c r="L12" s="97">
        <v>345.09414067865748</v>
      </c>
      <c r="M12" s="97">
        <v>362.554756835109</v>
      </c>
      <c r="N12" s="97">
        <v>383.56970946901561</v>
      </c>
      <c r="O12" s="97">
        <v>407.83602144505642</v>
      </c>
      <c r="P12" s="97">
        <v>443.86680184657564</v>
      </c>
      <c r="Q12" s="97">
        <v>461.93419701634906</v>
      </c>
      <c r="R12" s="97">
        <v>500.62151281626797</v>
      </c>
      <c r="S12" s="97">
        <v>544.43576986391736</v>
      </c>
      <c r="T12" s="97">
        <v>557.41651697060024</v>
      </c>
      <c r="U12" s="97">
        <v>525.86110974104281</v>
      </c>
      <c r="V12" s="97">
        <v>490.51001133437313</v>
      </c>
      <c r="W12" s="97">
        <v>385.39990742231828</v>
      </c>
      <c r="X12" s="97">
        <v>277.27327858409217</v>
      </c>
      <c r="Y12" s="97">
        <v>207.99422298148187</v>
      </c>
      <c r="Z12" s="63">
        <v>138.89342102480319</v>
      </c>
    </row>
    <row r="13" spans="1:26" s="49" customFormat="1" x14ac:dyDescent="0.4">
      <c r="A13" s="59" t="s">
        <v>86</v>
      </c>
      <c r="B13" s="65" t="s">
        <v>87</v>
      </c>
      <c r="C13" s="62"/>
      <c r="D13" s="62"/>
      <c r="E13" s="62"/>
      <c r="F13" s="62"/>
      <c r="G13" s="62"/>
      <c r="H13" s="62"/>
      <c r="I13" s="97">
        <v>433.76373887512727</v>
      </c>
      <c r="J13" s="97">
        <v>468.63587829779726</v>
      </c>
      <c r="K13" s="97">
        <v>496.43467829769315</v>
      </c>
      <c r="L13" s="97">
        <v>522.00554815664077</v>
      </c>
      <c r="M13" s="97">
        <v>548.89130486234512</v>
      </c>
      <c r="N13" s="97">
        <v>587.92684076805176</v>
      </c>
      <c r="O13" s="97">
        <v>628.38651552540477</v>
      </c>
      <c r="P13" s="97">
        <v>684.9756720931116</v>
      </c>
      <c r="Q13" s="97">
        <v>710.01901437545871</v>
      </c>
      <c r="R13" s="97">
        <v>767.16413253594601</v>
      </c>
      <c r="S13" s="97">
        <v>830.64395517228536</v>
      </c>
      <c r="T13" s="97">
        <v>852.33277819239674</v>
      </c>
      <c r="U13" s="97">
        <v>813.84210044185727</v>
      </c>
      <c r="V13" s="97">
        <v>814.38259403738073</v>
      </c>
      <c r="W13" s="97">
        <v>657.17217079754982</v>
      </c>
      <c r="X13" s="97">
        <v>486.06145896528687</v>
      </c>
      <c r="Y13" s="97">
        <v>374.64175091698166</v>
      </c>
      <c r="Z13" s="63">
        <v>276.16296258387331</v>
      </c>
    </row>
    <row r="14" spans="1:26" s="49" customFormat="1" x14ac:dyDescent="0.4">
      <c r="A14" s="59" t="s">
        <v>88</v>
      </c>
      <c r="B14" s="65" t="s">
        <v>89</v>
      </c>
      <c r="C14" s="62"/>
      <c r="D14" s="62"/>
      <c r="E14" s="62"/>
      <c r="F14" s="62"/>
      <c r="G14" s="62"/>
      <c r="H14" s="62"/>
      <c r="I14" s="97">
        <v>348.78536117797529</v>
      </c>
      <c r="J14" s="97">
        <v>381.06890326730797</v>
      </c>
      <c r="K14" s="97">
        <v>411.67320919892097</v>
      </c>
      <c r="L14" s="97">
        <v>441.27914263987714</v>
      </c>
      <c r="M14" s="97">
        <v>470.69254468464931</v>
      </c>
      <c r="N14" s="97">
        <v>515.16345145979153</v>
      </c>
      <c r="O14" s="97">
        <v>563.95653209061788</v>
      </c>
      <c r="P14" s="97">
        <v>627.21736216789714</v>
      </c>
      <c r="Q14" s="97">
        <v>662.59986986377089</v>
      </c>
      <c r="R14" s="97">
        <v>722.38520772862648</v>
      </c>
      <c r="S14" s="97">
        <v>786.97313410010236</v>
      </c>
      <c r="T14" s="97">
        <v>805.11663797367305</v>
      </c>
      <c r="U14" s="97">
        <v>767.58316988341096</v>
      </c>
      <c r="V14" s="97">
        <v>765.88762604410203</v>
      </c>
      <c r="W14" s="97">
        <v>611.52043397533873</v>
      </c>
      <c r="X14" s="97">
        <v>449.88102490996204</v>
      </c>
      <c r="Y14" s="97">
        <v>350.97353551646734</v>
      </c>
      <c r="Z14" s="63">
        <v>260.22841296134857</v>
      </c>
    </row>
    <row r="15" spans="1:26" s="49" customFormat="1" x14ac:dyDescent="0.4">
      <c r="A15" s="59" t="s">
        <v>90</v>
      </c>
      <c r="B15" s="65" t="s">
        <v>91</v>
      </c>
      <c r="C15" s="62"/>
      <c r="D15" s="62"/>
      <c r="E15" s="62"/>
      <c r="F15" s="62"/>
      <c r="G15" s="62"/>
      <c r="H15" s="62"/>
      <c r="I15" s="97">
        <v>275.19218233790775</v>
      </c>
      <c r="J15" s="97">
        <v>298.9064597094748</v>
      </c>
      <c r="K15" s="97">
        <v>321.13150253988834</v>
      </c>
      <c r="L15" s="97">
        <v>345.33128937522497</v>
      </c>
      <c r="M15" s="97">
        <v>369.50773732602187</v>
      </c>
      <c r="N15" s="97">
        <v>400.79283473990637</v>
      </c>
      <c r="O15" s="97">
        <v>427.93454969431434</v>
      </c>
      <c r="P15" s="97">
        <v>468.12733192309071</v>
      </c>
      <c r="Q15" s="97">
        <v>486.81382829332642</v>
      </c>
      <c r="R15" s="97">
        <v>529.77058599833788</v>
      </c>
      <c r="S15" s="97">
        <v>576.77187767268947</v>
      </c>
      <c r="T15" s="97">
        <v>589.56666527656546</v>
      </c>
      <c r="U15" s="97">
        <v>561.36141066378366</v>
      </c>
      <c r="V15" s="97">
        <v>553.5879919541353</v>
      </c>
      <c r="W15" s="97">
        <v>433.00139266505482</v>
      </c>
      <c r="X15" s="97">
        <v>303.0992444871394</v>
      </c>
      <c r="Y15" s="97">
        <v>218.16926033087293</v>
      </c>
      <c r="Z15" s="63">
        <v>132.94604329486367</v>
      </c>
    </row>
    <row r="16" spans="1:26" s="49" customFormat="1" x14ac:dyDescent="0.4">
      <c r="A16" s="47">
        <v>924</v>
      </c>
      <c r="B16" s="66" t="s">
        <v>92</v>
      </c>
      <c r="C16" s="57"/>
      <c r="D16" s="57"/>
      <c r="E16" s="57"/>
      <c r="F16" s="57"/>
      <c r="G16" s="57"/>
      <c r="H16" s="57"/>
      <c r="I16" s="90">
        <v>328.1802718928983</v>
      </c>
      <c r="J16" s="90">
        <v>349.32204410526504</v>
      </c>
      <c r="K16" s="90">
        <v>366.18808638115826</v>
      </c>
      <c r="L16" s="90">
        <v>379.4437553133061</v>
      </c>
      <c r="M16" s="90">
        <v>391.24253228603237</v>
      </c>
      <c r="N16" s="90">
        <v>408.78682753658921</v>
      </c>
      <c r="O16" s="90">
        <v>424.12335935166988</v>
      </c>
      <c r="P16" s="90">
        <v>448.28920549971821</v>
      </c>
      <c r="Q16" s="90">
        <v>451.61825421284368</v>
      </c>
      <c r="R16" s="90">
        <v>474.55130609876659</v>
      </c>
      <c r="S16" s="90">
        <v>502.19268083269566</v>
      </c>
      <c r="T16" s="90">
        <v>506.36460506213359</v>
      </c>
      <c r="U16" s="90">
        <v>459.68059666250264</v>
      </c>
      <c r="V16" s="90">
        <v>386.50988161041431</v>
      </c>
      <c r="W16" s="90">
        <v>262.32098714244194</v>
      </c>
      <c r="X16" s="90">
        <v>157.42391679846051</v>
      </c>
      <c r="Y16" s="90">
        <v>110.37605614698973</v>
      </c>
      <c r="Z16" s="58">
        <v>56.012455361585928</v>
      </c>
    </row>
    <row r="17" spans="1:26" s="49" customFormat="1" x14ac:dyDescent="0.4">
      <c r="A17" s="47">
        <v>923</v>
      </c>
      <c r="B17" s="91" t="s">
        <v>93</v>
      </c>
      <c r="C17" s="90"/>
      <c r="D17" s="90"/>
      <c r="E17" s="90"/>
      <c r="F17" s="90"/>
      <c r="G17" s="90"/>
      <c r="H17" s="90"/>
      <c r="I17" s="90">
        <v>463.70597868384721</v>
      </c>
      <c r="J17" s="90">
        <v>498.51362737330913</v>
      </c>
      <c r="K17" s="90">
        <v>528.11585137056773</v>
      </c>
      <c r="L17" s="90">
        <v>559.13556627708545</v>
      </c>
      <c r="M17" s="90">
        <v>589.58367833395539</v>
      </c>
      <c r="N17" s="90">
        <v>628.76168580698641</v>
      </c>
      <c r="O17" s="90">
        <v>666.68791780170011</v>
      </c>
      <c r="P17" s="90">
        <v>719.85794622464607</v>
      </c>
      <c r="Q17" s="90">
        <v>734.54428654595267</v>
      </c>
      <c r="R17" s="90">
        <v>774.59908221535852</v>
      </c>
      <c r="S17" s="90">
        <v>822.41559449458703</v>
      </c>
      <c r="T17" s="90">
        <v>827.91485565256551</v>
      </c>
      <c r="U17" s="90">
        <v>776.43000440214018</v>
      </c>
      <c r="V17" s="90">
        <v>728.52233699898682</v>
      </c>
      <c r="W17" s="90">
        <v>573.39298655042614</v>
      </c>
      <c r="X17" s="90">
        <v>418.64907557673001</v>
      </c>
      <c r="Y17" s="90">
        <v>331.60785730417842</v>
      </c>
      <c r="Z17" s="58">
        <v>244.13575506479881</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137</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t="s">
        <v>219</v>
      </c>
      <c r="H21" s="57" t="s">
        <v>219</v>
      </c>
      <c r="I21" s="57">
        <v>5895.5893856835983</v>
      </c>
      <c r="J21" s="57">
        <v>6178.3130708052922</v>
      </c>
      <c r="K21" s="57">
        <v>6336.3447348181808</v>
      </c>
      <c r="L21" s="57">
        <v>6508.2341604499934</v>
      </c>
      <c r="M21" s="57">
        <v>6657.7096475462195</v>
      </c>
      <c r="N21" s="57">
        <v>6922.0655951606986</v>
      </c>
      <c r="O21" s="57">
        <v>7159.1398633134377</v>
      </c>
      <c r="P21" s="57">
        <v>7623.0346581615668</v>
      </c>
      <c r="Q21" s="57">
        <v>7708.1781454938027</v>
      </c>
      <c r="R21" s="57">
        <v>8114.0393159347868</v>
      </c>
      <c r="S21" s="57">
        <v>8549.0611987914326</v>
      </c>
      <c r="T21" s="57">
        <v>8510.3433726266976</v>
      </c>
      <c r="U21" s="57">
        <v>7883.236570572446</v>
      </c>
      <c r="V21" s="57">
        <v>7330.8100717200159</v>
      </c>
      <c r="W21" s="90">
        <v>5548.2796207860147</v>
      </c>
      <c r="X21" s="90">
        <v>3791.4634752947381</v>
      </c>
      <c r="Y21" s="90">
        <v>2584.1708290859287</v>
      </c>
      <c r="Z21" s="58">
        <v>1653.46163562933</v>
      </c>
    </row>
    <row r="22" spans="1:26" x14ac:dyDescent="0.4">
      <c r="A22" s="59"/>
      <c r="B22" s="89" t="s">
        <v>71</v>
      </c>
      <c r="C22" s="62" t="s">
        <v>219</v>
      </c>
      <c r="D22" s="62" t="s">
        <v>219</v>
      </c>
      <c r="E22" s="62" t="s">
        <v>219</v>
      </c>
      <c r="F22" s="62" t="s">
        <v>219</v>
      </c>
      <c r="G22" s="62" t="s">
        <v>219</v>
      </c>
      <c r="H22" s="62" t="s">
        <v>219</v>
      </c>
      <c r="I22" s="62">
        <v>3.9654951805254046</v>
      </c>
      <c r="J22" s="62">
        <v>4.1083593955875033</v>
      </c>
      <c r="K22" s="62">
        <v>4.3851390846531437</v>
      </c>
      <c r="L22" s="62">
        <v>4.5356656444824486</v>
      </c>
      <c r="M22" s="62">
        <v>4.7485418838174756</v>
      </c>
      <c r="N22" s="62">
        <v>6.0886804271301509</v>
      </c>
      <c r="O22" s="62">
        <v>5.5626299528506422</v>
      </c>
      <c r="P22" s="62">
        <v>5.5285061010226819</v>
      </c>
      <c r="Q22" s="62">
        <v>5.3885900789240697</v>
      </c>
      <c r="R22" s="62">
        <v>5.8605023075509104</v>
      </c>
      <c r="S22" s="62">
        <v>6.2861742403668925</v>
      </c>
      <c r="T22" s="62">
        <v>6.2155549862590762</v>
      </c>
      <c r="U22" s="62">
        <v>5.6122460374069929</v>
      </c>
      <c r="V22" s="62">
        <v>5.4269637517669391</v>
      </c>
      <c r="W22" s="97">
        <v>4.8002569198295015</v>
      </c>
      <c r="X22" s="97">
        <v>4.0923372361081052</v>
      </c>
      <c r="Y22" s="97">
        <v>3.5496269609343325</v>
      </c>
      <c r="Z22" s="63">
        <v>2.9786349001427399</v>
      </c>
    </row>
    <row r="23" spans="1:26" ht="25.5" customHeight="1" x14ac:dyDescent="0.4">
      <c r="A23" s="54">
        <v>941</v>
      </c>
      <c r="B23" s="55" t="s">
        <v>72</v>
      </c>
      <c r="C23" s="57" t="s">
        <v>219</v>
      </c>
      <c r="D23" s="57" t="s">
        <v>219</v>
      </c>
      <c r="E23" s="57" t="s">
        <v>219</v>
      </c>
      <c r="F23" s="57" t="s">
        <v>219</v>
      </c>
      <c r="G23" s="57" t="s">
        <v>219</v>
      </c>
      <c r="H23" s="57" t="s">
        <v>219</v>
      </c>
      <c r="I23" s="57">
        <v>5225.6902407186726</v>
      </c>
      <c r="J23" s="57">
        <v>5472.3968174599513</v>
      </c>
      <c r="K23" s="57">
        <v>5608.9384434268004</v>
      </c>
      <c r="L23" s="57">
        <v>5756.4270240042306</v>
      </c>
      <c r="M23" s="57">
        <v>5886.7538698060307</v>
      </c>
      <c r="N23" s="57">
        <v>6120.0242583989502</v>
      </c>
      <c r="O23" s="57">
        <v>6330.6146230747627</v>
      </c>
      <c r="P23" s="57">
        <v>6743.3231981975496</v>
      </c>
      <c r="Q23" s="57">
        <v>6825.7923661284758</v>
      </c>
      <c r="R23" s="57">
        <v>7197.2611206431575</v>
      </c>
      <c r="S23" s="57">
        <v>7595.143800449704</v>
      </c>
      <c r="T23" s="57">
        <v>7568.2174939325387</v>
      </c>
      <c r="U23" s="57">
        <v>7012.0026943667681</v>
      </c>
      <c r="V23" s="57">
        <v>6520.1074716285684</v>
      </c>
      <c r="W23" s="90">
        <v>4924.3360120413554</v>
      </c>
      <c r="X23" s="90">
        <v>3342.9956315089917</v>
      </c>
      <c r="Y23" s="90">
        <v>2235.9986102424273</v>
      </c>
      <c r="Z23" s="58">
        <v>1401.5375192678903</v>
      </c>
    </row>
    <row r="24" spans="1:26" ht="25.5" customHeight="1" x14ac:dyDescent="0.4">
      <c r="A24" s="54">
        <v>921</v>
      </c>
      <c r="B24" s="64" t="s">
        <v>73</v>
      </c>
      <c r="C24" s="57" t="s">
        <v>219</v>
      </c>
      <c r="D24" s="57" t="s">
        <v>219</v>
      </c>
      <c r="E24" s="57" t="s">
        <v>219</v>
      </c>
      <c r="F24" s="57" t="s">
        <v>219</v>
      </c>
      <c r="G24" s="57" t="s">
        <v>219</v>
      </c>
      <c r="H24" s="57" t="s">
        <v>219</v>
      </c>
      <c r="I24" s="57">
        <v>4754.38666410924</v>
      </c>
      <c r="J24" s="57">
        <v>4980.6209569373777</v>
      </c>
      <c r="K24" s="57">
        <v>5107.6057689971449</v>
      </c>
      <c r="L24" s="57">
        <v>5249.3094120674859</v>
      </c>
      <c r="M24" s="57">
        <v>5378.3055015278824</v>
      </c>
      <c r="N24" s="57">
        <v>5602.5389080714313</v>
      </c>
      <c r="O24" s="57">
        <v>5807.0748114547459</v>
      </c>
      <c r="P24" s="57">
        <v>6198.9285938121693</v>
      </c>
      <c r="Q24" s="57">
        <v>6286.5901058569734</v>
      </c>
      <c r="R24" s="57">
        <v>6639.1954181667825</v>
      </c>
      <c r="S24" s="57">
        <v>7016.4905403972953</v>
      </c>
      <c r="T24" s="57">
        <v>6995.8013110336506</v>
      </c>
      <c r="U24" s="57">
        <v>6499.5167456222789</v>
      </c>
      <c r="V24" s="57">
        <v>6092.8769324147324</v>
      </c>
      <c r="W24" s="90">
        <v>4641.0847357910725</v>
      </c>
      <c r="X24" s="90">
        <v>3175.8978475858485</v>
      </c>
      <c r="Y24" s="90">
        <v>2121.2905847439251</v>
      </c>
      <c r="Z24" s="58">
        <v>1344.4215607139358</v>
      </c>
    </row>
    <row r="25" spans="1:26" x14ac:dyDescent="0.4">
      <c r="A25" s="59" t="s">
        <v>74</v>
      </c>
      <c r="B25" s="65" t="s">
        <v>75</v>
      </c>
      <c r="C25" s="62" t="s">
        <v>219</v>
      </c>
      <c r="D25" s="62" t="s">
        <v>219</v>
      </c>
      <c r="E25" s="62" t="s">
        <v>219</v>
      </c>
      <c r="F25" s="62" t="s">
        <v>219</v>
      </c>
      <c r="G25" s="62" t="s">
        <v>219</v>
      </c>
      <c r="H25" s="62" t="s">
        <v>219</v>
      </c>
      <c r="I25" s="62">
        <v>348.28031509767055</v>
      </c>
      <c r="J25" s="62">
        <v>352.6248505490409</v>
      </c>
      <c r="K25" s="62">
        <v>349.45952838335313</v>
      </c>
      <c r="L25" s="62">
        <v>349.49110765502866</v>
      </c>
      <c r="M25" s="62">
        <v>354.62651666356948</v>
      </c>
      <c r="N25" s="62">
        <v>369.28276420584871</v>
      </c>
      <c r="O25" s="62">
        <v>382.99718379856881</v>
      </c>
      <c r="P25" s="62">
        <v>405.9922215088086</v>
      </c>
      <c r="Q25" s="62">
        <v>409.02951420793391</v>
      </c>
      <c r="R25" s="62">
        <v>431.47993389956133</v>
      </c>
      <c r="S25" s="62">
        <v>457.19164691800245</v>
      </c>
      <c r="T25" s="62">
        <v>450.2720438842652</v>
      </c>
      <c r="U25" s="62">
        <v>419.18581253113427</v>
      </c>
      <c r="V25" s="62">
        <v>397.33852076662413</v>
      </c>
      <c r="W25" s="97">
        <v>297.09817447384933</v>
      </c>
      <c r="X25" s="97">
        <v>177.87003595398343</v>
      </c>
      <c r="Y25" s="97">
        <v>76.744030358287688</v>
      </c>
      <c r="Z25" s="63">
        <v>24.159933153069019</v>
      </c>
    </row>
    <row r="26" spans="1:26" x14ac:dyDescent="0.4">
      <c r="A26" s="59" t="s">
        <v>76</v>
      </c>
      <c r="B26" s="65" t="s">
        <v>77</v>
      </c>
      <c r="C26" s="62" t="s">
        <v>219</v>
      </c>
      <c r="D26" s="62" t="s">
        <v>219</v>
      </c>
      <c r="E26" s="62" t="s">
        <v>219</v>
      </c>
      <c r="F26" s="62" t="s">
        <v>219</v>
      </c>
      <c r="G26" s="62" t="s">
        <v>219</v>
      </c>
      <c r="H26" s="62" t="s">
        <v>219</v>
      </c>
      <c r="I26" s="62">
        <v>933.55173268878286</v>
      </c>
      <c r="J26" s="62">
        <v>970.38083215242852</v>
      </c>
      <c r="K26" s="62">
        <v>988.92834923709449</v>
      </c>
      <c r="L26" s="62">
        <v>1013.067540667286</v>
      </c>
      <c r="M26" s="62">
        <v>1034.3071255722634</v>
      </c>
      <c r="N26" s="62">
        <v>1069.6203049275878</v>
      </c>
      <c r="O26" s="62">
        <v>1092.6309471628008</v>
      </c>
      <c r="P26" s="62">
        <v>1152.4343034375665</v>
      </c>
      <c r="Q26" s="62">
        <v>1152.2342472378757</v>
      </c>
      <c r="R26" s="62">
        <v>1196.5349160805567</v>
      </c>
      <c r="S26" s="62">
        <v>1256.0714587475084</v>
      </c>
      <c r="T26" s="62">
        <v>1236.190527421795</v>
      </c>
      <c r="U26" s="62">
        <v>1147.9327639141002</v>
      </c>
      <c r="V26" s="62">
        <v>1071.8369038217104</v>
      </c>
      <c r="W26" s="97">
        <v>775.51489163843985</v>
      </c>
      <c r="X26" s="97">
        <v>503.89965546302676</v>
      </c>
      <c r="Y26" s="97">
        <v>322.25429975932832</v>
      </c>
      <c r="Z26" s="63">
        <v>197.62637126984157</v>
      </c>
    </row>
    <row r="27" spans="1:26" x14ac:dyDescent="0.4">
      <c r="A27" s="59" t="s">
        <v>78</v>
      </c>
      <c r="B27" s="65" t="s">
        <v>79</v>
      </c>
      <c r="C27" s="62" t="s">
        <v>219</v>
      </c>
      <c r="D27" s="62" t="s">
        <v>219</v>
      </c>
      <c r="E27" s="62" t="s">
        <v>219</v>
      </c>
      <c r="F27" s="62" t="s">
        <v>219</v>
      </c>
      <c r="G27" s="62" t="s">
        <v>219</v>
      </c>
      <c r="H27" s="62" t="s">
        <v>219</v>
      </c>
      <c r="I27" s="62">
        <v>566.55873472001224</v>
      </c>
      <c r="J27" s="62">
        <v>591.37822132971201</v>
      </c>
      <c r="K27" s="62">
        <v>601.35028739638426</v>
      </c>
      <c r="L27" s="62">
        <v>613.79748102063763</v>
      </c>
      <c r="M27" s="62">
        <v>624.87505104879813</v>
      </c>
      <c r="N27" s="62">
        <v>643.49601581407774</v>
      </c>
      <c r="O27" s="62">
        <v>660.43531721120394</v>
      </c>
      <c r="P27" s="62">
        <v>700.98804789221015</v>
      </c>
      <c r="Q27" s="62">
        <v>702.74003698636466</v>
      </c>
      <c r="R27" s="62">
        <v>729.80665881456321</v>
      </c>
      <c r="S27" s="62">
        <v>759.27437464899015</v>
      </c>
      <c r="T27" s="62">
        <v>751.91427534060392</v>
      </c>
      <c r="U27" s="62">
        <v>706.46392851050086</v>
      </c>
      <c r="V27" s="62">
        <v>675.64225458623469</v>
      </c>
      <c r="W27" s="97">
        <v>515.1283490591677</v>
      </c>
      <c r="X27" s="97">
        <v>339.36387127396563</v>
      </c>
      <c r="Y27" s="97">
        <v>227.83789216929273</v>
      </c>
      <c r="Z27" s="63">
        <v>136.76865343336439</v>
      </c>
    </row>
    <row r="28" spans="1:26" x14ac:dyDescent="0.4">
      <c r="A28" s="59" t="s">
        <v>80</v>
      </c>
      <c r="B28" s="65" t="s">
        <v>81</v>
      </c>
      <c r="C28" s="62" t="s">
        <v>219</v>
      </c>
      <c r="D28" s="62" t="s">
        <v>219</v>
      </c>
      <c r="E28" s="62" t="s">
        <v>219</v>
      </c>
      <c r="F28" s="62" t="s">
        <v>219</v>
      </c>
      <c r="G28" s="62" t="s">
        <v>219</v>
      </c>
      <c r="H28" s="62" t="s">
        <v>219</v>
      </c>
      <c r="I28" s="62">
        <v>420.91176590127094</v>
      </c>
      <c r="J28" s="62">
        <v>437.68499841468667</v>
      </c>
      <c r="K28" s="62">
        <v>448.94778507090012</v>
      </c>
      <c r="L28" s="62">
        <v>462.34497929183863</v>
      </c>
      <c r="M28" s="62">
        <v>474.0410183237363</v>
      </c>
      <c r="N28" s="62">
        <v>492.95591077607816</v>
      </c>
      <c r="O28" s="62">
        <v>509.87428398073735</v>
      </c>
      <c r="P28" s="62">
        <v>542.16286403969423</v>
      </c>
      <c r="Q28" s="62">
        <v>547.69795355100007</v>
      </c>
      <c r="R28" s="62">
        <v>577.18280068640092</v>
      </c>
      <c r="S28" s="62">
        <v>608.55880564901429</v>
      </c>
      <c r="T28" s="62">
        <v>606.95431464255228</v>
      </c>
      <c r="U28" s="62">
        <v>549.14125258596175</v>
      </c>
      <c r="V28" s="62">
        <v>465.38630725833087</v>
      </c>
      <c r="W28" s="97">
        <v>347.69433464907632</v>
      </c>
      <c r="X28" s="97">
        <v>256.03495871013797</v>
      </c>
      <c r="Y28" s="97">
        <v>160.94198122694385</v>
      </c>
      <c r="Z28" s="63">
        <v>103.15713757016555</v>
      </c>
    </row>
    <row r="29" spans="1:26" x14ac:dyDescent="0.4">
      <c r="A29" s="59" t="s">
        <v>82</v>
      </c>
      <c r="B29" s="65" t="s">
        <v>83</v>
      </c>
      <c r="C29" s="62" t="s">
        <v>219</v>
      </c>
      <c r="D29" s="62" t="s">
        <v>219</v>
      </c>
      <c r="E29" s="62" t="s">
        <v>219</v>
      </c>
      <c r="F29" s="62" t="s">
        <v>219</v>
      </c>
      <c r="G29" s="62" t="s">
        <v>219</v>
      </c>
      <c r="H29" s="62" t="s">
        <v>219</v>
      </c>
      <c r="I29" s="62">
        <v>556.47850433827102</v>
      </c>
      <c r="J29" s="62">
        <v>575.67572866846683</v>
      </c>
      <c r="K29" s="62">
        <v>587.04365843389724</v>
      </c>
      <c r="L29" s="62">
        <v>600.46380750119624</v>
      </c>
      <c r="M29" s="62">
        <v>614.06288331278165</v>
      </c>
      <c r="N29" s="62">
        <v>637.84764587353413</v>
      </c>
      <c r="O29" s="62">
        <v>657.62436656075886</v>
      </c>
      <c r="P29" s="62">
        <v>696.33699338883389</v>
      </c>
      <c r="Q29" s="62">
        <v>703.33013435520843</v>
      </c>
      <c r="R29" s="62">
        <v>740.7752012256085</v>
      </c>
      <c r="S29" s="62">
        <v>779.57394251910478</v>
      </c>
      <c r="T29" s="62">
        <v>780.21972715825518</v>
      </c>
      <c r="U29" s="62">
        <v>701.58693233896497</v>
      </c>
      <c r="V29" s="62">
        <v>581.81502614176418</v>
      </c>
      <c r="W29" s="97">
        <v>452.02826486198819</v>
      </c>
      <c r="X29" s="97">
        <v>289.23514929585235</v>
      </c>
      <c r="Y29" s="97">
        <v>136.52932982723189</v>
      </c>
      <c r="Z29" s="63">
        <v>58.555643539309315</v>
      </c>
    </row>
    <row r="30" spans="1:26" x14ac:dyDescent="0.4">
      <c r="A30" s="59" t="s">
        <v>84</v>
      </c>
      <c r="B30" s="65" t="s">
        <v>85</v>
      </c>
      <c r="C30" s="62" t="s">
        <v>219</v>
      </c>
      <c r="D30" s="62" t="s">
        <v>219</v>
      </c>
      <c r="E30" s="62" t="s">
        <v>219</v>
      </c>
      <c r="F30" s="62" t="s">
        <v>219</v>
      </c>
      <c r="G30" s="62" t="s">
        <v>219</v>
      </c>
      <c r="H30" s="62" t="s">
        <v>219</v>
      </c>
      <c r="I30" s="62">
        <v>409.57082404054336</v>
      </c>
      <c r="J30" s="62">
        <v>435.86047722262174</v>
      </c>
      <c r="K30" s="62">
        <v>448.97632336878326</v>
      </c>
      <c r="L30" s="62">
        <v>461.21016372986315</v>
      </c>
      <c r="M30" s="62">
        <v>471.16649983627804</v>
      </c>
      <c r="N30" s="62">
        <v>485.5628706916491</v>
      </c>
      <c r="O30" s="62">
        <v>503.43464732900725</v>
      </c>
      <c r="P30" s="62">
        <v>539.024114403358</v>
      </c>
      <c r="Q30" s="62">
        <v>551.51881219249788</v>
      </c>
      <c r="R30" s="62">
        <v>588.72390115485177</v>
      </c>
      <c r="S30" s="62">
        <v>627.32800605242858</v>
      </c>
      <c r="T30" s="62">
        <v>630.12744520314925</v>
      </c>
      <c r="U30" s="62">
        <v>586.26888254614016</v>
      </c>
      <c r="V30" s="62">
        <v>542.18757812613285</v>
      </c>
      <c r="W30" s="97">
        <v>416.150521669223</v>
      </c>
      <c r="X30" s="97">
        <v>294.31201646330248</v>
      </c>
      <c r="Y30" s="97">
        <v>216.15744814734117</v>
      </c>
      <c r="Z30" s="63">
        <v>141.62976479888741</v>
      </c>
    </row>
    <row r="31" spans="1:26" x14ac:dyDescent="0.4">
      <c r="A31" s="59" t="s">
        <v>86</v>
      </c>
      <c r="B31" s="65" t="s">
        <v>87</v>
      </c>
      <c r="C31" s="62" t="s">
        <v>219</v>
      </c>
      <c r="D31" s="62" t="s">
        <v>219</v>
      </c>
      <c r="E31" s="62" t="s">
        <v>219</v>
      </c>
      <c r="F31" s="62" t="s">
        <v>219</v>
      </c>
      <c r="G31" s="62" t="s">
        <v>219</v>
      </c>
      <c r="H31" s="62" t="s">
        <v>219</v>
      </c>
      <c r="I31" s="62">
        <v>622.93324445183191</v>
      </c>
      <c r="J31" s="62">
        <v>659.74597426838443</v>
      </c>
      <c r="K31" s="62">
        <v>679.64779359739862</v>
      </c>
      <c r="L31" s="62">
        <v>697.64807904230759</v>
      </c>
      <c r="M31" s="62">
        <v>713.3245117514191</v>
      </c>
      <c r="N31" s="62">
        <v>744.25961569071114</v>
      </c>
      <c r="O31" s="62">
        <v>775.68318440565872</v>
      </c>
      <c r="P31" s="62">
        <v>831.82252761822065</v>
      </c>
      <c r="Q31" s="62">
        <v>847.71563995852364</v>
      </c>
      <c r="R31" s="62">
        <v>902.17429609022452</v>
      </c>
      <c r="S31" s="62">
        <v>957.11238126028911</v>
      </c>
      <c r="T31" s="62">
        <v>963.51338655005179</v>
      </c>
      <c r="U31" s="62">
        <v>907.33140359060053</v>
      </c>
      <c r="V31" s="62">
        <v>900.18168054924479</v>
      </c>
      <c r="W31" s="97">
        <v>709.60718058558325</v>
      </c>
      <c r="X31" s="97">
        <v>515.93045259780638</v>
      </c>
      <c r="Y31" s="97">
        <v>389.34545242093822</v>
      </c>
      <c r="Z31" s="63">
        <v>281.60365803023348</v>
      </c>
    </row>
    <row r="32" spans="1:26" x14ac:dyDescent="0.4">
      <c r="A32" s="59" t="s">
        <v>88</v>
      </c>
      <c r="B32" s="65" t="s">
        <v>89</v>
      </c>
      <c r="C32" s="62" t="s">
        <v>219</v>
      </c>
      <c r="D32" s="62" t="s">
        <v>219</v>
      </c>
      <c r="E32" s="62" t="s">
        <v>219</v>
      </c>
      <c r="F32" s="62" t="s">
        <v>219</v>
      </c>
      <c r="G32" s="62" t="s">
        <v>219</v>
      </c>
      <c r="H32" s="62" t="s">
        <v>219</v>
      </c>
      <c r="I32" s="62">
        <v>500.89478945230195</v>
      </c>
      <c r="J32" s="62">
        <v>536.46911491850346</v>
      </c>
      <c r="K32" s="62">
        <v>563.60443890550641</v>
      </c>
      <c r="L32" s="62">
        <v>589.75914580081519</v>
      </c>
      <c r="M32" s="62">
        <v>611.69948703489456</v>
      </c>
      <c r="N32" s="62">
        <v>652.14806641670123</v>
      </c>
      <c r="O32" s="62">
        <v>696.15051862254199</v>
      </c>
      <c r="P32" s="62">
        <v>761.68184188242481</v>
      </c>
      <c r="Q32" s="62">
        <v>791.10032456254123</v>
      </c>
      <c r="R32" s="62">
        <v>849.51490645716228</v>
      </c>
      <c r="S32" s="62">
        <v>906.79252605912814</v>
      </c>
      <c r="T32" s="62">
        <v>910.13824443895567</v>
      </c>
      <c r="U32" s="62">
        <v>855.7585243190473</v>
      </c>
      <c r="V32" s="62">
        <v>846.57753661739685</v>
      </c>
      <c r="W32" s="97">
        <v>660.31294431880758</v>
      </c>
      <c r="X32" s="97">
        <v>477.52669238796443</v>
      </c>
      <c r="Y32" s="97">
        <v>364.74832193413488</v>
      </c>
      <c r="Z32" s="63">
        <v>265.35518133088453</v>
      </c>
    </row>
    <row r="33" spans="1:26" x14ac:dyDescent="0.4">
      <c r="A33" s="59" t="s">
        <v>90</v>
      </c>
      <c r="B33" s="65" t="s">
        <v>91</v>
      </c>
      <c r="C33" s="62" t="s">
        <v>219</v>
      </c>
      <c r="D33" s="62" t="s">
        <v>219</v>
      </c>
      <c r="E33" s="62" t="s">
        <v>219</v>
      </c>
      <c r="F33" s="62" t="s">
        <v>219</v>
      </c>
      <c r="G33" s="62" t="s">
        <v>219</v>
      </c>
      <c r="H33" s="62" t="s">
        <v>219</v>
      </c>
      <c r="I33" s="62">
        <v>395.20675341855519</v>
      </c>
      <c r="J33" s="62">
        <v>420.80075941353283</v>
      </c>
      <c r="K33" s="62">
        <v>439.64760460382752</v>
      </c>
      <c r="L33" s="62">
        <v>461.52710735851218</v>
      </c>
      <c r="M33" s="62">
        <v>480.20240798414244</v>
      </c>
      <c r="N33" s="62">
        <v>507.36571367524277</v>
      </c>
      <c r="O33" s="62">
        <v>528.24436238346914</v>
      </c>
      <c r="P33" s="62">
        <v>568.48567964105223</v>
      </c>
      <c r="Q33" s="62">
        <v>581.22344280502693</v>
      </c>
      <c r="R33" s="62">
        <v>623.00280375785394</v>
      </c>
      <c r="S33" s="62">
        <v>664.58739854282976</v>
      </c>
      <c r="T33" s="62">
        <v>666.47134639402248</v>
      </c>
      <c r="U33" s="62">
        <v>625.84724528583024</v>
      </c>
      <c r="V33" s="62">
        <v>611.91112454729318</v>
      </c>
      <c r="W33" s="97">
        <v>467.5500745349367</v>
      </c>
      <c r="X33" s="97">
        <v>321.725015439809</v>
      </c>
      <c r="Y33" s="97">
        <v>226.73182890042619</v>
      </c>
      <c r="Z33" s="63">
        <v>135.56521758818073</v>
      </c>
    </row>
    <row r="34" spans="1:26" x14ac:dyDescent="0.4">
      <c r="A34" s="47">
        <v>924</v>
      </c>
      <c r="B34" s="66" t="s">
        <v>92</v>
      </c>
      <c r="C34" s="57" t="s">
        <v>219</v>
      </c>
      <c r="D34" s="57" t="s">
        <v>219</v>
      </c>
      <c r="E34" s="57" t="s">
        <v>219</v>
      </c>
      <c r="F34" s="57" t="s">
        <v>219</v>
      </c>
      <c r="G34" s="57" t="s">
        <v>219</v>
      </c>
      <c r="H34" s="57" t="s">
        <v>219</v>
      </c>
      <c r="I34" s="57">
        <v>471.30357660943258</v>
      </c>
      <c r="J34" s="57">
        <v>491.77586052257425</v>
      </c>
      <c r="K34" s="57">
        <v>501.33267442965479</v>
      </c>
      <c r="L34" s="57">
        <v>507.11761193674539</v>
      </c>
      <c r="M34" s="57">
        <v>508.44836827814794</v>
      </c>
      <c r="N34" s="57">
        <v>517.48535032751931</v>
      </c>
      <c r="O34" s="57">
        <v>523.53981162001617</v>
      </c>
      <c r="P34" s="57">
        <v>544.39460438538038</v>
      </c>
      <c r="Q34" s="57">
        <v>539.20226027150284</v>
      </c>
      <c r="R34" s="57">
        <v>558.06570247637478</v>
      </c>
      <c r="S34" s="57">
        <v>578.65326005240865</v>
      </c>
      <c r="T34" s="57">
        <v>572.41618289888743</v>
      </c>
      <c r="U34" s="57">
        <v>512.48594874448941</v>
      </c>
      <c r="V34" s="57">
        <v>427.2305392138357</v>
      </c>
      <c r="W34" s="90">
        <v>283.25127625028347</v>
      </c>
      <c r="X34" s="90">
        <v>167.09778392314303</v>
      </c>
      <c r="Y34" s="90">
        <v>114.70802549850207</v>
      </c>
      <c r="Z34" s="58">
        <v>57.115958553954378</v>
      </c>
    </row>
    <row r="35" spans="1:26" x14ac:dyDescent="0.4">
      <c r="A35" s="47">
        <v>923</v>
      </c>
      <c r="B35" s="66" t="s">
        <v>93</v>
      </c>
      <c r="C35" s="57" t="s">
        <v>219</v>
      </c>
      <c r="D35" s="57" t="s">
        <v>219</v>
      </c>
      <c r="E35" s="57" t="s">
        <v>219</v>
      </c>
      <c r="F35" s="57" t="s">
        <v>219</v>
      </c>
      <c r="G35" s="57" t="s">
        <v>219</v>
      </c>
      <c r="H35" s="57" t="s">
        <v>219</v>
      </c>
      <c r="I35" s="57">
        <v>665.93364978440002</v>
      </c>
      <c r="J35" s="57">
        <v>701.80789394975363</v>
      </c>
      <c r="K35" s="57">
        <v>723.02115230672825</v>
      </c>
      <c r="L35" s="57">
        <v>747.27147080128032</v>
      </c>
      <c r="M35" s="57">
        <v>766.20723585637154</v>
      </c>
      <c r="N35" s="57">
        <v>795.95265633461895</v>
      </c>
      <c r="O35" s="57">
        <v>822.96261028582433</v>
      </c>
      <c r="P35" s="57">
        <v>874.18295386299451</v>
      </c>
      <c r="Q35" s="57">
        <v>876.99718928640289</v>
      </c>
      <c r="R35" s="57">
        <v>910.91769298407746</v>
      </c>
      <c r="S35" s="57">
        <v>947.63122410136305</v>
      </c>
      <c r="T35" s="57">
        <v>935.91032370790106</v>
      </c>
      <c r="U35" s="57">
        <v>865.62163016827071</v>
      </c>
      <c r="V35" s="57">
        <v>805.2756363396802</v>
      </c>
      <c r="W35" s="90">
        <v>619.14335182483069</v>
      </c>
      <c r="X35" s="90">
        <v>444.37550654963832</v>
      </c>
      <c r="Y35" s="90">
        <v>344.62259188256695</v>
      </c>
      <c r="Z35" s="58">
        <v>248.94548146129682</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98"/>
      <c r="X36" s="98"/>
      <c r="Y36" s="98"/>
      <c r="Z36" s="99"/>
    </row>
    <row r="49" spans="1:1" x14ac:dyDescent="0.4">
      <c r="A49" s="75"/>
    </row>
    <row r="50" spans="1:1" x14ac:dyDescent="0.4">
      <c r="A50" s="75"/>
    </row>
  </sheetData>
  <mergeCells count="2">
    <mergeCell ref="A1:B1"/>
    <mergeCell ref="A19:B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2.77734375" style="75" hidden="1" customWidth="1"/>
    <col min="8" max="9" width="12.77734375" style="75" customWidth="1"/>
    <col min="10" max="14" width="12.77734375" style="75" hidden="1" customWidth="1"/>
    <col min="15" max="20" width="12.77734375" style="75" customWidth="1"/>
    <col min="21" max="21" width="10" style="75" customWidth="1"/>
    <col min="22" max="22" width="10.33203125" style="75" customWidth="1"/>
    <col min="23" max="25" width="12.77734375" style="75" customWidth="1"/>
    <col min="26" max="27" width="12.77734375" style="75" hidden="1" customWidth="1"/>
    <col min="28" max="28" width="13.44140625" style="75" hidden="1" customWidth="1"/>
    <col min="29" max="30" width="12.77734375" style="75" customWidth="1"/>
    <col min="31" max="31" width="11.77734375" style="75" customWidth="1"/>
    <col min="32" max="32" width="11.109375" style="75" customWidth="1"/>
    <col min="33" max="38" width="12.77734375" style="75" hidden="1" customWidth="1"/>
    <col min="39" max="39" width="7.83203125" style="75" hidden="1" customWidth="1"/>
    <col min="40" max="40" width="12.77734375" style="75" customWidth="1"/>
    <col min="41" max="16384" width="8.88671875" style="75"/>
  </cols>
  <sheetData>
    <row r="1" spans="1:40" s="48" customFormat="1" ht="60" customHeight="1" x14ac:dyDescent="0.4">
      <c r="A1" s="250" t="s">
        <v>44</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c r="H2" s="53" t="s">
        <v>51</v>
      </c>
      <c r="I2" s="53" t="s">
        <v>52</v>
      </c>
      <c r="J2" s="234"/>
      <c r="K2" s="234"/>
      <c r="L2" s="234"/>
      <c r="M2" s="53"/>
      <c r="N2" s="53"/>
      <c r="O2" s="53" t="s">
        <v>56</v>
      </c>
      <c r="P2" s="53" t="s">
        <v>57</v>
      </c>
      <c r="Q2" s="53" t="s">
        <v>58</v>
      </c>
      <c r="R2" s="234" t="s">
        <v>59</v>
      </c>
      <c r="S2" s="234" t="s">
        <v>60</v>
      </c>
      <c r="T2" s="234" t="s">
        <v>61</v>
      </c>
      <c r="U2" s="234" t="s">
        <v>62</v>
      </c>
      <c r="V2" s="234" t="s">
        <v>63</v>
      </c>
      <c r="W2" s="53" t="s">
        <v>64</v>
      </c>
      <c r="X2" s="53" t="s">
        <v>65</v>
      </c>
      <c r="Y2" s="53" t="s">
        <v>66</v>
      </c>
      <c r="Z2" s="53"/>
      <c r="AA2" s="53"/>
      <c r="AB2" s="53"/>
      <c r="AC2" s="53" t="s">
        <v>67</v>
      </c>
      <c r="AD2" s="234" t="s">
        <v>54</v>
      </c>
      <c r="AE2" s="234" t="s">
        <v>55</v>
      </c>
      <c r="AF2" s="53" t="s">
        <v>68</v>
      </c>
      <c r="AG2" s="53"/>
      <c r="AH2" s="53"/>
      <c r="AI2" s="53"/>
      <c r="AJ2" s="53"/>
      <c r="AK2" s="53"/>
      <c r="AL2" s="53"/>
      <c r="AM2" s="53"/>
      <c r="AN2" s="86" t="s">
        <v>69</v>
      </c>
    </row>
    <row r="3" spans="1:40" s="49" customFormat="1" ht="30" customHeight="1" x14ac:dyDescent="0.4">
      <c r="A3" s="54">
        <v>925</v>
      </c>
      <c r="B3" s="55" t="s">
        <v>70</v>
      </c>
      <c r="C3" s="56">
        <f>SUM(D3:I3,M3:Q3,W3:AC3,AF3,AL3:AN3)</f>
        <v>94984.62424927004</v>
      </c>
      <c r="D3" s="57">
        <f t="shared" ref="D3:W3" si="0">SUM(D6,D16:D17,D4)</f>
        <v>3124.4597597447409</v>
      </c>
      <c r="E3" s="57">
        <f t="shared" si="0"/>
        <v>1099.2956646600001</v>
      </c>
      <c r="F3" s="57">
        <f t="shared" si="0"/>
        <v>931.78101868999988</v>
      </c>
      <c r="G3" s="57"/>
      <c r="H3" s="57">
        <f t="shared" si="0"/>
        <v>2689.6139499999999</v>
      </c>
      <c r="I3" s="57">
        <f t="shared" si="0"/>
        <v>6580.0587643462231</v>
      </c>
      <c r="J3" s="57"/>
      <c r="K3" s="57"/>
      <c r="L3" s="57"/>
      <c r="M3" s="57"/>
      <c r="N3" s="57"/>
      <c r="O3" s="57">
        <f t="shared" si="0"/>
        <v>11625.595130999998</v>
      </c>
      <c r="P3" s="57">
        <f t="shared" si="0"/>
        <v>6749.0433528570802</v>
      </c>
      <c r="Q3" s="57">
        <f t="shared" si="0"/>
        <v>14153.821606999456</v>
      </c>
      <c r="R3" s="57">
        <f t="shared" si="0"/>
        <v>4329.2688127383872</v>
      </c>
      <c r="S3" s="57">
        <f t="shared" si="0"/>
        <v>4560.3279730823833</v>
      </c>
      <c r="T3" s="57">
        <f t="shared" si="0"/>
        <v>4647.6406698571791</v>
      </c>
      <c r="U3" s="57">
        <f t="shared" si="0"/>
        <v>270.55906472417536</v>
      </c>
      <c r="V3" s="57">
        <f t="shared" si="0"/>
        <v>346.02508659733024</v>
      </c>
      <c r="W3" s="57">
        <f t="shared" si="0"/>
        <v>727.45800000000008</v>
      </c>
      <c r="X3" s="57">
        <f>SUM(X6,X16:X17,X4)</f>
        <v>2605.570901407315</v>
      </c>
      <c r="Y3" s="57">
        <f>SUM(Y6,Y16:Y17,Y4)</f>
        <v>55.794706500000004</v>
      </c>
      <c r="Z3" s="57"/>
      <c r="AA3" s="57"/>
      <c r="AB3" s="57"/>
      <c r="AC3" s="57">
        <f t="shared" ref="AC3:AF3" si="1">SUM(AC6,AC16:AC17,AC4)</f>
        <v>1039.6609860351218</v>
      </c>
      <c r="AD3" s="57">
        <f t="shared" si="1"/>
        <v>874.17398603512174</v>
      </c>
      <c r="AE3" s="57">
        <f t="shared" si="1"/>
        <v>165.48700000000002</v>
      </c>
      <c r="AF3" s="57">
        <f t="shared" si="1"/>
        <v>41921.907407030114</v>
      </c>
      <c r="AG3" s="57"/>
      <c r="AH3" s="57"/>
      <c r="AI3" s="57"/>
      <c r="AJ3" s="57"/>
      <c r="AK3" s="57"/>
      <c r="AL3" s="57"/>
      <c r="AM3" s="57"/>
      <c r="AN3" s="58">
        <f t="shared" ref="AN3" si="2">SUM(AN6,AN16:AN17,AN4)</f>
        <v>1680.5630000000001</v>
      </c>
    </row>
    <row r="4" spans="1:40" s="49" customFormat="1" x14ac:dyDescent="0.4">
      <c r="A4" s="59"/>
      <c r="B4" s="60" t="s">
        <v>71</v>
      </c>
      <c r="C4" s="61">
        <f t="shared" ref="C4:C18" si="3">SUM(D4:I4,M4:Q4,W4:AC4,AF4,AL4:AN4)</f>
        <v>1593.370651346713</v>
      </c>
      <c r="D4" s="62">
        <f>AA!$H$4</f>
        <v>0</v>
      </c>
      <c r="E4" s="62">
        <f>BBWB!$H$4</f>
        <v>26.816208507742971</v>
      </c>
      <c r="F4" s="62">
        <f>CA!$H$4</f>
        <v>1.3540926892315711E-2</v>
      </c>
      <c r="G4" s="62"/>
      <c r="H4" s="62">
        <f>CTB!H4</f>
        <v>0</v>
      </c>
      <c r="I4" s="62">
        <f>DLA!$H$4</f>
        <v>0</v>
      </c>
      <c r="J4" s="62"/>
      <c r="K4" s="62"/>
      <c r="L4" s="62"/>
      <c r="M4" s="62"/>
      <c r="N4" s="62"/>
      <c r="O4" s="62">
        <f>HB!$H$4</f>
        <v>0</v>
      </c>
      <c r="P4" s="62">
        <f>IB!$H$4</f>
        <v>36.518713964701369</v>
      </c>
      <c r="Q4" s="62">
        <f>IS!$H$4</f>
        <v>2.2674182435797778</v>
      </c>
      <c r="R4" s="62">
        <f>'IS MIG'!$H$4</f>
        <v>0.74182174539349099</v>
      </c>
      <c r="S4" s="62">
        <f>'IS (incapacity)'!$H$4</f>
        <v>0.67738802553358979</v>
      </c>
      <c r="T4" s="62">
        <f>'IS (lone parent)'!$H$4</f>
        <v>0.68411238514292216</v>
      </c>
      <c r="U4" s="62">
        <f>'IS (carer)'!$H$4</f>
        <v>1.0019513495952483E-2</v>
      </c>
      <c r="V4" s="62">
        <f>'IS (others)'!$H$4</f>
        <v>0.15407657401382285</v>
      </c>
      <c r="W4" s="62">
        <f>IIDB!$H$4</f>
        <v>11.300390135446513</v>
      </c>
      <c r="X4" s="62">
        <f>JSA!$H$4</f>
        <v>0.19822207179713897</v>
      </c>
      <c r="Y4" s="62">
        <f>MA!$H$4</f>
        <v>7.8656467714862011E-2</v>
      </c>
      <c r="Z4" s="62"/>
      <c r="AA4" s="62"/>
      <c r="AB4" s="62"/>
      <c r="AC4" s="62">
        <f>SDA!$H$4</f>
        <v>2.1444753697632777</v>
      </c>
      <c r="AD4" s="62">
        <f>'SDA (working age)'!$H$4</f>
        <v>1.7267372634817997</v>
      </c>
      <c r="AE4" s="62">
        <f>'SDA (pensioners)'!$H$4</f>
        <v>0.41773810628147795</v>
      </c>
      <c r="AF4" s="62">
        <f>SP!$H$4</f>
        <v>1514.0330256590748</v>
      </c>
      <c r="AG4" s="62"/>
      <c r="AH4" s="62"/>
      <c r="AI4" s="62"/>
      <c r="AJ4" s="62"/>
      <c r="AK4" s="62"/>
      <c r="AL4" s="62"/>
      <c r="AM4" s="62"/>
      <c r="AN4" s="63">
        <f>WFP!$H$4</f>
        <v>0</v>
      </c>
    </row>
    <row r="5" spans="1:40" s="49" customFormat="1" ht="25.5" customHeight="1" x14ac:dyDescent="0.4">
      <c r="A5" s="54">
        <v>941</v>
      </c>
      <c r="B5" s="55" t="s">
        <v>72</v>
      </c>
      <c r="C5" s="56">
        <f t="shared" si="3"/>
        <v>84236.253763878733</v>
      </c>
      <c r="D5" s="57">
        <f t="shared" ref="D5:W5" si="4">SUM(D6,D16)</f>
        <v>2805.5305772075876</v>
      </c>
      <c r="E5" s="57">
        <f t="shared" si="4"/>
        <v>951.95566512988842</v>
      </c>
      <c r="F5" s="57">
        <f t="shared" si="4"/>
        <v>841.19149019208055</v>
      </c>
      <c r="G5" s="57"/>
      <c r="H5" s="57">
        <f t="shared" si="4"/>
        <v>2373.7890480000001</v>
      </c>
      <c r="I5" s="57">
        <f t="shared" si="4"/>
        <v>5832.0560651953483</v>
      </c>
      <c r="J5" s="57"/>
      <c r="K5" s="57"/>
      <c r="L5" s="57"/>
      <c r="M5" s="57"/>
      <c r="N5" s="57"/>
      <c r="O5" s="57">
        <f t="shared" si="4"/>
        <v>10507.504114999998</v>
      </c>
      <c r="P5" s="57">
        <f t="shared" si="4"/>
        <v>5869.0592676433471</v>
      </c>
      <c r="Q5" s="57">
        <f t="shared" si="4"/>
        <v>12777.878659613834</v>
      </c>
      <c r="R5" s="57">
        <f t="shared" si="4"/>
        <v>3916.3037512690689</v>
      </c>
      <c r="S5" s="57">
        <f t="shared" si="4"/>
        <v>4059.4322965846914</v>
      </c>
      <c r="T5" s="57">
        <f t="shared" si="4"/>
        <v>4244.516250544124</v>
      </c>
      <c r="U5" s="57">
        <f t="shared" si="4"/>
        <v>243.51521121497754</v>
      </c>
      <c r="V5" s="57">
        <f t="shared" si="4"/>
        <v>314.111150000973</v>
      </c>
      <c r="W5" s="57">
        <f t="shared" si="4"/>
        <v>645.360829386001</v>
      </c>
      <c r="X5" s="57">
        <f>SUM(X6,X16)</f>
        <v>2322.1415583933695</v>
      </c>
      <c r="Y5" s="57">
        <f>SUM(Y6,Y16)</f>
        <v>51.857836479261927</v>
      </c>
      <c r="Z5" s="57"/>
      <c r="AA5" s="57"/>
      <c r="AB5" s="57"/>
      <c r="AC5" s="57">
        <f t="shared" ref="AC5:AF5" si="5">SUM(AC6,AC16)</f>
        <v>922.65017816597572</v>
      </c>
      <c r="AD5" s="57">
        <f t="shared" si="5"/>
        <v>776.35496962441243</v>
      </c>
      <c r="AE5" s="57">
        <f t="shared" si="5"/>
        <v>146.29520854156326</v>
      </c>
      <c r="AF5" s="57">
        <f t="shared" si="5"/>
        <v>36806.617383084515</v>
      </c>
      <c r="AG5" s="57"/>
      <c r="AH5" s="57"/>
      <c r="AI5" s="57"/>
      <c r="AJ5" s="57"/>
      <c r="AK5" s="57"/>
      <c r="AL5" s="57"/>
      <c r="AM5" s="57"/>
      <c r="AN5" s="58">
        <f t="shared" ref="AN5" si="6">SUM(AN6,AN16)</f>
        <v>1528.6610903875128</v>
      </c>
    </row>
    <row r="6" spans="1:40" s="49" customFormat="1" ht="25.5" customHeight="1" x14ac:dyDescent="0.4">
      <c r="A6" s="54">
        <v>921</v>
      </c>
      <c r="B6" s="64" t="s">
        <v>73</v>
      </c>
      <c r="C6" s="56">
        <f t="shared" si="3"/>
        <v>78695.275509112995</v>
      </c>
      <c r="D6" s="57">
        <f t="shared" ref="D6:I6" si="7">SUM(D7:D15)</f>
        <v>2566.51071257895</v>
      </c>
      <c r="E6" s="57">
        <f t="shared" si="7"/>
        <v>895.53325983173295</v>
      </c>
      <c r="F6" s="57">
        <f t="shared" si="7"/>
        <v>773.93988487261424</v>
      </c>
      <c r="G6" s="57"/>
      <c r="H6" s="57">
        <f t="shared" si="7"/>
        <v>2250.0643720000003</v>
      </c>
      <c r="I6" s="57">
        <f t="shared" si="7"/>
        <v>5290.5939974827306</v>
      </c>
      <c r="J6" s="57"/>
      <c r="K6" s="57"/>
      <c r="L6" s="57"/>
      <c r="M6" s="57"/>
      <c r="N6" s="57"/>
      <c r="O6" s="57">
        <f t="shared" ref="O6:W6" si="8">SUM(O7:O15)</f>
        <v>9977.2082459999983</v>
      </c>
      <c r="P6" s="57">
        <f t="shared" si="8"/>
        <v>5233.2698562916903</v>
      </c>
      <c r="Q6" s="57">
        <f t="shared" si="8"/>
        <v>11955.506918421459</v>
      </c>
      <c r="R6" s="57">
        <f t="shared" si="8"/>
        <v>3675.6117608990094</v>
      </c>
      <c r="S6" s="57">
        <f t="shared" si="8"/>
        <v>3762.7618818999954</v>
      </c>
      <c r="T6" s="57">
        <f t="shared" si="8"/>
        <v>3993.1387449918748</v>
      </c>
      <c r="U6" s="57">
        <f t="shared" si="8"/>
        <v>225.00934180215881</v>
      </c>
      <c r="V6" s="57">
        <f t="shared" si="8"/>
        <v>298.98518882842183</v>
      </c>
      <c r="W6" s="57">
        <f t="shared" si="8"/>
        <v>593.61424767823053</v>
      </c>
      <c r="X6" s="57">
        <f>SUM(X7:X15)</f>
        <v>2186.9852099544155</v>
      </c>
      <c r="Y6" s="57">
        <f>SUM(Y7:Y15)</f>
        <v>49.281394307982936</v>
      </c>
      <c r="Z6" s="57"/>
      <c r="AA6" s="57"/>
      <c r="AB6" s="57"/>
      <c r="AC6" s="57">
        <f t="shared" ref="AC6:AF6" si="9">SUM(AC7:AC15)</f>
        <v>852.96431070150265</v>
      </c>
      <c r="AD6" s="57">
        <f t="shared" si="9"/>
        <v>720.70572634379005</v>
      </c>
      <c r="AE6" s="57">
        <f t="shared" si="9"/>
        <v>132.25858435771264</v>
      </c>
      <c r="AF6" s="57">
        <f t="shared" si="9"/>
        <v>34633.915453400397</v>
      </c>
      <c r="AG6" s="57"/>
      <c r="AH6" s="57"/>
      <c r="AI6" s="57"/>
      <c r="AJ6" s="57"/>
      <c r="AK6" s="57"/>
      <c r="AL6" s="57"/>
      <c r="AM6" s="57"/>
      <c r="AN6" s="58">
        <f t="shared" ref="AN6" si="10">SUM(AN7:AN15)</f>
        <v>1435.8876455913016</v>
      </c>
    </row>
    <row r="7" spans="1:40" s="49" customFormat="1" x14ac:dyDescent="0.4">
      <c r="A7" s="59" t="s">
        <v>74</v>
      </c>
      <c r="B7" s="65" t="s">
        <v>75</v>
      </c>
      <c r="C7" s="61">
        <f t="shared" si="3"/>
        <v>4967.1185276632923</v>
      </c>
      <c r="D7" s="62">
        <f>AA!$H7</f>
        <v>155.15891428104132</v>
      </c>
      <c r="E7" s="62">
        <f>BBWB!$H7</f>
        <v>58.774624217775148</v>
      </c>
      <c r="F7" s="62">
        <f>CA!$H7</f>
        <v>59.916191700010557</v>
      </c>
      <c r="G7" s="62"/>
      <c r="H7" s="62">
        <f>CTB!H7</f>
        <v>160.67746199999999</v>
      </c>
      <c r="I7" s="62">
        <f>DLA!$H7</f>
        <v>412.28163159224158</v>
      </c>
      <c r="J7" s="62"/>
      <c r="K7" s="62"/>
      <c r="L7" s="62"/>
      <c r="M7" s="62"/>
      <c r="N7" s="62"/>
      <c r="O7" s="62">
        <f>HB!$H7</f>
        <v>581.73320200000001</v>
      </c>
      <c r="P7" s="62">
        <f>IB!$H7</f>
        <v>518.1516025615299</v>
      </c>
      <c r="Q7" s="62">
        <f>IS!$H7</f>
        <v>757.79364314084307</v>
      </c>
      <c r="R7" s="62">
        <f>'IS MIG'!$H7</f>
        <v>222.18886544045276</v>
      </c>
      <c r="S7" s="62">
        <f>'IS (incapacity)'!$H7</f>
        <v>263.62870124568548</v>
      </c>
      <c r="T7" s="62">
        <f>'IS (lone parent)'!$H7</f>
        <v>237.94959612814171</v>
      </c>
      <c r="U7" s="62">
        <f>'IS (carer)'!$H7</f>
        <v>19.079773056309993</v>
      </c>
      <c r="V7" s="62">
        <f>'IS (others)'!$H7</f>
        <v>14.946707270253103</v>
      </c>
      <c r="W7" s="62">
        <f>IIDB!$H7</f>
        <v>86.715583189706408</v>
      </c>
      <c r="X7" s="62">
        <f>JSA!$H7</f>
        <v>172.37845105435133</v>
      </c>
      <c r="Y7" s="62">
        <f>MA!$H7</f>
        <v>2.2700104833696866</v>
      </c>
      <c r="Z7" s="62"/>
      <c r="AA7" s="62"/>
      <c r="AB7" s="62"/>
      <c r="AC7" s="62">
        <f>SDA!$H7</f>
        <v>57.709428499101044</v>
      </c>
      <c r="AD7" s="62">
        <f>'SDA (working age)'!$H7</f>
        <v>47.11262415963381</v>
      </c>
      <c r="AE7" s="62">
        <f>'SDA (pensioners)'!$H7</f>
        <v>10.596804339467242</v>
      </c>
      <c r="AF7" s="62">
        <f>SP!$H7</f>
        <v>1865.7933292161806</v>
      </c>
      <c r="AG7" s="62"/>
      <c r="AH7" s="62"/>
      <c r="AI7" s="62"/>
      <c r="AJ7" s="62"/>
      <c r="AK7" s="62"/>
      <c r="AL7" s="62"/>
      <c r="AM7" s="62"/>
      <c r="AN7" s="63">
        <f>WFP!$H7</f>
        <v>77.764453727141614</v>
      </c>
    </row>
    <row r="8" spans="1:40" s="49" customFormat="1" x14ac:dyDescent="0.4">
      <c r="A8" s="59" t="s">
        <v>76</v>
      </c>
      <c r="B8" s="65" t="s">
        <v>77</v>
      </c>
      <c r="C8" s="61">
        <f t="shared" si="3"/>
        <v>12466.654800108232</v>
      </c>
      <c r="D8" s="62">
        <f>AA!$H8</f>
        <v>430.98060726374786</v>
      </c>
      <c r="E8" s="62">
        <f>BBWB!$H8</f>
        <v>134.20041184133493</v>
      </c>
      <c r="F8" s="62">
        <f>CA!$H8</f>
        <v>139.32268760843829</v>
      </c>
      <c r="G8" s="62"/>
      <c r="H8" s="62">
        <f>CTB!H8</f>
        <v>394.02762899999999</v>
      </c>
      <c r="I8" s="62">
        <f>DLA!$H8</f>
        <v>1074.7770842088735</v>
      </c>
      <c r="J8" s="62"/>
      <c r="K8" s="62"/>
      <c r="L8" s="62"/>
      <c r="M8" s="62"/>
      <c r="N8" s="62"/>
      <c r="O8" s="62">
        <f>HB!$H8</f>
        <v>1479.2359329999999</v>
      </c>
      <c r="P8" s="62">
        <f>IB!$H8</f>
        <v>1125.9832347068213</v>
      </c>
      <c r="Q8" s="62">
        <f>IS!$H8</f>
        <v>2040.2356000925081</v>
      </c>
      <c r="R8" s="62">
        <f>'IS MIG'!$H8</f>
        <v>590.99348913934909</v>
      </c>
      <c r="S8" s="62">
        <f>'IS (incapacity)'!$H8</f>
        <v>726.07358302749344</v>
      </c>
      <c r="T8" s="62">
        <f>'IS (lone parent)'!$H8</f>
        <v>636.9958691141353</v>
      </c>
      <c r="U8" s="62">
        <f>'IS (carer)'!$H8</f>
        <v>41.770528504132422</v>
      </c>
      <c r="V8" s="62">
        <f>'IS (others)'!$H8</f>
        <v>44.402130307397705</v>
      </c>
      <c r="W8" s="62">
        <f>IIDB!$H8</f>
        <v>106.58266788908722</v>
      </c>
      <c r="X8" s="62">
        <f>JSA!$H8</f>
        <v>332.57263768531038</v>
      </c>
      <c r="Y8" s="62">
        <f>MA!$H8</f>
        <v>5.7624461700500751</v>
      </c>
      <c r="Z8" s="62"/>
      <c r="AA8" s="62"/>
      <c r="AB8" s="62"/>
      <c r="AC8" s="62">
        <f>SDA!$H8</f>
        <v>142.87935682795757</v>
      </c>
      <c r="AD8" s="62">
        <f>'SDA (working age)'!$H8</f>
        <v>118.59596009245162</v>
      </c>
      <c r="AE8" s="62">
        <f>'SDA (pensioners)'!$H8</f>
        <v>24.283396735505963</v>
      </c>
      <c r="AF8" s="62">
        <f>SP!$H8</f>
        <v>4857.8986241284738</v>
      </c>
      <c r="AG8" s="62"/>
      <c r="AH8" s="62"/>
      <c r="AI8" s="62"/>
      <c r="AJ8" s="62"/>
      <c r="AK8" s="62"/>
      <c r="AL8" s="62"/>
      <c r="AM8" s="62"/>
      <c r="AN8" s="63">
        <f>WFP!$H8</f>
        <v>202.19587968562936</v>
      </c>
    </row>
    <row r="9" spans="1:40" s="49" customFormat="1" x14ac:dyDescent="0.4">
      <c r="A9" s="59" t="s">
        <v>78</v>
      </c>
      <c r="B9" s="65" t="s">
        <v>79</v>
      </c>
      <c r="C9" s="61">
        <f t="shared" si="3"/>
        <v>8236.3022951037256</v>
      </c>
      <c r="D9" s="62">
        <f>AA!$H9</f>
        <v>266.88840809411715</v>
      </c>
      <c r="E9" s="62">
        <f>BBWB!$H9</f>
        <v>91.279177893039744</v>
      </c>
      <c r="F9" s="62">
        <f>CA!$H9</f>
        <v>94.185120277077274</v>
      </c>
      <c r="G9" s="62"/>
      <c r="H9" s="62">
        <f>CTB!H9</f>
        <v>231.86987900000003</v>
      </c>
      <c r="I9" s="62">
        <f>DLA!$H9</f>
        <v>644.14688927611292</v>
      </c>
      <c r="J9" s="62"/>
      <c r="K9" s="62"/>
      <c r="L9" s="62"/>
      <c r="M9" s="62"/>
      <c r="N9" s="62"/>
      <c r="O9" s="62">
        <f>HB!$H9</f>
        <v>894.269769</v>
      </c>
      <c r="P9" s="62">
        <f>IB!$H9</f>
        <v>643.91266274031295</v>
      </c>
      <c r="Q9" s="62">
        <f>IS!$H9</f>
        <v>1255.1139401753353</v>
      </c>
      <c r="R9" s="62">
        <f>'IS MIG'!$H9</f>
        <v>401.12795774344613</v>
      </c>
      <c r="S9" s="62">
        <f>'IS (incapacity)'!$H9</f>
        <v>385.68199427816648</v>
      </c>
      <c r="T9" s="62">
        <f>'IS (lone parent)'!$H9</f>
        <v>410.73434046722554</v>
      </c>
      <c r="U9" s="62">
        <f>'IS (carer)'!$H9</f>
        <v>30.760806947548321</v>
      </c>
      <c r="V9" s="62">
        <f>'IS (others)'!$H9</f>
        <v>26.808840738948827</v>
      </c>
      <c r="W9" s="62">
        <f>IIDB!$H9</f>
        <v>77.468015562108491</v>
      </c>
      <c r="X9" s="62">
        <f>JSA!$H9</f>
        <v>265.58141735701366</v>
      </c>
      <c r="Y9" s="62">
        <f>MA!$H9</f>
        <v>3.4472904150176782</v>
      </c>
      <c r="Z9" s="62"/>
      <c r="AA9" s="62"/>
      <c r="AB9" s="62"/>
      <c r="AC9" s="62">
        <f>SDA!$H9</f>
        <v>95.295514232772533</v>
      </c>
      <c r="AD9" s="62">
        <f>'SDA (working age)'!$H9</f>
        <v>79.406929584922892</v>
      </c>
      <c r="AE9" s="62">
        <f>'SDA (pensioners)'!$H9</f>
        <v>15.888584647849644</v>
      </c>
      <c r="AF9" s="62">
        <f>SP!$H9</f>
        <v>3525.5947986999158</v>
      </c>
      <c r="AG9" s="62"/>
      <c r="AH9" s="62"/>
      <c r="AI9" s="62"/>
      <c r="AJ9" s="62"/>
      <c r="AK9" s="62"/>
      <c r="AL9" s="62"/>
      <c r="AM9" s="62"/>
      <c r="AN9" s="63">
        <f>WFP!$H9</f>
        <v>147.24941238090307</v>
      </c>
    </row>
    <row r="10" spans="1:40" s="49" customFormat="1" x14ac:dyDescent="0.4">
      <c r="A10" s="59" t="s">
        <v>80</v>
      </c>
      <c r="B10" s="65" t="s">
        <v>81</v>
      </c>
      <c r="C10" s="61">
        <f t="shared" si="3"/>
        <v>6415.9487537540526</v>
      </c>
      <c r="D10" s="62">
        <f>AA!$H10</f>
        <v>236.77628028604693</v>
      </c>
      <c r="E10" s="62">
        <f>BBWB!$H10</f>
        <v>76.595103565705784</v>
      </c>
      <c r="F10" s="62">
        <f>CA!$H10</f>
        <v>69.407178173948523</v>
      </c>
      <c r="G10" s="62"/>
      <c r="H10" s="62">
        <f>CTB!H10</f>
        <v>164.88899800000002</v>
      </c>
      <c r="I10" s="62">
        <f>DLA!$H10</f>
        <v>468.79262909455531</v>
      </c>
      <c r="J10" s="62"/>
      <c r="K10" s="62"/>
      <c r="L10" s="62"/>
      <c r="M10" s="62"/>
      <c r="N10" s="62"/>
      <c r="O10" s="62">
        <f>HB!$H10</f>
        <v>596.41028100000005</v>
      </c>
      <c r="P10" s="62">
        <f>IB!$H10</f>
        <v>475.93282112545205</v>
      </c>
      <c r="Q10" s="62">
        <f>IS!$H10</f>
        <v>889.78498584710701</v>
      </c>
      <c r="R10" s="62">
        <f>'IS MIG'!$H10</f>
        <v>295.18306366024274</v>
      </c>
      <c r="S10" s="62">
        <f>'IS (incapacity)'!$H10</f>
        <v>268.81379541875322</v>
      </c>
      <c r="T10" s="62">
        <f>'IS (lone parent)'!$H10</f>
        <v>288.36390127016534</v>
      </c>
      <c r="U10" s="62">
        <f>'IS (carer)'!$H10</f>
        <v>19.829601036040671</v>
      </c>
      <c r="V10" s="62">
        <f>'IS (others)'!$H10</f>
        <v>17.594624461905095</v>
      </c>
      <c r="W10" s="62">
        <f>IIDB!$H10</f>
        <v>75.059249362394425</v>
      </c>
      <c r="X10" s="62">
        <f>JSA!$H10</f>
        <v>175.7727038487694</v>
      </c>
      <c r="Y10" s="62">
        <f>MA!$H10</f>
        <v>4.4422947316106836</v>
      </c>
      <c r="Z10" s="62"/>
      <c r="AA10" s="62"/>
      <c r="AB10" s="62"/>
      <c r="AC10" s="62">
        <f>SDA!$H10</f>
        <v>84.262639258011774</v>
      </c>
      <c r="AD10" s="62">
        <f>'SDA (working age)'!$H10</f>
        <v>72.524796702067121</v>
      </c>
      <c r="AE10" s="62">
        <f>'SDA (pensioners)'!$H10</f>
        <v>11.737842555944663</v>
      </c>
      <c r="AF10" s="62">
        <f>SP!$H10</f>
        <v>2974.9646625662654</v>
      </c>
      <c r="AG10" s="62"/>
      <c r="AH10" s="62"/>
      <c r="AI10" s="62"/>
      <c r="AJ10" s="62"/>
      <c r="AK10" s="62"/>
      <c r="AL10" s="62"/>
      <c r="AM10" s="62"/>
      <c r="AN10" s="63">
        <f>WFP!$H10</f>
        <v>122.85892689418553</v>
      </c>
    </row>
    <row r="11" spans="1:40" s="49" customFormat="1" x14ac:dyDescent="0.4">
      <c r="A11" s="59" t="s">
        <v>82</v>
      </c>
      <c r="B11" s="65" t="s">
        <v>83</v>
      </c>
      <c r="C11" s="61">
        <f t="shared" si="3"/>
        <v>8731.4860769637635</v>
      </c>
      <c r="D11" s="62">
        <f>AA!$H11</f>
        <v>327.56079789838918</v>
      </c>
      <c r="E11" s="62">
        <f>BBWB!$H11</f>
        <v>108.31114107705518</v>
      </c>
      <c r="F11" s="62">
        <f>CA!$H11</f>
        <v>99.234876789926687</v>
      </c>
      <c r="G11" s="62"/>
      <c r="H11" s="62">
        <f>CTB!H11</f>
        <v>267.13183099999998</v>
      </c>
      <c r="I11" s="62">
        <f>DLA!$H11</f>
        <v>642.78663829695336</v>
      </c>
      <c r="J11" s="62"/>
      <c r="K11" s="62"/>
      <c r="L11" s="62"/>
      <c r="M11" s="62"/>
      <c r="N11" s="62"/>
      <c r="O11" s="62">
        <f>HB!$H11</f>
        <v>958.88540699999987</v>
      </c>
      <c r="P11" s="62">
        <f>IB!$H11</f>
        <v>623.59656037336413</v>
      </c>
      <c r="Q11" s="62">
        <f>IS!$H11</f>
        <v>1333.4353289034279</v>
      </c>
      <c r="R11" s="62">
        <f>'IS MIG'!$H11</f>
        <v>435.88054428994036</v>
      </c>
      <c r="S11" s="62">
        <f>'IS (incapacity)'!$H11</f>
        <v>405.57036609198718</v>
      </c>
      <c r="T11" s="62">
        <f>'IS (lone parent)'!$H11</f>
        <v>433.88019365388436</v>
      </c>
      <c r="U11" s="62">
        <f>'IS (carer)'!$H11</f>
        <v>30.176080743421359</v>
      </c>
      <c r="V11" s="62">
        <f>'IS (others)'!$H11</f>
        <v>27.928144124194677</v>
      </c>
      <c r="W11" s="62">
        <f>IIDB!$H11</f>
        <v>66.649513456436168</v>
      </c>
      <c r="X11" s="62">
        <f>JSA!$H11</f>
        <v>284.5093545703013</v>
      </c>
      <c r="Y11" s="62">
        <f>MA!$H11</f>
        <v>5.5168786545267787</v>
      </c>
      <c r="Z11" s="62"/>
      <c r="AA11" s="62"/>
      <c r="AB11" s="62"/>
      <c r="AC11" s="62">
        <f>SDA!$H11</f>
        <v>95.455297324719297</v>
      </c>
      <c r="AD11" s="62">
        <f>'SDA (working age)'!$H11</f>
        <v>82.428263965762881</v>
      </c>
      <c r="AE11" s="62">
        <f>'SDA (pensioners)'!$H11</f>
        <v>13.027033358956414</v>
      </c>
      <c r="AF11" s="62">
        <f>SP!$H11</f>
        <v>3761.7095448629552</v>
      </c>
      <c r="AG11" s="62"/>
      <c r="AH11" s="62"/>
      <c r="AI11" s="62"/>
      <c r="AJ11" s="62"/>
      <c r="AK11" s="62"/>
      <c r="AL11" s="62"/>
      <c r="AM11" s="62"/>
      <c r="AN11" s="63">
        <f>WFP!$H11</f>
        <v>156.70290675570823</v>
      </c>
    </row>
    <row r="12" spans="1:40" s="49" customFormat="1" x14ac:dyDescent="0.4">
      <c r="A12" s="59" t="s">
        <v>84</v>
      </c>
      <c r="B12" s="65" t="s">
        <v>85</v>
      </c>
      <c r="C12" s="61">
        <f t="shared" si="3"/>
        <v>7689.3646610398073</v>
      </c>
      <c r="D12" s="62">
        <f>AA!$H12</f>
        <v>272.41288029455723</v>
      </c>
      <c r="E12" s="62">
        <f>BBWB!$H12</f>
        <v>90.835943288389515</v>
      </c>
      <c r="F12" s="62">
        <f>CA!$H12</f>
        <v>69.402308845826937</v>
      </c>
      <c r="G12" s="62"/>
      <c r="H12" s="62">
        <f>CTB!H12</f>
        <v>191.35075400000002</v>
      </c>
      <c r="I12" s="62">
        <f>DLA!$H12</f>
        <v>446.4178906885823</v>
      </c>
      <c r="J12" s="62"/>
      <c r="K12" s="62"/>
      <c r="L12" s="62"/>
      <c r="M12" s="62"/>
      <c r="N12" s="62"/>
      <c r="O12" s="62">
        <f>HB!$H12</f>
        <v>804.13435400000003</v>
      </c>
      <c r="P12" s="62">
        <f>IB!$H12</f>
        <v>397.38208167145939</v>
      </c>
      <c r="Q12" s="62">
        <f>IS!$H12</f>
        <v>963.99829953785149</v>
      </c>
      <c r="R12" s="62">
        <f>'IS MIG'!$H12</f>
        <v>315.92274187546354</v>
      </c>
      <c r="S12" s="62">
        <f>'IS (incapacity)'!$H12</f>
        <v>279.55050258614233</v>
      </c>
      <c r="T12" s="62">
        <f>'IS (lone parent)'!$H12</f>
        <v>330.20951686145764</v>
      </c>
      <c r="U12" s="62">
        <f>'IS (carer)'!$H12</f>
        <v>17.669845470219993</v>
      </c>
      <c r="V12" s="62">
        <f>'IS (others)'!$H12</f>
        <v>20.645692744568038</v>
      </c>
      <c r="W12" s="62">
        <f>IIDB!$H12</f>
        <v>44.960144762489087</v>
      </c>
      <c r="X12" s="62">
        <f>JSA!$H12</f>
        <v>160.54828066597383</v>
      </c>
      <c r="Y12" s="62">
        <f>MA!$H12</f>
        <v>6.8694264294489447</v>
      </c>
      <c r="Z12" s="62"/>
      <c r="AA12" s="62"/>
      <c r="AB12" s="62"/>
      <c r="AC12" s="62">
        <f>SDA!$H12</f>
        <v>81.321395523355989</v>
      </c>
      <c r="AD12" s="62">
        <f>'SDA (working age)'!$H12</f>
        <v>68.613457166980396</v>
      </c>
      <c r="AE12" s="62">
        <f>'SDA (pensioners)'!$H12</f>
        <v>12.707938356375577</v>
      </c>
      <c r="AF12" s="62">
        <f>SP!$H12</f>
        <v>3999.5484966466001</v>
      </c>
      <c r="AG12" s="62"/>
      <c r="AH12" s="62"/>
      <c r="AI12" s="62"/>
      <c r="AJ12" s="62"/>
      <c r="AK12" s="62"/>
      <c r="AL12" s="62"/>
      <c r="AM12" s="62"/>
      <c r="AN12" s="63">
        <f>WFP!$H12</f>
        <v>160.18240468527233</v>
      </c>
    </row>
    <row r="13" spans="1:40" s="49" customFormat="1" x14ac:dyDescent="0.4">
      <c r="A13" s="59" t="s">
        <v>86</v>
      </c>
      <c r="B13" s="65" t="s">
        <v>87</v>
      </c>
      <c r="C13" s="61">
        <f t="shared" si="3"/>
        <v>11711.476810939987</v>
      </c>
      <c r="D13" s="62">
        <f>AA!$H13</f>
        <v>273.5108355409518</v>
      </c>
      <c r="E13" s="62">
        <f>BBWB!$H13</f>
        <v>107.52824229208683</v>
      </c>
      <c r="F13" s="62">
        <f>CA!$H13</f>
        <v>91.612413899256623</v>
      </c>
      <c r="G13" s="62"/>
      <c r="H13" s="62">
        <f>CTB!H13</f>
        <v>414.91211299999998</v>
      </c>
      <c r="I13" s="62">
        <f>DLA!$H13</f>
        <v>629.18658590462803</v>
      </c>
      <c r="J13" s="62"/>
      <c r="K13" s="62"/>
      <c r="L13" s="62"/>
      <c r="M13" s="62"/>
      <c r="N13" s="62"/>
      <c r="O13" s="62">
        <f>HB!$H13</f>
        <v>2644.7826009999999</v>
      </c>
      <c r="P13" s="62">
        <f>IB!$H13</f>
        <v>526.35945363883843</v>
      </c>
      <c r="Q13" s="62">
        <f>IS!$H13</f>
        <v>2399.3388408146898</v>
      </c>
      <c r="R13" s="62">
        <f>'IS MIG'!$H13</f>
        <v>655.94486721583644</v>
      </c>
      <c r="S13" s="62">
        <f>'IS (incapacity)'!$H13</f>
        <v>711.57657214661958</v>
      </c>
      <c r="T13" s="62">
        <f>'IS (lone parent)'!$H13</f>
        <v>903.76101081034608</v>
      </c>
      <c r="U13" s="62">
        <f>'IS (carer)'!$H13</f>
        <v>28.858990287967259</v>
      </c>
      <c r="V13" s="62">
        <f>'IS (others)'!$H13</f>
        <v>99.197400353920642</v>
      </c>
      <c r="W13" s="62">
        <f>IIDB!$H13</f>
        <v>31.408216664967334</v>
      </c>
      <c r="X13" s="62">
        <f>JSA!$H13</f>
        <v>454.11189870395089</v>
      </c>
      <c r="Y13" s="62">
        <f>MA!$H13</f>
        <v>6.6525145153602203</v>
      </c>
      <c r="Z13" s="62"/>
      <c r="AA13" s="62"/>
      <c r="AB13" s="62"/>
      <c r="AC13" s="62">
        <f>SDA!$H13</f>
        <v>91.697088548469793</v>
      </c>
      <c r="AD13" s="62">
        <f>'SDA (working age)'!$H13</f>
        <v>78.757583799035203</v>
      </c>
      <c r="AE13" s="62">
        <f>'SDA (pensioners)'!$H13</f>
        <v>12.939504749434587</v>
      </c>
      <c r="AF13" s="62">
        <f>SP!$H13</f>
        <v>3869.5231080808721</v>
      </c>
      <c r="AG13" s="62"/>
      <c r="AH13" s="62"/>
      <c r="AI13" s="62"/>
      <c r="AJ13" s="62"/>
      <c r="AK13" s="62"/>
      <c r="AL13" s="62"/>
      <c r="AM13" s="62"/>
      <c r="AN13" s="63">
        <f>WFP!$H13</f>
        <v>170.8528983359158</v>
      </c>
    </row>
    <row r="14" spans="1:40" s="49" customFormat="1" x14ac:dyDescent="0.4">
      <c r="A14" s="59" t="s">
        <v>88</v>
      </c>
      <c r="B14" s="65" t="s">
        <v>89</v>
      </c>
      <c r="C14" s="61">
        <f t="shared" si="3"/>
        <v>10831.770222625744</v>
      </c>
      <c r="D14" s="62">
        <f>AA!$H14</f>
        <v>312.27126455768854</v>
      </c>
      <c r="E14" s="62">
        <f>BBWB!$H14</f>
        <v>146.08075871332525</v>
      </c>
      <c r="F14" s="62">
        <f>CA!$H14</f>
        <v>83.425699233593846</v>
      </c>
      <c r="G14" s="62"/>
      <c r="H14" s="62">
        <f>CTB!H14</f>
        <v>246.64964800000001</v>
      </c>
      <c r="I14" s="62">
        <f>DLA!$H14</f>
        <v>548.00293486467172</v>
      </c>
      <c r="J14" s="62"/>
      <c r="K14" s="62"/>
      <c r="L14" s="62"/>
      <c r="M14" s="62"/>
      <c r="N14" s="62"/>
      <c r="O14" s="62">
        <f>HB!$H14</f>
        <v>1240.7805629999998</v>
      </c>
      <c r="P14" s="62">
        <f>IB!$H14</f>
        <v>497.3408644632741</v>
      </c>
      <c r="Q14" s="62">
        <f>IS!$H14</f>
        <v>1337.9419219513904</v>
      </c>
      <c r="R14" s="62">
        <f>'IS MIG'!$H14</f>
        <v>422.69487927637499</v>
      </c>
      <c r="S14" s="62">
        <f>'IS (incapacity)'!$H14</f>
        <v>403.16045171988856</v>
      </c>
      <c r="T14" s="62">
        <f>'IS (lone parent)'!$H14</f>
        <v>462.66635368060224</v>
      </c>
      <c r="U14" s="62">
        <f>'IS (carer)'!$H14</f>
        <v>20.067157667888122</v>
      </c>
      <c r="V14" s="62">
        <f>'IS (others)'!$H14</f>
        <v>29.353079606636673</v>
      </c>
      <c r="W14" s="62">
        <f>IIDB!$H14</f>
        <v>58.794841066064222</v>
      </c>
      <c r="X14" s="62">
        <f>JSA!$H14</f>
        <v>196.9123237276832</v>
      </c>
      <c r="Y14" s="62">
        <f>MA!$H14</f>
        <v>7.958103184223706</v>
      </c>
      <c r="Z14" s="62"/>
      <c r="AA14" s="62"/>
      <c r="AB14" s="62"/>
      <c r="AC14" s="62">
        <f>SDA!$H14</f>
        <v>117.40586397907479</v>
      </c>
      <c r="AD14" s="62">
        <f>'SDA (working age)'!$H14</f>
        <v>98.995999226190747</v>
      </c>
      <c r="AE14" s="62">
        <f>'SDA (pensioners)'!$H14</f>
        <v>18.40986475288403</v>
      </c>
      <c r="AF14" s="62">
        <f>SP!$H14</f>
        <v>5803.0675758008792</v>
      </c>
      <c r="AG14" s="62"/>
      <c r="AH14" s="62"/>
      <c r="AI14" s="62"/>
      <c r="AJ14" s="62"/>
      <c r="AK14" s="62"/>
      <c r="AL14" s="62"/>
      <c r="AM14" s="62"/>
      <c r="AN14" s="63">
        <f>WFP!$H14</f>
        <v>235.1378600838766</v>
      </c>
    </row>
    <row r="15" spans="1:40" s="49" customFormat="1" x14ac:dyDescent="0.4">
      <c r="A15" s="59" t="s">
        <v>90</v>
      </c>
      <c r="B15" s="65" t="s">
        <v>91</v>
      </c>
      <c r="C15" s="61">
        <f t="shared" si="3"/>
        <v>7645.1533609143989</v>
      </c>
      <c r="D15" s="62">
        <f>AA!$H15</f>
        <v>290.95072436240963</v>
      </c>
      <c r="E15" s="62">
        <f>BBWB!$H15</f>
        <v>81.927856943020473</v>
      </c>
      <c r="F15" s="62">
        <f>CA!$H15</f>
        <v>67.433408344535579</v>
      </c>
      <c r="G15" s="62"/>
      <c r="H15" s="62">
        <f>CTB!H15</f>
        <v>178.55605800000004</v>
      </c>
      <c r="I15" s="62">
        <f>DLA!$H15</f>
        <v>424.20171355611313</v>
      </c>
      <c r="J15" s="62"/>
      <c r="K15" s="62"/>
      <c r="L15" s="62"/>
      <c r="M15" s="62"/>
      <c r="N15" s="62"/>
      <c r="O15" s="62">
        <f>HB!$H15</f>
        <v>776.976136</v>
      </c>
      <c r="P15" s="62">
        <f>IB!$H15</f>
        <v>424.6105750106376</v>
      </c>
      <c r="Q15" s="62">
        <f>IS!$H15</f>
        <v>977.86435795830585</v>
      </c>
      <c r="R15" s="62">
        <f>'IS MIG'!$H15</f>
        <v>335.67535225790294</v>
      </c>
      <c r="S15" s="62">
        <f>'IS (incapacity)'!$H15</f>
        <v>318.70591538525878</v>
      </c>
      <c r="T15" s="62">
        <f>'IS (lone parent)'!$H15</f>
        <v>288.57796300591633</v>
      </c>
      <c r="U15" s="62">
        <f>'IS (carer)'!$H15</f>
        <v>16.796558088630672</v>
      </c>
      <c r="V15" s="62">
        <f>'IS (others)'!$H15</f>
        <v>18.10856922059704</v>
      </c>
      <c r="W15" s="62">
        <f>IIDB!$H15</f>
        <v>45.976015724977188</v>
      </c>
      <c r="X15" s="62">
        <f>JSA!$H15</f>
        <v>144.59814234106156</v>
      </c>
      <c r="Y15" s="62">
        <f>MA!$H15</f>
        <v>6.362429724375164</v>
      </c>
      <c r="Z15" s="62"/>
      <c r="AA15" s="62"/>
      <c r="AB15" s="62"/>
      <c r="AC15" s="62">
        <f>SDA!$H15</f>
        <v>86.937726508039916</v>
      </c>
      <c r="AD15" s="62">
        <f>'SDA (working age)'!$H15</f>
        <v>74.27011164674542</v>
      </c>
      <c r="AE15" s="62">
        <f>'SDA (pensioners)'!$H15</f>
        <v>12.667614861294487</v>
      </c>
      <c r="AF15" s="62">
        <f>SP!$H15</f>
        <v>3975.8153133982541</v>
      </c>
      <c r="AG15" s="62"/>
      <c r="AH15" s="62"/>
      <c r="AI15" s="62"/>
      <c r="AJ15" s="62"/>
      <c r="AK15" s="62"/>
      <c r="AL15" s="62"/>
      <c r="AM15" s="62"/>
      <c r="AN15" s="63">
        <f>WFP!$H15</f>
        <v>162.94290304266903</v>
      </c>
    </row>
    <row r="16" spans="1:40" s="49" customFormat="1" x14ac:dyDescent="0.4">
      <c r="A16" s="47">
        <v>924</v>
      </c>
      <c r="B16" s="66" t="s">
        <v>92</v>
      </c>
      <c r="C16" s="56">
        <f t="shared" si="3"/>
        <v>5540.9782547657132</v>
      </c>
      <c r="D16" s="57">
        <f>AA!$H$16</f>
        <v>239.01986462863761</v>
      </c>
      <c r="E16" s="57">
        <f>BBWB!$H$16</f>
        <v>56.422405298155482</v>
      </c>
      <c r="F16" s="57">
        <f>CA!$H$16</f>
        <v>67.251605319466293</v>
      </c>
      <c r="G16" s="57"/>
      <c r="H16" s="57">
        <f>CTB!H16</f>
        <v>123.72467600000002</v>
      </c>
      <c r="I16" s="57">
        <f>DLA!$H$16</f>
        <v>541.46206771261791</v>
      </c>
      <c r="J16" s="57"/>
      <c r="K16" s="57"/>
      <c r="L16" s="57"/>
      <c r="M16" s="57"/>
      <c r="N16" s="57"/>
      <c r="O16" s="57">
        <f>HB!$H$16</f>
        <v>530.29586900000015</v>
      </c>
      <c r="P16" s="57">
        <f>IB!$H$16</f>
        <v>635.78941135165655</v>
      </c>
      <c r="Q16" s="57">
        <f>IS!$H$16</f>
        <v>822.37174119237477</v>
      </c>
      <c r="R16" s="57">
        <f>'IS MIG'!$H$16</f>
        <v>240.6919903700595</v>
      </c>
      <c r="S16" s="57">
        <f>'IS (incapacity)'!$H$16</f>
        <v>296.67041468469603</v>
      </c>
      <c r="T16" s="57">
        <f>'IS (lone parent)'!$H$16</f>
        <v>251.37750555224929</v>
      </c>
      <c r="U16" s="57">
        <f>'IS (carer)'!$H$16</f>
        <v>18.505869412818733</v>
      </c>
      <c r="V16" s="57">
        <f>'IS (others)'!$H$16</f>
        <v>15.125961172551172</v>
      </c>
      <c r="W16" s="57">
        <f>IIDB!$H$16</f>
        <v>51.746581707770453</v>
      </c>
      <c r="X16" s="57">
        <f>JSA!$H$16</f>
        <v>135.15634843895415</v>
      </c>
      <c r="Y16" s="57">
        <f>MA!$H$16</f>
        <v>2.5764421712789938</v>
      </c>
      <c r="Z16" s="57"/>
      <c r="AA16" s="57"/>
      <c r="AB16" s="57"/>
      <c r="AC16" s="57">
        <f>SDA!$H$16</f>
        <v>69.68586746447302</v>
      </c>
      <c r="AD16" s="57">
        <f>'SDA (working age)'!$H$16</f>
        <v>55.649243280622379</v>
      </c>
      <c r="AE16" s="57">
        <f>'SDA (pensioners)'!$H$16</f>
        <v>14.036624183850625</v>
      </c>
      <c r="AF16" s="57">
        <f>SP!$H$16</f>
        <v>2172.7019296841172</v>
      </c>
      <c r="AG16" s="57"/>
      <c r="AH16" s="57"/>
      <c r="AI16" s="57"/>
      <c r="AJ16" s="57"/>
      <c r="AK16" s="57"/>
      <c r="AL16" s="57"/>
      <c r="AM16" s="57"/>
      <c r="AN16" s="58">
        <f>WFP!$H$16</f>
        <v>92.773444796211251</v>
      </c>
    </row>
    <row r="17" spans="1:40" s="49" customFormat="1" x14ac:dyDescent="0.4">
      <c r="A17" s="47">
        <v>923</v>
      </c>
      <c r="B17" s="66" t="s">
        <v>93</v>
      </c>
      <c r="C17" s="56">
        <f t="shared" si="3"/>
        <v>9154.9998340446164</v>
      </c>
      <c r="D17" s="57">
        <f>AA!$H$17</f>
        <v>318.92918253715317</v>
      </c>
      <c r="E17" s="57">
        <f>BBWB!$H$17</f>
        <v>120.52379102236871</v>
      </c>
      <c r="F17" s="57">
        <f>CA!$H$17</f>
        <v>90.575987571027014</v>
      </c>
      <c r="G17" s="57"/>
      <c r="H17" s="57">
        <f>CTB!H17</f>
        <v>315.82490200000001</v>
      </c>
      <c r="I17" s="57">
        <f>DLA!$H$17</f>
        <v>748.00269915087495</v>
      </c>
      <c r="J17" s="57"/>
      <c r="K17" s="57"/>
      <c r="L17" s="57"/>
      <c r="M17" s="57"/>
      <c r="N17" s="57"/>
      <c r="O17" s="57">
        <f>HB!$H$17</f>
        <v>1118.0910160000001</v>
      </c>
      <c r="P17" s="57">
        <f>IB!$H$17</f>
        <v>843.46537124903125</v>
      </c>
      <c r="Q17" s="57">
        <f>IS!$H$17</f>
        <v>1373.6755291420416</v>
      </c>
      <c r="R17" s="57">
        <f>'IS MIG'!$H$17</f>
        <v>412.22323972392519</v>
      </c>
      <c r="S17" s="57">
        <f>'IS (incapacity)'!$H$17</f>
        <v>500.21828847215909</v>
      </c>
      <c r="T17" s="57">
        <f>'IS (lone parent)'!$H$17</f>
        <v>402.44030692791245</v>
      </c>
      <c r="U17" s="57">
        <f>'IS (carer)'!$H$17</f>
        <v>27.033833995701908</v>
      </c>
      <c r="V17" s="57">
        <f>'IS (others)'!$H$17</f>
        <v>31.759860022343432</v>
      </c>
      <c r="W17" s="57">
        <f>IIDB!$H$17</f>
        <v>70.796780478552577</v>
      </c>
      <c r="X17" s="57">
        <f>JSA!$H$17</f>
        <v>283.2311209421481</v>
      </c>
      <c r="Y17" s="57">
        <f>MA!$H$17</f>
        <v>3.8582135530232153</v>
      </c>
      <c r="Z17" s="57"/>
      <c r="AA17" s="57"/>
      <c r="AB17" s="57"/>
      <c r="AC17" s="57">
        <f>SDA!$H$17</f>
        <v>114.86633249938279</v>
      </c>
      <c r="AD17" s="57">
        <f>'SDA (working age)'!$H$17</f>
        <v>96.092279147227472</v>
      </c>
      <c r="AE17" s="57">
        <f>'SDA (pensioners)'!$H$17</f>
        <v>18.774053352155278</v>
      </c>
      <c r="AF17" s="57">
        <f>SP!$H$17</f>
        <v>3601.2569982865266</v>
      </c>
      <c r="AG17" s="57"/>
      <c r="AH17" s="57"/>
      <c r="AI17" s="57"/>
      <c r="AJ17" s="57"/>
      <c r="AK17" s="57"/>
      <c r="AL17" s="57"/>
      <c r="AM17" s="57"/>
      <c r="AN17" s="58">
        <f>WFP!$H$17</f>
        <v>151.90190961248729</v>
      </c>
    </row>
    <row r="18" spans="1:40" s="72" customFormat="1" ht="30" customHeight="1" x14ac:dyDescent="0.4">
      <c r="A18" s="67">
        <v>922</v>
      </c>
      <c r="B18" s="68" t="s">
        <v>94</v>
      </c>
      <c r="C18" s="69">
        <f t="shared" si="3"/>
        <v>0</v>
      </c>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138</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87"/>
      <c r="D3" s="87"/>
      <c r="E3" s="87"/>
      <c r="F3" s="87"/>
      <c r="G3" s="87"/>
      <c r="H3" s="87"/>
      <c r="I3" s="87">
        <f t="shared" ref="I3:Z3" si="0">SUM(I6,I16:I17,I4)</f>
        <v>2184.4950000000008</v>
      </c>
      <c r="J3" s="87">
        <f t="shared" si="0"/>
        <v>2399.912471946795</v>
      </c>
      <c r="K3" s="87">
        <f t="shared" si="0"/>
        <v>2608.7810000000009</v>
      </c>
      <c r="L3" s="87">
        <f t="shared" si="0"/>
        <v>2824.8410963032825</v>
      </c>
      <c r="M3" s="87">
        <f t="shared" si="0"/>
        <v>3059.7591478660297</v>
      </c>
      <c r="N3" s="87">
        <f t="shared" si="0"/>
        <v>3359.129094277072</v>
      </c>
      <c r="O3" s="87">
        <f t="shared" si="0"/>
        <v>3619.5934670833417</v>
      </c>
      <c r="P3" s="87">
        <f t="shared" si="0"/>
        <v>3989.1991157989628</v>
      </c>
      <c r="Q3" s="87">
        <f t="shared" si="0"/>
        <v>4200.2916762362756</v>
      </c>
      <c r="R3" s="87">
        <f t="shared" si="0"/>
        <v>4351.2435542558051</v>
      </c>
      <c r="S3" s="87">
        <f t="shared" si="0"/>
        <v>4620.0866791328808</v>
      </c>
      <c r="T3" s="87">
        <f t="shared" si="0"/>
        <v>4770.7953469207478</v>
      </c>
      <c r="U3" s="87">
        <f t="shared" si="0"/>
        <v>5009.9905589028212</v>
      </c>
      <c r="V3" s="87">
        <f t="shared" si="0"/>
        <v>4766.327878045442</v>
      </c>
      <c r="W3" s="87">
        <f t="shared" si="0"/>
        <v>4478.3398482512848</v>
      </c>
      <c r="X3" s="87">
        <f t="shared" si="0"/>
        <v>3842.5545479558627</v>
      </c>
      <c r="Y3" s="87">
        <f t="shared" si="0"/>
        <v>3525.5189931388959</v>
      </c>
      <c r="Z3" s="88">
        <f t="shared" si="0"/>
        <v>3312.0343996813695</v>
      </c>
    </row>
    <row r="4" spans="1:26" s="49" customFormat="1" x14ac:dyDescent="0.4">
      <c r="A4" s="59"/>
      <c r="B4" s="89" t="s">
        <v>71</v>
      </c>
      <c r="C4" s="62"/>
      <c r="D4" s="62"/>
      <c r="E4" s="62"/>
      <c r="F4" s="62"/>
      <c r="G4" s="62"/>
      <c r="H4" s="62"/>
      <c r="I4" s="97">
        <v>2.135172758270679</v>
      </c>
      <c r="J4" s="97">
        <v>2.4137882832765034</v>
      </c>
      <c r="K4" s="97">
        <v>2.7944510938160754</v>
      </c>
      <c r="L4" s="97">
        <v>3.1373736435594681</v>
      </c>
      <c r="M4" s="97">
        <v>3.4199898998647131</v>
      </c>
      <c r="N4" s="97">
        <v>3.7247013211636362</v>
      </c>
      <c r="O4" s="97">
        <v>4.2401910850672637</v>
      </c>
      <c r="P4" s="97">
        <v>4.9259013637372124</v>
      </c>
      <c r="Q4" s="97">
        <v>5.4212822996074994</v>
      </c>
      <c r="R4" s="97">
        <v>6.1519516795076115</v>
      </c>
      <c r="S4" s="97">
        <v>7.0199320449176632</v>
      </c>
      <c r="T4" s="97">
        <v>7.3720876028154949</v>
      </c>
      <c r="U4" s="97">
        <v>7.9338307293824641</v>
      </c>
      <c r="V4" s="97">
        <v>7.8468416689711464</v>
      </c>
      <c r="W4" s="97">
        <v>7.9768547461351451</v>
      </c>
      <c r="X4" s="97">
        <v>7.4411694290441188</v>
      </c>
      <c r="Y4" s="97">
        <v>7.4608354117274693</v>
      </c>
      <c r="Z4" s="63">
        <v>7.1114888989262264</v>
      </c>
    </row>
    <row r="5" spans="1:26" s="49" customFormat="1" ht="25.5" customHeight="1" x14ac:dyDescent="0.4">
      <c r="A5" s="54">
        <v>941</v>
      </c>
      <c r="B5" s="55" t="s">
        <v>72</v>
      </c>
      <c r="C5" s="90"/>
      <c r="D5" s="90"/>
      <c r="E5" s="90"/>
      <c r="F5" s="90"/>
      <c r="G5" s="90"/>
      <c r="H5" s="90"/>
      <c r="I5" s="90">
        <f t="shared" ref="I5:Z5" si="1">SUM(I6,I16)</f>
        <v>1922.2116638951654</v>
      </c>
      <c r="J5" s="90">
        <f t="shared" si="1"/>
        <v>2113.2046898268318</v>
      </c>
      <c r="K5" s="90">
        <f t="shared" si="1"/>
        <v>2299.0344833961972</v>
      </c>
      <c r="L5" s="90">
        <f t="shared" si="1"/>
        <v>2491.5504424742271</v>
      </c>
      <c r="M5" s="90">
        <f t="shared" si="1"/>
        <v>2701.1031018526728</v>
      </c>
      <c r="N5" s="90">
        <f t="shared" si="1"/>
        <v>2967.8677922973848</v>
      </c>
      <c r="O5" s="90">
        <f t="shared" si="1"/>
        <v>3200.5082742208488</v>
      </c>
      <c r="P5" s="90">
        <f t="shared" si="1"/>
        <v>3530.977880256537</v>
      </c>
      <c r="Q5" s="90">
        <f t="shared" si="1"/>
        <v>3720.400766400046</v>
      </c>
      <c r="R5" s="90">
        <f t="shared" si="1"/>
        <v>3857.0725735875367</v>
      </c>
      <c r="S5" s="90">
        <f t="shared" si="1"/>
        <v>4098.8682523063235</v>
      </c>
      <c r="T5" s="90">
        <f t="shared" si="1"/>
        <v>4235.9640154625722</v>
      </c>
      <c r="U5" s="90">
        <f t="shared" si="1"/>
        <v>4450.4333161355307</v>
      </c>
      <c r="V5" s="90">
        <f t="shared" si="1"/>
        <v>4234.7004458496303</v>
      </c>
      <c r="W5" s="90">
        <f t="shared" si="1"/>
        <v>3977.2207836899952</v>
      </c>
      <c r="X5" s="90">
        <f t="shared" si="1"/>
        <v>3411.7636267975627</v>
      </c>
      <c r="Y5" s="90">
        <f t="shared" si="1"/>
        <v>3124.5728282680443</v>
      </c>
      <c r="Z5" s="58">
        <f t="shared" si="1"/>
        <v>2934.9498935982892</v>
      </c>
    </row>
    <row r="6" spans="1:26" s="49" customFormat="1" ht="25.5" customHeight="1" x14ac:dyDescent="0.4">
      <c r="A6" s="54">
        <v>921</v>
      </c>
      <c r="B6" s="64" t="s">
        <v>73</v>
      </c>
      <c r="C6" s="90"/>
      <c r="D6" s="90"/>
      <c r="E6" s="90"/>
      <c r="F6" s="90"/>
      <c r="G6" s="90"/>
      <c r="H6" s="90"/>
      <c r="I6" s="90">
        <f t="shared" ref="I6:W6" si="2">SUM(I7:I15)</f>
        <v>1710.7295815648833</v>
      </c>
      <c r="J6" s="90">
        <f t="shared" si="2"/>
        <v>1880.2574494870469</v>
      </c>
      <c r="K6" s="90">
        <f t="shared" si="2"/>
        <v>2044.8587397166564</v>
      </c>
      <c r="L6" s="90">
        <f t="shared" si="2"/>
        <v>2215.8811180655371</v>
      </c>
      <c r="M6" s="90">
        <f t="shared" si="2"/>
        <v>2401.9865144122823</v>
      </c>
      <c r="N6" s="90">
        <f t="shared" si="2"/>
        <v>2640.5983280572927</v>
      </c>
      <c r="O6" s="90">
        <f t="shared" si="2"/>
        <v>2850.2110856646655</v>
      </c>
      <c r="P6" s="90">
        <f t="shared" si="2"/>
        <v>3147.5335679469335</v>
      </c>
      <c r="Q6" s="90">
        <f t="shared" si="2"/>
        <v>3319.0331258173464</v>
      </c>
      <c r="R6" s="90">
        <f t="shared" si="2"/>
        <v>3443.8652160659949</v>
      </c>
      <c r="S6" s="90">
        <f t="shared" si="2"/>
        <v>3661.9905973786108</v>
      </c>
      <c r="T6" s="90">
        <f t="shared" si="2"/>
        <v>3785.8812028433513</v>
      </c>
      <c r="U6" s="90">
        <f t="shared" si="2"/>
        <v>3979.8666881407889</v>
      </c>
      <c r="V6" s="90">
        <f t="shared" si="2"/>
        <v>3792.5745903688312</v>
      </c>
      <c r="W6" s="90">
        <f t="shared" si="2"/>
        <v>3571.4796436826418</v>
      </c>
      <c r="X6" s="90">
        <f t="shared" ref="X6:Z6" si="3">SUM(X7:X15)</f>
        <v>3057.9017699688125</v>
      </c>
      <c r="Y6" s="90">
        <f t="shared" si="3"/>
        <v>2792.4367295119073</v>
      </c>
      <c r="Z6" s="58">
        <f t="shared" si="3"/>
        <v>2624.067771938147</v>
      </c>
    </row>
    <row r="7" spans="1:26" s="49" customFormat="1" x14ac:dyDescent="0.4">
      <c r="A7" s="59" t="s">
        <v>74</v>
      </c>
      <c r="B7" s="65" t="s">
        <v>75</v>
      </c>
      <c r="C7" s="62"/>
      <c r="D7" s="62"/>
      <c r="E7" s="62"/>
      <c r="F7" s="62"/>
      <c r="G7" s="62"/>
      <c r="H7" s="62"/>
      <c r="I7" s="97">
        <v>145.42762612307592</v>
      </c>
      <c r="J7" s="97">
        <v>158.05962151561906</v>
      </c>
      <c r="K7" s="97">
        <v>169.97148046297963</v>
      </c>
      <c r="L7" s="97">
        <v>181.90501052475975</v>
      </c>
      <c r="M7" s="97">
        <v>194.3619455263522</v>
      </c>
      <c r="N7" s="97">
        <v>211.46292346872394</v>
      </c>
      <c r="O7" s="97">
        <v>226.55959176597358</v>
      </c>
      <c r="P7" s="97">
        <v>248.64073158436634</v>
      </c>
      <c r="Q7" s="97">
        <v>261.32737951328988</v>
      </c>
      <c r="R7" s="97">
        <v>270.16590392654933</v>
      </c>
      <c r="S7" s="97">
        <v>286.55010323101374</v>
      </c>
      <c r="T7" s="97">
        <v>295.39406308408144</v>
      </c>
      <c r="U7" s="97">
        <v>310.76457566529018</v>
      </c>
      <c r="V7" s="97">
        <v>296.70044880551768</v>
      </c>
      <c r="W7" s="97">
        <v>278.41297326132116</v>
      </c>
      <c r="X7" s="97">
        <v>232.5942066551755</v>
      </c>
      <c r="Y7" s="97">
        <v>206.65715107649069</v>
      </c>
      <c r="Z7" s="63">
        <v>192.25752263861042</v>
      </c>
    </row>
    <row r="8" spans="1:26" s="49" customFormat="1" x14ac:dyDescent="0.4">
      <c r="A8" s="59" t="s">
        <v>76</v>
      </c>
      <c r="B8" s="65" t="s">
        <v>77</v>
      </c>
      <c r="C8" s="62"/>
      <c r="D8" s="62"/>
      <c r="E8" s="62"/>
      <c r="F8" s="62"/>
      <c r="G8" s="62"/>
      <c r="H8" s="62"/>
      <c r="I8" s="97">
        <v>382.60540187206158</v>
      </c>
      <c r="J8" s="97">
        <v>418.59882608174962</v>
      </c>
      <c r="K8" s="97">
        <v>451.89033276653464</v>
      </c>
      <c r="L8" s="97">
        <v>486.27461100305584</v>
      </c>
      <c r="M8" s="97">
        <v>523.8953626182581</v>
      </c>
      <c r="N8" s="97">
        <v>572.48840704877387</v>
      </c>
      <c r="O8" s="97">
        <v>614.21386298080938</v>
      </c>
      <c r="P8" s="97">
        <v>672.96931830358653</v>
      </c>
      <c r="Q8" s="97">
        <v>703.88514058353212</v>
      </c>
      <c r="R8" s="97">
        <v>724.46057056424388</v>
      </c>
      <c r="S8" s="97">
        <v>764.54014353121477</v>
      </c>
      <c r="T8" s="97">
        <v>784.88395379919689</v>
      </c>
      <c r="U8" s="97">
        <v>822.30651529566273</v>
      </c>
      <c r="V8" s="97">
        <v>780.77964861724467</v>
      </c>
      <c r="W8" s="97">
        <v>725.50768811766898</v>
      </c>
      <c r="X8" s="97">
        <v>619.00991512872292</v>
      </c>
      <c r="Y8" s="97">
        <v>568.69997701778971</v>
      </c>
      <c r="Z8" s="63">
        <v>536.36727907628597</v>
      </c>
    </row>
    <row r="9" spans="1:26" s="49" customFormat="1" x14ac:dyDescent="0.4">
      <c r="A9" s="59" t="s">
        <v>78</v>
      </c>
      <c r="B9" s="65" t="s">
        <v>79</v>
      </c>
      <c r="C9" s="62"/>
      <c r="D9" s="62"/>
      <c r="E9" s="62"/>
      <c r="F9" s="62"/>
      <c r="G9" s="62"/>
      <c r="H9" s="62"/>
      <c r="I9" s="97">
        <v>222.63028302692055</v>
      </c>
      <c r="J9" s="97">
        <v>243.60129231524166</v>
      </c>
      <c r="K9" s="97">
        <v>263.66032539117748</v>
      </c>
      <c r="L9" s="97">
        <v>284.51460986990816</v>
      </c>
      <c r="M9" s="97">
        <v>307.44654683633996</v>
      </c>
      <c r="N9" s="97">
        <v>335.67166634565024</v>
      </c>
      <c r="O9" s="97">
        <v>360.10529159774649</v>
      </c>
      <c r="P9" s="97">
        <v>395.77516777605751</v>
      </c>
      <c r="Q9" s="97">
        <v>414.01994843255136</v>
      </c>
      <c r="R9" s="97">
        <v>427.23173346618148</v>
      </c>
      <c r="S9" s="97">
        <v>452.18377665671142</v>
      </c>
      <c r="T9" s="97">
        <v>465.36446689931233</v>
      </c>
      <c r="U9" s="97">
        <v>488.32883506169281</v>
      </c>
      <c r="V9" s="97">
        <v>466.49909192475809</v>
      </c>
      <c r="W9" s="97">
        <v>441.45703683821239</v>
      </c>
      <c r="X9" s="97">
        <v>375.71171663928533</v>
      </c>
      <c r="Y9" s="97">
        <v>345.03874190329429</v>
      </c>
      <c r="Z9" s="63">
        <v>324.19574453572272</v>
      </c>
    </row>
    <row r="10" spans="1:26" s="49" customFormat="1" x14ac:dyDescent="0.4">
      <c r="A10" s="59" t="s">
        <v>80</v>
      </c>
      <c r="B10" s="65" t="s">
        <v>81</v>
      </c>
      <c r="C10" s="62"/>
      <c r="D10" s="62"/>
      <c r="E10" s="62"/>
      <c r="F10" s="62"/>
      <c r="G10" s="62"/>
      <c r="H10" s="62"/>
      <c r="I10" s="97">
        <v>152.60223717811743</v>
      </c>
      <c r="J10" s="97">
        <v>168.51100915306893</v>
      </c>
      <c r="K10" s="97">
        <v>183.7292281371235</v>
      </c>
      <c r="L10" s="97">
        <v>200.06590732443064</v>
      </c>
      <c r="M10" s="97">
        <v>217.8059634493886</v>
      </c>
      <c r="N10" s="97">
        <v>240.32134009397052</v>
      </c>
      <c r="O10" s="97">
        <v>259.49437431614189</v>
      </c>
      <c r="P10" s="97">
        <v>287.46254610537591</v>
      </c>
      <c r="Q10" s="97">
        <v>303.88596855472417</v>
      </c>
      <c r="R10" s="97">
        <v>316.08080438999667</v>
      </c>
      <c r="S10" s="97">
        <v>337.40012623008982</v>
      </c>
      <c r="T10" s="97">
        <v>349.35635350119287</v>
      </c>
      <c r="U10" s="97">
        <v>366.4246689219641</v>
      </c>
      <c r="V10" s="97">
        <v>345.63107712831516</v>
      </c>
      <c r="W10" s="97">
        <v>327.58827452075866</v>
      </c>
      <c r="X10" s="97">
        <v>289.04760966615902</v>
      </c>
      <c r="Y10" s="97">
        <v>259.05826809820132</v>
      </c>
      <c r="Z10" s="63">
        <v>244.09380871187022</v>
      </c>
    </row>
    <row r="11" spans="1:26" s="49" customFormat="1" x14ac:dyDescent="0.4">
      <c r="A11" s="59" t="s">
        <v>82</v>
      </c>
      <c r="B11" s="65" t="s">
        <v>83</v>
      </c>
      <c r="C11" s="62"/>
      <c r="D11" s="62"/>
      <c r="E11" s="62"/>
      <c r="F11" s="62"/>
      <c r="G11" s="62"/>
      <c r="H11" s="62"/>
      <c r="I11" s="97">
        <v>216.75348942276065</v>
      </c>
      <c r="J11" s="97">
        <v>238.51524548514033</v>
      </c>
      <c r="K11" s="97">
        <v>259.78244112052499</v>
      </c>
      <c r="L11" s="97">
        <v>281.52203588038668</v>
      </c>
      <c r="M11" s="97">
        <v>304.77853930611826</v>
      </c>
      <c r="N11" s="97">
        <v>334.38257878480727</v>
      </c>
      <c r="O11" s="97">
        <v>360.16222521250711</v>
      </c>
      <c r="P11" s="97">
        <v>396.28665518681362</v>
      </c>
      <c r="Q11" s="97">
        <v>416.9682687280594</v>
      </c>
      <c r="R11" s="97">
        <v>431.439220256704</v>
      </c>
      <c r="S11" s="97">
        <v>456.80091227199108</v>
      </c>
      <c r="T11" s="97">
        <v>471.12845826504844</v>
      </c>
      <c r="U11" s="97">
        <v>491.91184418319131</v>
      </c>
      <c r="V11" s="97">
        <v>462.42721426479875</v>
      </c>
      <c r="W11" s="97">
        <v>438.02162710743488</v>
      </c>
      <c r="X11" s="97">
        <v>374.97448195318657</v>
      </c>
      <c r="Y11" s="97">
        <v>333.04700420000785</v>
      </c>
      <c r="Z11" s="63">
        <v>311.84047450406445</v>
      </c>
    </row>
    <row r="12" spans="1:26" s="49" customFormat="1" x14ac:dyDescent="0.4">
      <c r="A12" s="59" t="s">
        <v>84</v>
      </c>
      <c r="B12" s="65" t="s">
        <v>85</v>
      </c>
      <c r="C12" s="62"/>
      <c r="D12" s="62"/>
      <c r="E12" s="62"/>
      <c r="F12" s="62"/>
      <c r="G12" s="62"/>
      <c r="H12" s="62"/>
      <c r="I12" s="97">
        <v>133.52785470157903</v>
      </c>
      <c r="J12" s="97">
        <v>147.95159193945523</v>
      </c>
      <c r="K12" s="97">
        <v>162.67009342771956</v>
      </c>
      <c r="L12" s="97">
        <v>177.47818746747257</v>
      </c>
      <c r="M12" s="97">
        <v>194.54423319201041</v>
      </c>
      <c r="N12" s="97">
        <v>215.69479457288935</v>
      </c>
      <c r="O12" s="97">
        <v>233.27783443520661</v>
      </c>
      <c r="P12" s="97">
        <v>258.9440721381302</v>
      </c>
      <c r="Q12" s="97">
        <v>274.99529619914313</v>
      </c>
      <c r="R12" s="97">
        <v>287.2107298224841</v>
      </c>
      <c r="S12" s="97">
        <v>306.97789266417391</v>
      </c>
      <c r="T12" s="97">
        <v>318.87421767865646</v>
      </c>
      <c r="U12" s="97">
        <v>335.8511129275206</v>
      </c>
      <c r="V12" s="97">
        <v>319.45072986046466</v>
      </c>
      <c r="W12" s="97">
        <v>299.12820604533204</v>
      </c>
      <c r="X12" s="97">
        <v>257.35922888563437</v>
      </c>
      <c r="Y12" s="97">
        <v>239.51795639608471</v>
      </c>
      <c r="Z12" s="63">
        <v>225.02822240949109</v>
      </c>
    </row>
    <row r="13" spans="1:26" s="49" customFormat="1" x14ac:dyDescent="0.4">
      <c r="A13" s="59" t="s">
        <v>86</v>
      </c>
      <c r="B13" s="65" t="s">
        <v>87</v>
      </c>
      <c r="C13" s="62"/>
      <c r="D13" s="62"/>
      <c r="E13" s="62"/>
      <c r="F13" s="62"/>
      <c r="G13" s="62"/>
      <c r="H13" s="62"/>
      <c r="I13" s="97">
        <v>170.30195218039981</v>
      </c>
      <c r="J13" s="97">
        <v>187.13857757297083</v>
      </c>
      <c r="K13" s="97">
        <v>203.31940500717002</v>
      </c>
      <c r="L13" s="97">
        <v>220.27124505830733</v>
      </c>
      <c r="M13" s="97">
        <v>237.97479073643746</v>
      </c>
      <c r="N13" s="97">
        <v>260.32245536372017</v>
      </c>
      <c r="O13" s="97">
        <v>281.12455520341996</v>
      </c>
      <c r="P13" s="97">
        <v>310.56479671804846</v>
      </c>
      <c r="Q13" s="97">
        <v>327.70225964898259</v>
      </c>
      <c r="R13" s="97">
        <v>340.4357769299246</v>
      </c>
      <c r="S13" s="97">
        <v>363.04193220368126</v>
      </c>
      <c r="T13" s="97">
        <v>377.41727793460473</v>
      </c>
      <c r="U13" s="97">
        <v>398.32733097538159</v>
      </c>
      <c r="V13" s="97">
        <v>383.66644914814054</v>
      </c>
      <c r="W13" s="97">
        <v>362.88355203745351</v>
      </c>
      <c r="X13" s="97">
        <v>310.76331318488002</v>
      </c>
      <c r="Y13" s="97">
        <v>289.07044281469166</v>
      </c>
      <c r="Z13" s="63">
        <v>274.05901031036996</v>
      </c>
    </row>
    <row r="14" spans="1:26" s="49" customFormat="1" x14ac:dyDescent="0.4">
      <c r="A14" s="59" t="s">
        <v>88</v>
      </c>
      <c r="B14" s="65" t="s">
        <v>89</v>
      </c>
      <c r="C14" s="62"/>
      <c r="D14" s="62"/>
      <c r="E14" s="62"/>
      <c r="F14" s="62"/>
      <c r="G14" s="62"/>
      <c r="H14" s="62"/>
      <c r="I14" s="97">
        <v>153.45434806505676</v>
      </c>
      <c r="J14" s="97">
        <v>169.89577828097825</v>
      </c>
      <c r="K14" s="97">
        <v>186.98245038403218</v>
      </c>
      <c r="L14" s="97">
        <v>204.89973646630477</v>
      </c>
      <c r="M14" s="97">
        <v>225.17668677193433</v>
      </c>
      <c r="N14" s="97">
        <v>251.94346066164806</v>
      </c>
      <c r="O14" s="97">
        <v>276.46499924415633</v>
      </c>
      <c r="P14" s="97">
        <v>310.59803486626117</v>
      </c>
      <c r="Q14" s="97">
        <v>332.58018859724507</v>
      </c>
      <c r="R14" s="97">
        <v>349.92271524621464</v>
      </c>
      <c r="S14" s="97">
        <v>376.73223312165914</v>
      </c>
      <c r="T14" s="97">
        <v>392.99824370157199</v>
      </c>
      <c r="U14" s="97">
        <v>416.18679694375783</v>
      </c>
      <c r="V14" s="97">
        <v>401.40713638988285</v>
      </c>
      <c r="W14" s="97">
        <v>380.18529375245572</v>
      </c>
      <c r="X14" s="97">
        <v>326.34516461225473</v>
      </c>
      <c r="Y14" s="97">
        <v>301.02769878516881</v>
      </c>
      <c r="Z14" s="63">
        <v>283.75327559005166</v>
      </c>
    </row>
    <row r="15" spans="1:26" s="49" customFormat="1" x14ac:dyDescent="0.4">
      <c r="A15" s="59" t="s">
        <v>90</v>
      </c>
      <c r="B15" s="65" t="s">
        <v>91</v>
      </c>
      <c r="C15" s="62"/>
      <c r="D15" s="62"/>
      <c r="E15" s="62"/>
      <c r="F15" s="62"/>
      <c r="G15" s="62"/>
      <c r="H15" s="62"/>
      <c r="I15" s="97">
        <v>133.42638899491141</v>
      </c>
      <c r="J15" s="97">
        <v>147.98550714282297</v>
      </c>
      <c r="K15" s="97">
        <v>162.85298301939457</v>
      </c>
      <c r="L15" s="97">
        <v>178.94977447091134</v>
      </c>
      <c r="M15" s="97">
        <v>196.00244597544309</v>
      </c>
      <c r="N15" s="97">
        <v>218.31070171710917</v>
      </c>
      <c r="O15" s="97">
        <v>238.80835090870403</v>
      </c>
      <c r="P15" s="97">
        <v>266.29224526829427</v>
      </c>
      <c r="Q15" s="97">
        <v>283.66867555981946</v>
      </c>
      <c r="R15" s="97">
        <v>296.91776146369648</v>
      </c>
      <c r="S15" s="97">
        <v>317.76347746807556</v>
      </c>
      <c r="T15" s="97">
        <v>330.46416797968629</v>
      </c>
      <c r="U15" s="97">
        <v>349.76500816632705</v>
      </c>
      <c r="V15" s="97">
        <v>336.01279422970879</v>
      </c>
      <c r="W15" s="97">
        <v>318.29499200200371</v>
      </c>
      <c r="X15" s="97">
        <v>272.09613324351346</v>
      </c>
      <c r="Y15" s="97">
        <v>250.3194892201781</v>
      </c>
      <c r="Z15" s="63">
        <v>232.47243416168084</v>
      </c>
    </row>
    <row r="16" spans="1:26" s="49" customFormat="1" x14ac:dyDescent="0.4">
      <c r="A16" s="47">
        <v>924</v>
      </c>
      <c r="B16" s="66" t="s">
        <v>92</v>
      </c>
      <c r="C16" s="57"/>
      <c r="D16" s="57"/>
      <c r="E16" s="57"/>
      <c r="F16" s="57"/>
      <c r="G16" s="57"/>
      <c r="H16" s="57"/>
      <c r="I16" s="90">
        <v>211.48208233028208</v>
      </c>
      <c r="J16" s="90">
        <v>232.94724033978503</v>
      </c>
      <c r="K16" s="90">
        <v>254.17574367954072</v>
      </c>
      <c r="L16" s="90">
        <v>275.66932440869004</v>
      </c>
      <c r="M16" s="90">
        <v>299.11658744039073</v>
      </c>
      <c r="N16" s="90">
        <v>327.26946424009219</v>
      </c>
      <c r="O16" s="90">
        <v>350.29718855618353</v>
      </c>
      <c r="P16" s="90">
        <v>383.44431230960339</v>
      </c>
      <c r="Q16" s="90">
        <v>401.36764058269949</v>
      </c>
      <c r="R16" s="90">
        <v>413.20735752154155</v>
      </c>
      <c r="S16" s="90">
        <v>436.87765492771234</v>
      </c>
      <c r="T16" s="90">
        <v>450.08281261922116</v>
      </c>
      <c r="U16" s="90">
        <v>470.56662799474208</v>
      </c>
      <c r="V16" s="90">
        <v>442.1258554807988</v>
      </c>
      <c r="W16" s="90">
        <v>405.74114000735347</v>
      </c>
      <c r="X16" s="90">
        <v>353.86185682875038</v>
      </c>
      <c r="Y16" s="90">
        <v>332.13609875613685</v>
      </c>
      <c r="Z16" s="58">
        <v>310.88212166014205</v>
      </c>
    </row>
    <row r="17" spans="1:26" s="49" customFormat="1" x14ac:dyDescent="0.4">
      <c r="A17" s="47">
        <v>923</v>
      </c>
      <c r="B17" s="91" t="s">
        <v>93</v>
      </c>
      <c r="C17" s="90"/>
      <c r="D17" s="90"/>
      <c r="E17" s="90"/>
      <c r="F17" s="90"/>
      <c r="G17" s="90"/>
      <c r="H17" s="90"/>
      <c r="I17" s="90">
        <v>260.14816334656496</v>
      </c>
      <c r="J17" s="90">
        <v>284.29399383668681</v>
      </c>
      <c r="K17" s="90">
        <v>306.95206550998785</v>
      </c>
      <c r="L17" s="90">
        <v>330.15328018549599</v>
      </c>
      <c r="M17" s="90">
        <v>355.23605611349257</v>
      </c>
      <c r="N17" s="90">
        <v>387.53660065852358</v>
      </c>
      <c r="O17" s="90">
        <v>414.84500177742569</v>
      </c>
      <c r="P17" s="90">
        <v>453.29533417868856</v>
      </c>
      <c r="Q17" s="90">
        <v>474.46962753662137</v>
      </c>
      <c r="R17" s="90">
        <v>488.01902898876091</v>
      </c>
      <c r="S17" s="90">
        <v>514.19849478163974</v>
      </c>
      <c r="T17" s="90">
        <v>527.45924385536023</v>
      </c>
      <c r="U17" s="90">
        <v>551.62341203790731</v>
      </c>
      <c r="V17" s="90">
        <v>523.78059052684068</v>
      </c>
      <c r="W17" s="90">
        <v>493.14220981515393</v>
      </c>
      <c r="X17" s="90">
        <v>423.34975172925579</v>
      </c>
      <c r="Y17" s="90">
        <v>393.48532945912399</v>
      </c>
      <c r="Z17" s="58">
        <v>369.9730171841536</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139</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t="s">
        <v>219</v>
      </c>
      <c r="H21" s="57" t="s">
        <v>219</v>
      </c>
      <c r="I21" s="57">
        <v>3137.1791504926905</v>
      </c>
      <c r="J21" s="57">
        <v>3378.5987485944206</v>
      </c>
      <c r="K21" s="57">
        <v>3571.5721083561834</v>
      </c>
      <c r="L21" s="57">
        <v>3775.3333683809433</v>
      </c>
      <c r="M21" s="57">
        <v>3976.3814454591184</v>
      </c>
      <c r="N21" s="57">
        <v>4252.3388207555281</v>
      </c>
      <c r="O21" s="57">
        <v>4468.0427052983378</v>
      </c>
      <c r="P21" s="57">
        <v>4844.4139359524479</v>
      </c>
      <c r="Q21" s="57">
        <v>5014.8698474858274</v>
      </c>
      <c r="R21" s="57">
        <v>5117.0015961270474</v>
      </c>
      <c r="S21" s="57">
        <v>5323.5109165113345</v>
      </c>
      <c r="T21" s="57">
        <v>5393.1108821104399</v>
      </c>
      <c r="U21" s="57">
        <v>5585.5082494711887</v>
      </c>
      <c r="V21" s="57">
        <v>5268.4832297763014</v>
      </c>
      <c r="W21" s="90">
        <v>4835.6614212147506</v>
      </c>
      <c r="X21" s="90">
        <v>4078.6836119014565</v>
      </c>
      <c r="Y21" s="90">
        <v>3663.8863235145509</v>
      </c>
      <c r="Z21" s="58">
        <v>3377.2848963733791</v>
      </c>
    </row>
    <row r="22" spans="1:26" x14ac:dyDescent="0.4">
      <c r="A22" s="59"/>
      <c r="B22" s="89" t="s">
        <v>71</v>
      </c>
      <c r="C22" s="62" t="s">
        <v>219</v>
      </c>
      <c r="D22" s="62" t="s">
        <v>219</v>
      </c>
      <c r="E22" s="62" t="s">
        <v>219</v>
      </c>
      <c r="F22" s="62" t="s">
        <v>219</v>
      </c>
      <c r="G22" s="62" t="s">
        <v>219</v>
      </c>
      <c r="H22" s="62" t="s">
        <v>219</v>
      </c>
      <c r="I22" s="62">
        <v>3.0663468947957035</v>
      </c>
      <c r="J22" s="62">
        <v>3.398133127177926</v>
      </c>
      <c r="K22" s="62">
        <v>3.825765207903201</v>
      </c>
      <c r="L22" s="62">
        <v>4.1930257319993647</v>
      </c>
      <c r="M22" s="62">
        <v>4.444527730545107</v>
      </c>
      <c r="N22" s="62">
        <v>4.7151185855547553</v>
      </c>
      <c r="O22" s="62">
        <v>5.2341112390093754</v>
      </c>
      <c r="P22" s="62">
        <v>5.981928833561466</v>
      </c>
      <c r="Q22" s="62">
        <v>6.4726517191233617</v>
      </c>
      <c r="R22" s="62">
        <v>7.2346091802992349</v>
      </c>
      <c r="S22" s="62">
        <v>8.0887410712607704</v>
      </c>
      <c r="T22" s="62">
        <v>8.3337227827803062</v>
      </c>
      <c r="U22" s="62">
        <v>8.8452216561818364</v>
      </c>
      <c r="V22" s="62">
        <v>8.6735438260779727</v>
      </c>
      <c r="W22" s="97">
        <v>8.6133187890110108</v>
      </c>
      <c r="X22" s="97">
        <v>7.8984372049499862</v>
      </c>
      <c r="Y22" s="97">
        <v>7.7536535415693271</v>
      </c>
      <c r="Z22" s="63">
        <v>7.2515925714361771</v>
      </c>
    </row>
    <row r="23" spans="1:26" ht="25.5" customHeight="1" x14ac:dyDescent="0.4">
      <c r="A23" s="54">
        <v>941</v>
      </c>
      <c r="B23" s="55" t="s">
        <v>72</v>
      </c>
      <c r="C23" s="57" t="s">
        <v>219</v>
      </c>
      <c r="D23" s="57" t="s">
        <v>219</v>
      </c>
      <c r="E23" s="57" t="s">
        <v>219</v>
      </c>
      <c r="F23" s="57" t="s">
        <v>219</v>
      </c>
      <c r="G23" s="57" t="s">
        <v>219</v>
      </c>
      <c r="H23" s="57" t="s">
        <v>219</v>
      </c>
      <c r="I23" s="57">
        <v>2760.5109440881183</v>
      </c>
      <c r="J23" s="57">
        <v>2974.971297507836</v>
      </c>
      <c r="K23" s="57">
        <v>3147.5112081262946</v>
      </c>
      <c r="L23" s="57">
        <v>3329.8982858848049</v>
      </c>
      <c r="M23" s="57">
        <v>3510.2816063054756</v>
      </c>
      <c r="N23" s="57">
        <v>3757.0391234910967</v>
      </c>
      <c r="O23" s="57">
        <v>3950.7220294002632</v>
      </c>
      <c r="P23" s="57">
        <v>4287.9580472454509</v>
      </c>
      <c r="Q23" s="57">
        <v>4441.9119104368692</v>
      </c>
      <c r="R23" s="57">
        <v>4535.8634306097465</v>
      </c>
      <c r="S23" s="57">
        <v>4722.9351745820049</v>
      </c>
      <c r="T23" s="57">
        <v>4788.5146955139207</v>
      </c>
      <c r="U23" s="57">
        <v>4961.6724240774356</v>
      </c>
      <c r="V23" s="57">
        <v>4680.8463145917667</v>
      </c>
      <c r="W23" s="90">
        <v>4294.5586442826952</v>
      </c>
      <c r="X23" s="90">
        <v>3621.4201304450903</v>
      </c>
      <c r="Y23" s="90">
        <v>3247.2040782068889</v>
      </c>
      <c r="Z23" s="58">
        <v>2992.7714362555375</v>
      </c>
    </row>
    <row r="24" spans="1:26" ht="25.5" customHeight="1" x14ac:dyDescent="0.4">
      <c r="A24" s="54">
        <v>921</v>
      </c>
      <c r="B24" s="64" t="s">
        <v>73</v>
      </c>
      <c r="C24" s="57" t="s">
        <v>219</v>
      </c>
      <c r="D24" s="57" t="s">
        <v>219</v>
      </c>
      <c r="E24" s="57" t="s">
        <v>219</v>
      </c>
      <c r="F24" s="57" t="s">
        <v>219</v>
      </c>
      <c r="G24" s="57" t="s">
        <v>219</v>
      </c>
      <c r="H24" s="57" t="s">
        <v>219</v>
      </c>
      <c r="I24" s="57">
        <v>2456.7990201014122</v>
      </c>
      <c r="J24" s="57">
        <v>2647.0279812826061</v>
      </c>
      <c r="K24" s="57">
        <v>2799.5299108282316</v>
      </c>
      <c r="L24" s="57">
        <v>2961.4727484479827</v>
      </c>
      <c r="M24" s="57">
        <v>3121.5576607764478</v>
      </c>
      <c r="N24" s="57">
        <v>3342.7470231943353</v>
      </c>
      <c r="O24" s="57">
        <v>3518.313580150807</v>
      </c>
      <c r="P24" s="57">
        <v>3822.3099519028074</v>
      </c>
      <c r="Q24" s="57">
        <v>3962.7055520064687</v>
      </c>
      <c r="R24" s="57">
        <v>4049.9373541663444</v>
      </c>
      <c r="S24" s="57">
        <v>4219.5413798958734</v>
      </c>
      <c r="T24" s="57">
        <v>4279.7218553108096</v>
      </c>
      <c r="U24" s="57">
        <v>4437.0499219611693</v>
      </c>
      <c r="V24" s="57">
        <v>4192.1403936708803</v>
      </c>
      <c r="W24" s="90">
        <v>3856.4438865339303</v>
      </c>
      <c r="X24" s="90">
        <v>3245.8130861437321</v>
      </c>
      <c r="Y24" s="90">
        <v>2902.0325127873443</v>
      </c>
      <c r="Z24" s="58">
        <v>2675.7646158745902</v>
      </c>
    </row>
    <row r="25" spans="1:26" x14ac:dyDescent="0.4">
      <c r="A25" s="59" t="s">
        <v>74</v>
      </c>
      <c r="B25" s="65" t="s">
        <v>75</v>
      </c>
      <c r="C25" s="62" t="s">
        <v>219</v>
      </c>
      <c r="D25" s="62" t="s">
        <v>219</v>
      </c>
      <c r="E25" s="62" t="s">
        <v>219</v>
      </c>
      <c r="F25" s="62" t="s">
        <v>219</v>
      </c>
      <c r="G25" s="62" t="s">
        <v>219</v>
      </c>
      <c r="H25" s="62" t="s">
        <v>219</v>
      </c>
      <c r="I25" s="62">
        <v>208.85033684167726</v>
      </c>
      <c r="J25" s="62">
        <v>222.51646495373407</v>
      </c>
      <c r="K25" s="62">
        <v>232.70078969357175</v>
      </c>
      <c r="L25" s="62">
        <v>243.11174777530942</v>
      </c>
      <c r="M25" s="62">
        <v>252.5876046267685</v>
      </c>
      <c r="N25" s="62">
        <v>267.69200390318196</v>
      </c>
      <c r="O25" s="62">
        <v>279.66619470142274</v>
      </c>
      <c r="P25" s="62">
        <v>301.94497445923389</v>
      </c>
      <c r="Q25" s="62">
        <v>312.0075692024306</v>
      </c>
      <c r="R25" s="62">
        <v>317.71132651472522</v>
      </c>
      <c r="S25" s="62">
        <v>330.17835132133399</v>
      </c>
      <c r="T25" s="62">
        <v>333.92606898508444</v>
      </c>
      <c r="U25" s="62">
        <v>346.46334770778969</v>
      </c>
      <c r="V25" s="62">
        <v>327.95925475441425</v>
      </c>
      <c r="W25" s="97">
        <v>300.62722338751848</v>
      </c>
      <c r="X25" s="97">
        <v>246.8873680433129</v>
      </c>
      <c r="Y25" s="97">
        <v>214.76789969340103</v>
      </c>
      <c r="Z25" s="63">
        <v>196.04519430233213</v>
      </c>
    </row>
    <row r="26" spans="1:26" x14ac:dyDescent="0.4">
      <c r="A26" s="59" t="s">
        <v>76</v>
      </c>
      <c r="B26" s="65" t="s">
        <v>77</v>
      </c>
      <c r="C26" s="62" t="s">
        <v>219</v>
      </c>
      <c r="D26" s="62" t="s">
        <v>219</v>
      </c>
      <c r="E26" s="62" t="s">
        <v>219</v>
      </c>
      <c r="F26" s="62" t="s">
        <v>219</v>
      </c>
      <c r="G26" s="62" t="s">
        <v>219</v>
      </c>
      <c r="H26" s="62" t="s">
        <v>219</v>
      </c>
      <c r="I26" s="62">
        <v>549.46415057892466</v>
      </c>
      <c r="J26" s="62">
        <v>589.30377107280049</v>
      </c>
      <c r="K26" s="62">
        <v>618.66400765137007</v>
      </c>
      <c r="L26" s="62">
        <v>649.89452593237058</v>
      </c>
      <c r="M26" s="62">
        <v>680.84045135716372</v>
      </c>
      <c r="N26" s="62">
        <v>724.71602293388821</v>
      </c>
      <c r="O26" s="62">
        <v>758.18839738261943</v>
      </c>
      <c r="P26" s="62">
        <v>817.24222066197046</v>
      </c>
      <c r="Q26" s="62">
        <v>840.39220123129223</v>
      </c>
      <c r="R26" s="62">
        <v>851.95550414147488</v>
      </c>
      <c r="S26" s="62">
        <v>880.94403479101993</v>
      </c>
      <c r="T26" s="62">
        <v>887.26635385029329</v>
      </c>
      <c r="U26" s="62">
        <v>916.76815969563211</v>
      </c>
      <c r="V26" s="62">
        <v>863.03850472356623</v>
      </c>
      <c r="W26" s="97">
        <v>783.39511004178269</v>
      </c>
      <c r="X26" s="97">
        <v>657.04873279759454</v>
      </c>
      <c r="Y26" s="97">
        <v>591.01995253282382</v>
      </c>
      <c r="Z26" s="63">
        <v>546.93426816686917</v>
      </c>
    </row>
    <row r="27" spans="1:26" x14ac:dyDescent="0.4">
      <c r="A27" s="59" t="s">
        <v>78</v>
      </c>
      <c r="B27" s="65" t="s">
        <v>79</v>
      </c>
      <c r="C27" s="62" t="s">
        <v>219</v>
      </c>
      <c r="D27" s="62" t="s">
        <v>219</v>
      </c>
      <c r="E27" s="62" t="s">
        <v>219</v>
      </c>
      <c r="F27" s="62" t="s">
        <v>219</v>
      </c>
      <c r="G27" s="62" t="s">
        <v>219</v>
      </c>
      <c r="H27" s="62" t="s">
        <v>219</v>
      </c>
      <c r="I27" s="62">
        <v>319.72198708641656</v>
      </c>
      <c r="J27" s="62">
        <v>342.94209934440698</v>
      </c>
      <c r="K27" s="62">
        <v>360.96623834934587</v>
      </c>
      <c r="L27" s="62">
        <v>380.24705242337922</v>
      </c>
      <c r="M27" s="62">
        <v>399.54933876515298</v>
      </c>
      <c r="N27" s="62">
        <v>424.92849121551785</v>
      </c>
      <c r="O27" s="62">
        <v>444.51561643444506</v>
      </c>
      <c r="P27" s="62">
        <v>480.6224714842923</v>
      </c>
      <c r="Q27" s="62">
        <v>494.31237535210755</v>
      </c>
      <c r="R27" s="62">
        <v>502.41854651514063</v>
      </c>
      <c r="S27" s="62">
        <v>521.03032658969983</v>
      </c>
      <c r="T27" s="62">
        <v>526.06787507707713</v>
      </c>
      <c r="U27" s="62">
        <v>544.42512508228606</v>
      </c>
      <c r="V27" s="62">
        <v>515.64699395361845</v>
      </c>
      <c r="W27" s="97">
        <v>476.6803848073078</v>
      </c>
      <c r="X27" s="97">
        <v>398.79960123694741</v>
      </c>
      <c r="Y27" s="97">
        <v>358.58060331043623</v>
      </c>
      <c r="Z27" s="63">
        <v>330.58273537085017</v>
      </c>
    </row>
    <row r="28" spans="1:26" x14ac:dyDescent="0.4">
      <c r="A28" s="59" t="s">
        <v>80</v>
      </c>
      <c r="B28" s="65" t="s">
        <v>81</v>
      </c>
      <c r="C28" s="62" t="s">
        <v>219</v>
      </c>
      <c r="D28" s="62" t="s">
        <v>219</v>
      </c>
      <c r="E28" s="62" t="s">
        <v>219</v>
      </c>
      <c r="F28" s="62" t="s">
        <v>219</v>
      </c>
      <c r="G28" s="62" t="s">
        <v>219</v>
      </c>
      <c r="H28" s="62" t="s">
        <v>219</v>
      </c>
      <c r="I28" s="62">
        <v>219.15388077964488</v>
      </c>
      <c r="J28" s="62">
        <v>237.22993705145569</v>
      </c>
      <c r="K28" s="62">
        <v>251.53594215243066</v>
      </c>
      <c r="L28" s="62">
        <v>267.38335716857597</v>
      </c>
      <c r="M28" s="62">
        <v>283.05482553243655</v>
      </c>
      <c r="N28" s="62">
        <v>304.22402213676008</v>
      </c>
      <c r="O28" s="62">
        <v>320.32104068401389</v>
      </c>
      <c r="P28" s="62">
        <v>349.08950994749898</v>
      </c>
      <c r="Q28" s="62">
        <v>362.81970354607989</v>
      </c>
      <c r="R28" s="62">
        <v>371.70660764020511</v>
      </c>
      <c r="S28" s="62">
        <v>388.7704668682311</v>
      </c>
      <c r="T28" s="62">
        <v>394.92734749516887</v>
      </c>
      <c r="U28" s="62">
        <v>408.51733890724063</v>
      </c>
      <c r="V28" s="62">
        <v>382.04495790725514</v>
      </c>
      <c r="W28" s="97">
        <v>353.72616523529496</v>
      </c>
      <c r="X28" s="97">
        <v>306.80989271364103</v>
      </c>
      <c r="Y28" s="97">
        <v>269.22562247588246</v>
      </c>
      <c r="Z28" s="63">
        <v>248.90270872191425</v>
      </c>
    </row>
    <row r="29" spans="1:26" x14ac:dyDescent="0.4">
      <c r="A29" s="59" t="s">
        <v>82</v>
      </c>
      <c r="B29" s="65" t="s">
        <v>83</v>
      </c>
      <c r="C29" s="62" t="s">
        <v>219</v>
      </c>
      <c r="D29" s="62" t="s">
        <v>219</v>
      </c>
      <c r="E29" s="62" t="s">
        <v>219</v>
      </c>
      <c r="F29" s="62" t="s">
        <v>219</v>
      </c>
      <c r="G29" s="62" t="s">
        <v>219</v>
      </c>
      <c r="H29" s="62" t="s">
        <v>219</v>
      </c>
      <c r="I29" s="62">
        <v>311.28225416566409</v>
      </c>
      <c r="J29" s="62">
        <v>335.78195844079573</v>
      </c>
      <c r="K29" s="62">
        <v>355.65719044517317</v>
      </c>
      <c r="L29" s="62">
        <v>376.24754800708683</v>
      </c>
      <c r="M29" s="62">
        <v>396.08206728173644</v>
      </c>
      <c r="N29" s="62">
        <v>423.29662863314059</v>
      </c>
      <c r="O29" s="62">
        <v>444.58589554850329</v>
      </c>
      <c r="P29" s="62">
        <v>481.24361288857011</v>
      </c>
      <c r="Q29" s="62">
        <v>497.83247435721347</v>
      </c>
      <c r="R29" s="62">
        <v>507.36649216661527</v>
      </c>
      <c r="S29" s="62">
        <v>526.35043713264042</v>
      </c>
      <c r="T29" s="62">
        <v>532.58373717101631</v>
      </c>
      <c r="U29" s="62">
        <v>548.41972881871368</v>
      </c>
      <c r="V29" s="62">
        <v>511.14612458120052</v>
      </c>
      <c r="W29" s="97">
        <v>472.97086769514101</v>
      </c>
      <c r="X29" s="97">
        <v>398.0170626952588</v>
      </c>
      <c r="Y29" s="97">
        <v>346.11822150175766</v>
      </c>
      <c r="Z29" s="63">
        <v>317.98405376520367</v>
      </c>
    </row>
    <row r="30" spans="1:26" x14ac:dyDescent="0.4">
      <c r="A30" s="59" t="s">
        <v>84</v>
      </c>
      <c r="B30" s="65" t="s">
        <v>85</v>
      </c>
      <c r="C30" s="62" t="s">
        <v>219</v>
      </c>
      <c r="D30" s="62" t="s">
        <v>219</v>
      </c>
      <c r="E30" s="62" t="s">
        <v>219</v>
      </c>
      <c r="F30" s="62" t="s">
        <v>219</v>
      </c>
      <c r="G30" s="62" t="s">
        <v>219</v>
      </c>
      <c r="H30" s="62" t="s">
        <v>219</v>
      </c>
      <c r="I30" s="62">
        <v>191.76093411969859</v>
      </c>
      <c r="J30" s="62">
        <v>208.28637261662502</v>
      </c>
      <c r="K30" s="62">
        <v>222.7047684532115</v>
      </c>
      <c r="L30" s="62">
        <v>237.19540337421532</v>
      </c>
      <c r="M30" s="62">
        <v>252.82450081906026</v>
      </c>
      <c r="N30" s="62">
        <v>273.04915132908309</v>
      </c>
      <c r="O30" s="62">
        <v>287.95922413239873</v>
      </c>
      <c r="P30" s="62">
        <v>314.45717179925583</v>
      </c>
      <c r="Q30" s="62">
        <v>328.32615575527029</v>
      </c>
      <c r="R30" s="62">
        <v>337.75580350795178</v>
      </c>
      <c r="S30" s="62">
        <v>353.71634261894167</v>
      </c>
      <c r="T30" s="62">
        <v>360.46903887780275</v>
      </c>
      <c r="U30" s="62">
        <v>374.43167602726277</v>
      </c>
      <c r="V30" s="62">
        <v>353.1063863151237</v>
      </c>
      <c r="W30" s="97">
        <v>322.99530071068989</v>
      </c>
      <c r="X30" s="97">
        <v>273.1742272301218</v>
      </c>
      <c r="Y30" s="97">
        <v>248.9184050301883</v>
      </c>
      <c r="Z30" s="63">
        <v>229.46151068794373</v>
      </c>
    </row>
    <row r="31" spans="1:26" x14ac:dyDescent="0.4">
      <c r="A31" s="59" t="s">
        <v>86</v>
      </c>
      <c r="B31" s="65" t="s">
        <v>87</v>
      </c>
      <c r="C31" s="62" t="s">
        <v>219</v>
      </c>
      <c r="D31" s="62" t="s">
        <v>219</v>
      </c>
      <c r="E31" s="62" t="s">
        <v>219</v>
      </c>
      <c r="F31" s="62" t="s">
        <v>219</v>
      </c>
      <c r="G31" s="62" t="s">
        <v>219</v>
      </c>
      <c r="H31" s="62" t="s">
        <v>219</v>
      </c>
      <c r="I31" s="62">
        <v>244.57265119332078</v>
      </c>
      <c r="J31" s="62">
        <v>263.45384316824209</v>
      </c>
      <c r="K31" s="62">
        <v>278.35602758958407</v>
      </c>
      <c r="L31" s="62">
        <v>294.38731355604756</v>
      </c>
      <c r="M31" s="62">
        <v>309.26569597196897</v>
      </c>
      <c r="N31" s="62">
        <v>329.54353696721546</v>
      </c>
      <c r="O31" s="62">
        <v>347.02143474941766</v>
      </c>
      <c r="P31" s="62">
        <v>377.14448077526674</v>
      </c>
      <c r="Q31" s="62">
        <v>391.25477646334065</v>
      </c>
      <c r="R31" s="62">
        <v>400.34771490218554</v>
      </c>
      <c r="S31" s="62">
        <v>418.31632682709647</v>
      </c>
      <c r="T31" s="62">
        <v>426.6486153172292</v>
      </c>
      <c r="U31" s="62">
        <v>444.08478758492413</v>
      </c>
      <c r="V31" s="62">
        <v>424.08753759376373</v>
      </c>
      <c r="W31" s="97">
        <v>391.83761224957095</v>
      </c>
      <c r="X31" s="97">
        <v>329.86004931059449</v>
      </c>
      <c r="Y31" s="97">
        <v>300.41569596482879</v>
      </c>
      <c r="Z31" s="63">
        <v>279.45825572502889</v>
      </c>
    </row>
    <row r="32" spans="1:26" x14ac:dyDescent="0.4">
      <c r="A32" s="59" t="s">
        <v>88</v>
      </c>
      <c r="B32" s="65" t="s">
        <v>89</v>
      </c>
      <c r="C32" s="62" t="s">
        <v>219</v>
      </c>
      <c r="D32" s="62" t="s">
        <v>219</v>
      </c>
      <c r="E32" s="62" t="s">
        <v>219</v>
      </c>
      <c r="F32" s="62" t="s">
        <v>219</v>
      </c>
      <c r="G32" s="62" t="s">
        <v>219</v>
      </c>
      <c r="H32" s="62" t="s">
        <v>219</v>
      </c>
      <c r="I32" s="62">
        <v>220.37760731983559</v>
      </c>
      <c r="J32" s="62">
        <v>239.17941616677169</v>
      </c>
      <c r="K32" s="62">
        <v>255.98979160907069</v>
      </c>
      <c r="L32" s="62">
        <v>273.84365558332632</v>
      </c>
      <c r="M32" s="62">
        <v>292.63362113137265</v>
      </c>
      <c r="N32" s="62">
        <v>318.93652442005578</v>
      </c>
      <c r="O32" s="62">
        <v>341.26965759459449</v>
      </c>
      <c r="P32" s="62">
        <v>377.18484460362748</v>
      </c>
      <c r="Q32" s="62">
        <v>397.07870029682533</v>
      </c>
      <c r="R32" s="62">
        <v>411.50422174936836</v>
      </c>
      <c r="S32" s="62">
        <v>434.0910235911968</v>
      </c>
      <c r="T32" s="62">
        <v>444.262004683398</v>
      </c>
      <c r="U32" s="62">
        <v>463.99584197209276</v>
      </c>
      <c r="V32" s="62">
        <v>443.69729076419691</v>
      </c>
      <c r="W32" s="97">
        <v>410.51983998709477</v>
      </c>
      <c r="X32" s="97">
        <v>346.39942208117111</v>
      </c>
      <c r="Y32" s="97">
        <v>312.84224272354822</v>
      </c>
      <c r="Z32" s="63">
        <v>289.34350803812549</v>
      </c>
    </row>
    <row r="33" spans="1:26" x14ac:dyDescent="0.4">
      <c r="A33" s="59" t="s">
        <v>90</v>
      </c>
      <c r="B33" s="65" t="s">
        <v>91</v>
      </c>
      <c r="C33" s="62" t="s">
        <v>219</v>
      </c>
      <c r="D33" s="62" t="s">
        <v>219</v>
      </c>
      <c r="E33" s="62" t="s">
        <v>219</v>
      </c>
      <c r="F33" s="62" t="s">
        <v>219</v>
      </c>
      <c r="G33" s="62" t="s">
        <v>219</v>
      </c>
      <c r="H33" s="62" t="s">
        <v>219</v>
      </c>
      <c r="I33" s="62">
        <v>191.61521801622951</v>
      </c>
      <c r="J33" s="62">
        <v>208.33411846777418</v>
      </c>
      <c r="K33" s="62">
        <v>222.95515488447387</v>
      </c>
      <c r="L33" s="62">
        <v>239.16214462767152</v>
      </c>
      <c r="M33" s="62">
        <v>254.71955529078789</v>
      </c>
      <c r="N33" s="62">
        <v>276.36064165549215</v>
      </c>
      <c r="O33" s="62">
        <v>294.78611892339143</v>
      </c>
      <c r="P33" s="62">
        <v>323.38066528309224</v>
      </c>
      <c r="Q33" s="62">
        <v>338.68159580190934</v>
      </c>
      <c r="R33" s="62">
        <v>349.17113702867783</v>
      </c>
      <c r="S33" s="62">
        <v>366.14407015571282</v>
      </c>
      <c r="T33" s="62">
        <v>373.57081385373976</v>
      </c>
      <c r="U33" s="62">
        <v>389.94391616522643</v>
      </c>
      <c r="V33" s="62">
        <v>371.41334307774162</v>
      </c>
      <c r="W33" s="97">
        <v>343.69138241952885</v>
      </c>
      <c r="X33" s="97">
        <v>288.81673003508939</v>
      </c>
      <c r="Y33" s="97">
        <v>260.1438695544777</v>
      </c>
      <c r="Z33" s="63">
        <v>237.05238109632305</v>
      </c>
    </row>
    <row r="34" spans="1:26" x14ac:dyDescent="0.4">
      <c r="A34" s="47">
        <v>924</v>
      </c>
      <c r="B34" s="66" t="s">
        <v>92</v>
      </c>
      <c r="C34" s="57" t="s">
        <v>219</v>
      </c>
      <c r="D34" s="57" t="s">
        <v>219</v>
      </c>
      <c r="E34" s="57" t="s">
        <v>219</v>
      </c>
      <c r="F34" s="57" t="s">
        <v>219</v>
      </c>
      <c r="G34" s="57" t="s">
        <v>219</v>
      </c>
      <c r="H34" s="57" t="s">
        <v>219</v>
      </c>
      <c r="I34" s="57">
        <v>303.71192398670598</v>
      </c>
      <c r="J34" s="57">
        <v>327.94331622523009</v>
      </c>
      <c r="K34" s="57">
        <v>347.98129729806288</v>
      </c>
      <c r="L34" s="57">
        <v>368.4255374368222</v>
      </c>
      <c r="M34" s="57">
        <v>388.72394552902801</v>
      </c>
      <c r="N34" s="57">
        <v>414.2921002967617</v>
      </c>
      <c r="O34" s="57">
        <v>432.40844924945668</v>
      </c>
      <c r="P34" s="57">
        <v>465.64809534264373</v>
      </c>
      <c r="Q34" s="57">
        <v>479.20635843040054</v>
      </c>
      <c r="R34" s="57">
        <v>485.92607644340228</v>
      </c>
      <c r="S34" s="57">
        <v>503.39379468613151</v>
      </c>
      <c r="T34" s="57">
        <v>508.79284020311144</v>
      </c>
      <c r="U34" s="57">
        <v>524.62250211626679</v>
      </c>
      <c r="V34" s="57">
        <v>488.70592092088577</v>
      </c>
      <c r="W34" s="90">
        <v>438.11475774876487</v>
      </c>
      <c r="X34" s="90">
        <v>375.60704430135831</v>
      </c>
      <c r="Y34" s="90">
        <v>345.17156541954421</v>
      </c>
      <c r="Z34" s="58">
        <v>317.00682038094686</v>
      </c>
    </row>
    <row r="35" spans="1:26" x14ac:dyDescent="0.4">
      <c r="A35" s="47">
        <v>923</v>
      </c>
      <c r="B35" s="66" t="s">
        <v>93</v>
      </c>
      <c r="C35" s="57" t="s">
        <v>219</v>
      </c>
      <c r="D35" s="57" t="s">
        <v>219</v>
      </c>
      <c r="E35" s="57" t="s">
        <v>219</v>
      </c>
      <c r="F35" s="57" t="s">
        <v>219</v>
      </c>
      <c r="G35" s="57" t="s">
        <v>219</v>
      </c>
      <c r="H35" s="57" t="s">
        <v>219</v>
      </c>
      <c r="I35" s="57">
        <v>373.60185950977689</v>
      </c>
      <c r="J35" s="57">
        <v>400.2293179594069</v>
      </c>
      <c r="K35" s="57">
        <v>420.23513502198625</v>
      </c>
      <c r="L35" s="57">
        <v>441.24205676413908</v>
      </c>
      <c r="M35" s="57">
        <v>461.6553114230984</v>
      </c>
      <c r="N35" s="57">
        <v>490.58457867887608</v>
      </c>
      <c r="O35" s="57">
        <v>512.08656465906495</v>
      </c>
      <c r="P35" s="57">
        <v>550.47395987343509</v>
      </c>
      <c r="Q35" s="57">
        <v>566.48528532983414</v>
      </c>
      <c r="R35" s="57">
        <v>573.90355633700153</v>
      </c>
      <c r="S35" s="57">
        <v>592.48700085806888</v>
      </c>
      <c r="T35" s="57">
        <v>596.26246381373915</v>
      </c>
      <c r="U35" s="57">
        <v>614.99060373757084</v>
      </c>
      <c r="V35" s="57">
        <v>578.9633713584567</v>
      </c>
      <c r="W35" s="90">
        <v>532.48945814304432</v>
      </c>
      <c r="X35" s="90">
        <v>449.36504425141595</v>
      </c>
      <c r="Y35" s="90">
        <v>408.92859176609267</v>
      </c>
      <c r="Z35" s="58">
        <v>377.26186754640526</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98"/>
      <c r="X36" s="98"/>
      <c r="Y36" s="98"/>
      <c r="Z36" s="99"/>
    </row>
    <row r="49" spans="1:1" x14ac:dyDescent="0.4">
      <c r="A49" s="75"/>
    </row>
    <row r="50" spans="1:1" x14ac:dyDescent="0.4">
      <c r="A50" s="75"/>
    </row>
  </sheetData>
  <mergeCells count="2">
    <mergeCell ref="A1:B1"/>
    <mergeCell ref="A19:B1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zoomScale="85" zoomScaleNormal="85" workbookViewId="0">
      <selection sqref="A1:B1"/>
    </sheetView>
  </sheetViews>
  <sheetFormatPr defaultColWidth="8.88671875" defaultRowHeight="15" x14ac:dyDescent="0.4"/>
  <cols>
    <col min="1" max="1" width="12.109375" style="122" customWidth="1"/>
    <col min="2" max="2" width="60.5546875" style="122" customWidth="1"/>
    <col min="3" max="3" width="8.88671875" style="122" customWidth="1"/>
    <col min="4" max="25" width="8.88671875" style="122"/>
    <col min="26" max="26" width="8.88671875" style="123"/>
    <col min="27" max="16384" width="8.88671875" style="122"/>
  </cols>
  <sheetData>
    <row r="1" spans="1:26" s="48" customFormat="1" ht="59.25" customHeight="1" x14ac:dyDescent="0.4">
      <c r="A1" s="251" t="s">
        <v>140</v>
      </c>
      <c r="B1" s="251"/>
      <c r="C1" s="64"/>
      <c r="E1" s="47"/>
      <c r="F1" s="47"/>
    </row>
    <row r="2" spans="1:26" s="120" customFormat="1" x14ac:dyDescent="0.35">
      <c r="A2" s="50" t="s">
        <v>45</v>
      </c>
      <c r="B2" s="119" t="s">
        <v>130</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120" customFormat="1" ht="31.5" customHeight="1" x14ac:dyDescent="0.4">
      <c r="A3" s="54">
        <v>925</v>
      </c>
      <c r="B3" s="55" t="s">
        <v>70</v>
      </c>
      <c r="C3" s="124"/>
      <c r="D3" s="124"/>
      <c r="E3" s="124"/>
      <c r="F3" s="124"/>
      <c r="G3" s="57"/>
      <c r="H3" s="57"/>
      <c r="I3" s="57">
        <f t="shared" ref="I3:Z3" si="0">SUM(I6,I16:I17,I4)</f>
        <v>13.107519600000002</v>
      </c>
      <c r="J3" s="57">
        <f t="shared" si="0"/>
        <v>14.986460219999998</v>
      </c>
      <c r="K3" s="57">
        <f t="shared" si="0"/>
        <v>16.622024122071426</v>
      </c>
      <c r="L3" s="57">
        <f t="shared" si="0"/>
        <v>17.693564299999998</v>
      </c>
      <c r="M3" s="57">
        <f t="shared" si="0"/>
        <v>19.498030839999998</v>
      </c>
      <c r="N3" s="57">
        <f t="shared" si="0"/>
        <v>20.507303</v>
      </c>
      <c r="O3" s="57">
        <f t="shared" si="0"/>
        <v>21.180479929999997</v>
      </c>
      <c r="P3" s="57">
        <f t="shared" si="0"/>
        <v>21.798681950000002</v>
      </c>
      <c r="Q3" s="57">
        <f t="shared" si="0"/>
        <v>21.36265912</v>
      </c>
      <c r="R3" s="57">
        <f t="shared" si="0"/>
        <v>22.33975126</v>
      </c>
      <c r="S3" s="57">
        <f t="shared" si="0"/>
        <v>56.572571999999994</v>
      </c>
      <c r="T3" s="57">
        <f t="shared" si="0"/>
        <v>176.393889</v>
      </c>
      <c r="U3" s="57">
        <f t="shared" si="0"/>
        <v>199.78361199999998</v>
      </c>
      <c r="V3" s="57">
        <f t="shared" si="0"/>
        <v>163.36812400000002</v>
      </c>
      <c r="W3" s="87">
        <f t="shared" si="0"/>
        <v>183.73239999999998</v>
      </c>
      <c r="X3" s="87">
        <f t="shared" si="0"/>
        <v>164.25627313000001</v>
      </c>
      <c r="Y3" s="87">
        <f t="shared" si="0"/>
        <v>153.50407799999999</v>
      </c>
      <c r="Z3" s="88">
        <f t="shared" si="0"/>
        <v>131.80724099000003</v>
      </c>
    </row>
    <row r="4" spans="1:26" s="120" customFormat="1" x14ac:dyDescent="0.4">
      <c r="A4" s="59"/>
      <c r="B4" s="89" t="s">
        <v>71</v>
      </c>
      <c r="C4" s="125"/>
      <c r="D4" s="125"/>
      <c r="E4" s="125"/>
      <c r="F4" s="125"/>
      <c r="G4" s="57"/>
      <c r="H4" s="57"/>
      <c r="I4" s="97">
        <v>0</v>
      </c>
      <c r="J4" s="97">
        <v>0</v>
      </c>
      <c r="K4" s="97">
        <v>0</v>
      </c>
      <c r="L4" s="97">
        <v>0</v>
      </c>
      <c r="M4" s="97">
        <v>0</v>
      </c>
      <c r="N4" s="97">
        <v>0</v>
      </c>
      <c r="O4" s="97">
        <v>0</v>
      </c>
      <c r="P4" s="97">
        <v>0</v>
      </c>
      <c r="Q4" s="97">
        <v>0</v>
      </c>
      <c r="R4" s="97">
        <v>0</v>
      </c>
      <c r="S4" s="97">
        <v>0</v>
      </c>
      <c r="T4" s="97">
        <v>0</v>
      </c>
      <c r="U4" s="97">
        <v>0</v>
      </c>
      <c r="V4" s="97">
        <v>0</v>
      </c>
      <c r="W4" s="97">
        <v>0</v>
      </c>
      <c r="X4" s="97">
        <v>0</v>
      </c>
      <c r="Y4" s="97">
        <v>0</v>
      </c>
      <c r="Z4" s="63">
        <v>0</v>
      </c>
    </row>
    <row r="5" spans="1:26" s="120" customFormat="1" ht="28.5" customHeight="1" x14ac:dyDescent="0.4">
      <c r="A5" s="54">
        <v>941</v>
      </c>
      <c r="B5" s="55" t="s">
        <v>72</v>
      </c>
      <c r="C5" s="124"/>
      <c r="D5" s="124"/>
      <c r="E5" s="124"/>
      <c r="F5" s="124"/>
      <c r="G5" s="57"/>
      <c r="H5" s="57"/>
      <c r="I5" s="57">
        <f t="shared" ref="I5:Z5" si="1">SUM(I6,I16)</f>
        <v>11.478285840000002</v>
      </c>
      <c r="J5" s="57">
        <f t="shared" si="1"/>
        <v>13.284069219999999</v>
      </c>
      <c r="K5" s="57">
        <f t="shared" si="1"/>
        <v>14.382023122071427</v>
      </c>
      <c r="L5" s="57">
        <f t="shared" si="1"/>
        <v>15.678125299999998</v>
      </c>
      <c r="M5" s="57">
        <f t="shared" si="1"/>
        <v>17.18616784</v>
      </c>
      <c r="N5" s="57">
        <f t="shared" si="1"/>
        <v>18.193657999999999</v>
      </c>
      <c r="O5" s="57">
        <f t="shared" si="1"/>
        <v>18.728859929999999</v>
      </c>
      <c r="P5" s="57">
        <f t="shared" si="1"/>
        <v>19.200556950000003</v>
      </c>
      <c r="Q5" s="57">
        <f t="shared" si="1"/>
        <v>18.67166512</v>
      </c>
      <c r="R5" s="57">
        <f t="shared" si="1"/>
        <v>19.77606226</v>
      </c>
      <c r="S5" s="57">
        <f t="shared" si="1"/>
        <v>52.494628999999996</v>
      </c>
      <c r="T5" s="57">
        <f t="shared" si="1"/>
        <v>147.69367399999999</v>
      </c>
      <c r="U5" s="57">
        <f t="shared" si="1"/>
        <v>149.43130299999999</v>
      </c>
      <c r="V5" s="57">
        <f t="shared" si="1"/>
        <v>114.34514500000002</v>
      </c>
      <c r="W5" s="90">
        <f t="shared" si="1"/>
        <v>131.99795399999999</v>
      </c>
      <c r="X5" s="90">
        <f t="shared" si="1"/>
        <v>164.25627313000001</v>
      </c>
      <c r="Y5" s="90">
        <f t="shared" si="1"/>
        <v>153.50407799999999</v>
      </c>
      <c r="Z5" s="58">
        <f t="shared" si="1"/>
        <v>131.80724099000003</v>
      </c>
    </row>
    <row r="6" spans="1:26" s="120" customFormat="1" ht="29.25" customHeight="1" x14ac:dyDescent="0.4">
      <c r="A6" s="54">
        <v>921</v>
      </c>
      <c r="B6" s="64" t="s">
        <v>73</v>
      </c>
      <c r="C6" s="124"/>
      <c r="D6" s="124"/>
      <c r="E6" s="124"/>
      <c r="F6" s="124"/>
      <c r="G6" s="57"/>
      <c r="H6" s="57"/>
      <c r="I6" s="57">
        <f t="shared" ref="I6:T6" si="2">SUM(I7:I15)</f>
        <v>10.912430840000001</v>
      </c>
      <c r="J6" s="57">
        <f t="shared" si="2"/>
        <v>12.61432522</v>
      </c>
      <c r="K6" s="57">
        <f t="shared" si="2"/>
        <v>13.675157122071427</v>
      </c>
      <c r="L6" s="57">
        <f t="shared" si="2"/>
        <v>14.778396299999997</v>
      </c>
      <c r="M6" s="57">
        <f t="shared" si="2"/>
        <v>16.28512684</v>
      </c>
      <c r="N6" s="57">
        <f t="shared" si="2"/>
        <v>17.184777</v>
      </c>
      <c r="O6" s="57">
        <f t="shared" si="2"/>
        <v>17.68155093</v>
      </c>
      <c r="P6" s="57">
        <f t="shared" si="2"/>
        <v>18.021562950000003</v>
      </c>
      <c r="Q6" s="57">
        <f t="shared" si="2"/>
        <v>17.60589912</v>
      </c>
      <c r="R6" s="57">
        <f t="shared" si="2"/>
        <v>18.57056626</v>
      </c>
      <c r="S6" s="57">
        <f t="shared" si="2"/>
        <v>49.940262999999995</v>
      </c>
      <c r="T6" s="57">
        <f t="shared" si="2"/>
        <v>139.96949799999999</v>
      </c>
      <c r="U6" s="57">
        <f t="shared" ref="U6:Z6" si="3">SUM(U7:U15)</f>
        <v>141.208856</v>
      </c>
      <c r="V6" s="57">
        <f t="shared" si="3"/>
        <v>107.71089200000002</v>
      </c>
      <c r="W6" s="90">
        <f t="shared" si="3"/>
        <v>124.106364</v>
      </c>
      <c r="X6" s="90">
        <f t="shared" si="3"/>
        <v>154.34636313000001</v>
      </c>
      <c r="Y6" s="90">
        <f t="shared" si="3"/>
        <v>143.85815199999999</v>
      </c>
      <c r="Z6" s="58">
        <f t="shared" si="3"/>
        <v>123.35113989000001</v>
      </c>
    </row>
    <row r="7" spans="1:26" s="120" customFormat="1" x14ac:dyDescent="0.4">
      <c r="A7" s="59" t="s">
        <v>74</v>
      </c>
      <c r="B7" s="65" t="s">
        <v>75</v>
      </c>
      <c r="C7" s="125"/>
      <c r="D7" s="125"/>
      <c r="E7" s="125"/>
      <c r="F7" s="125"/>
      <c r="G7" s="57"/>
      <c r="H7" s="57"/>
      <c r="I7" s="97">
        <v>0.276642</v>
      </c>
      <c r="J7" s="97">
        <v>0.30296100000000004</v>
      </c>
      <c r="K7" s="97">
        <v>0.34965999999999997</v>
      </c>
      <c r="L7" s="97">
        <v>0.418682</v>
      </c>
      <c r="M7" s="97">
        <v>0.52835100000000002</v>
      </c>
      <c r="N7" s="97">
        <v>0.49707800000000002</v>
      </c>
      <c r="O7" s="97">
        <v>0.56566399999999994</v>
      </c>
      <c r="P7" s="97">
        <v>0.56585700000000005</v>
      </c>
      <c r="Q7" s="97">
        <v>0.58711000000000002</v>
      </c>
      <c r="R7" s="97">
        <v>0.74952400000000008</v>
      </c>
      <c r="S7" s="97">
        <v>1.8988019999999999</v>
      </c>
      <c r="T7" s="97">
        <v>7.2977379999999989</v>
      </c>
      <c r="U7" s="97">
        <v>7.019101</v>
      </c>
      <c r="V7" s="97">
        <v>6.2408149999999996</v>
      </c>
      <c r="W7" s="97">
        <v>7.0107300000000006</v>
      </c>
      <c r="X7" s="97">
        <v>8.1663150000000009</v>
      </c>
      <c r="Y7" s="97">
        <v>7.9450839999999996</v>
      </c>
      <c r="Z7" s="63">
        <v>7.3275319999999997</v>
      </c>
    </row>
    <row r="8" spans="1:26" s="120" customFormat="1" x14ac:dyDescent="0.4">
      <c r="A8" s="59" t="s">
        <v>76</v>
      </c>
      <c r="B8" s="65" t="s">
        <v>77</v>
      </c>
      <c r="C8" s="125"/>
      <c r="D8" s="125"/>
      <c r="E8" s="125"/>
      <c r="F8" s="125"/>
      <c r="G8" s="57"/>
      <c r="H8" s="57"/>
      <c r="I8" s="97">
        <v>1.221015</v>
      </c>
      <c r="J8" s="97">
        <v>1.3922905700000001</v>
      </c>
      <c r="K8" s="97">
        <v>1.6665194800000003</v>
      </c>
      <c r="L8" s="97">
        <v>1.8881659999999998</v>
      </c>
      <c r="M8" s="97">
        <v>2.19305905</v>
      </c>
      <c r="N8" s="97">
        <v>2.2644760000000002</v>
      </c>
      <c r="O8" s="97">
        <v>2.2987167400000001</v>
      </c>
      <c r="P8" s="97">
        <v>2.0641989999999999</v>
      </c>
      <c r="Q8" s="97">
        <v>2.0375289999999997</v>
      </c>
      <c r="R8" s="97">
        <v>2.0962610000000002</v>
      </c>
      <c r="S8" s="97">
        <v>5.1614379999999995</v>
      </c>
      <c r="T8" s="97">
        <v>17.797455999999997</v>
      </c>
      <c r="U8" s="97">
        <v>17.98441</v>
      </c>
      <c r="V8" s="97">
        <v>13.983906000000001</v>
      </c>
      <c r="W8" s="97">
        <v>16.099437000000002</v>
      </c>
      <c r="X8" s="97">
        <v>20.251486999999997</v>
      </c>
      <c r="Y8" s="97">
        <v>20.757574000000002</v>
      </c>
      <c r="Z8" s="63">
        <v>15.847716999999999</v>
      </c>
    </row>
    <row r="9" spans="1:26" s="120" customFormat="1" x14ac:dyDescent="0.4">
      <c r="A9" s="59" t="s">
        <v>78</v>
      </c>
      <c r="B9" s="65" t="s">
        <v>79</v>
      </c>
      <c r="C9" s="125"/>
      <c r="D9" s="125"/>
      <c r="E9" s="125"/>
      <c r="F9" s="125"/>
      <c r="G9" s="57"/>
      <c r="H9" s="57"/>
      <c r="I9" s="97">
        <v>0.77248596999999997</v>
      </c>
      <c r="J9" s="97">
        <v>0.96802500000000002</v>
      </c>
      <c r="K9" s="97">
        <v>0.93624025999999994</v>
      </c>
      <c r="L9" s="97">
        <v>1.096338</v>
      </c>
      <c r="M9" s="97">
        <v>1.227301</v>
      </c>
      <c r="N9" s="97">
        <v>1.3075950000000001</v>
      </c>
      <c r="O9" s="97">
        <v>1.4034369999999998</v>
      </c>
      <c r="P9" s="97">
        <v>1.5841340000000002</v>
      </c>
      <c r="Q9" s="97">
        <v>1.5305351200000001</v>
      </c>
      <c r="R9" s="97">
        <v>1.635203</v>
      </c>
      <c r="S9" s="97">
        <v>3.6466640000000003</v>
      </c>
      <c r="T9" s="97">
        <v>10.412444999999998</v>
      </c>
      <c r="U9" s="97">
        <v>10.648740999999999</v>
      </c>
      <c r="V9" s="97">
        <v>9.2786809999999988</v>
      </c>
      <c r="W9" s="97">
        <v>10.840854999999999</v>
      </c>
      <c r="X9" s="97">
        <v>13.508562</v>
      </c>
      <c r="Y9" s="97">
        <v>13.027317</v>
      </c>
      <c r="Z9" s="63">
        <v>11.660522</v>
      </c>
    </row>
    <row r="10" spans="1:26" s="120" customFormat="1" x14ac:dyDescent="0.4">
      <c r="A10" s="59" t="s">
        <v>80</v>
      </c>
      <c r="B10" s="65" t="s">
        <v>81</v>
      </c>
      <c r="C10" s="125"/>
      <c r="D10" s="125"/>
      <c r="E10" s="125"/>
      <c r="F10" s="125"/>
      <c r="G10" s="57"/>
      <c r="H10" s="57"/>
      <c r="I10" s="97">
        <v>0.50610525000000006</v>
      </c>
      <c r="J10" s="97">
        <v>0.48746300000000004</v>
      </c>
      <c r="K10" s="97">
        <v>0.59768449000000001</v>
      </c>
      <c r="L10" s="97">
        <v>0.66558600000000001</v>
      </c>
      <c r="M10" s="97">
        <v>0.73865100000000006</v>
      </c>
      <c r="N10" s="97">
        <v>0.79211700000000007</v>
      </c>
      <c r="O10" s="97">
        <v>0.92573399999999983</v>
      </c>
      <c r="P10" s="97">
        <v>0.86311399999999994</v>
      </c>
      <c r="Q10" s="97">
        <v>0.8251059999999999</v>
      </c>
      <c r="R10" s="97">
        <v>0.89942725999999995</v>
      </c>
      <c r="S10" s="97">
        <v>1.8224689999999999</v>
      </c>
      <c r="T10" s="97">
        <v>6.3250720000000005</v>
      </c>
      <c r="U10" s="97">
        <v>7.35867</v>
      </c>
      <c r="V10" s="97">
        <v>6.282311</v>
      </c>
      <c r="W10" s="97">
        <v>6.8700300000000007</v>
      </c>
      <c r="X10" s="97">
        <v>9.0701790000000013</v>
      </c>
      <c r="Y10" s="97">
        <v>8.4943210000000011</v>
      </c>
      <c r="Z10" s="63">
        <v>6.5163609999999998</v>
      </c>
    </row>
    <row r="11" spans="1:26" s="120" customFormat="1" x14ac:dyDescent="0.4">
      <c r="A11" s="59" t="s">
        <v>82</v>
      </c>
      <c r="B11" s="65" t="s">
        <v>83</v>
      </c>
      <c r="C11" s="125"/>
      <c r="D11" s="125"/>
      <c r="E11" s="125"/>
      <c r="F11" s="125"/>
      <c r="G11" s="57"/>
      <c r="H11" s="57"/>
      <c r="I11" s="97">
        <v>0.77111682999999998</v>
      </c>
      <c r="J11" s="97">
        <v>1.2290889999999999</v>
      </c>
      <c r="K11" s="97">
        <v>1.2975133100000003</v>
      </c>
      <c r="L11" s="97">
        <v>1.4533966999999999</v>
      </c>
      <c r="M11" s="97">
        <v>1.4678119999999999</v>
      </c>
      <c r="N11" s="97">
        <v>1.6848679999999998</v>
      </c>
      <c r="O11" s="97">
        <v>1.6455759999999999</v>
      </c>
      <c r="P11" s="97">
        <v>2.0151289500000003</v>
      </c>
      <c r="Q11" s="97">
        <v>1.9566420000000002</v>
      </c>
      <c r="R11" s="97">
        <v>2.0571649999999999</v>
      </c>
      <c r="S11" s="97">
        <v>4.222866999999999</v>
      </c>
      <c r="T11" s="97">
        <v>12.046586</v>
      </c>
      <c r="U11" s="97">
        <v>13.093730000000001</v>
      </c>
      <c r="V11" s="97">
        <v>11.036570000000001</v>
      </c>
      <c r="W11" s="97">
        <v>12.102671000000001</v>
      </c>
      <c r="X11" s="97">
        <v>15.406518999999999</v>
      </c>
      <c r="Y11" s="97">
        <v>14.513522999999999</v>
      </c>
      <c r="Z11" s="63">
        <v>13.951216000000001</v>
      </c>
    </row>
    <row r="12" spans="1:26" s="120" customFormat="1" x14ac:dyDescent="0.4">
      <c r="A12" s="59" t="s">
        <v>84</v>
      </c>
      <c r="B12" s="65" t="s">
        <v>85</v>
      </c>
      <c r="C12" s="125"/>
      <c r="D12" s="125"/>
      <c r="E12" s="125"/>
      <c r="F12" s="125"/>
      <c r="G12" s="57"/>
      <c r="H12" s="57"/>
      <c r="I12" s="97">
        <v>1.1333129500000001</v>
      </c>
      <c r="J12" s="97">
        <v>1.3352700000000002</v>
      </c>
      <c r="K12" s="97">
        <v>1.3698637120714268</v>
      </c>
      <c r="L12" s="97">
        <v>1.3782570000000001</v>
      </c>
      <c r="M12" s="97">
        <v>1.5551507899999999</v>
      </c>
      <c r="N12" s="97">
        <v>1.600978</v>
      </c>
      <c r="O12" s="97">
        <v>1.7137601899999999</v>
      </c>
      <c r="P12" s="97">
        <v>1.786022</v>
      </c>
      <c r="Q12" s="97">
        <v>1.6457329999999999</v>
      </c>
      <c r="R12" s="97">
        <v>1.753104</v>
      </c>
      <c r="S12" s="97">
        <v>3.4437199999999999</v>
      </c>
      <c r="T12" s="97">
        <v>9.3018770000000011</v>
      </c>
      <c r="U12" s="97">
        <v>9.9166830000000008</v>
      </c>
      <c r="V12" s="97">
        <v>7.6310169999999999</v>
      </c>
      <c r="W12" s="97">
        <v>9.5164569999999991</v>
      </c>
      <c r="X12" s="97">
        <v>13.846817</v>
      </c>
      <c r="Y12" s="97">
        <v>12.417891000000001</v>
      </c>
      <c r="Z12" s="63">
        <v>9.871888890000001</v>
      </c>
    </row>
    <row r="13" spans="1:26" s="120" customFormat="1" x14ac:dyDescent="0.4">
      <c r="A13" s="59" t="s">
        <v>86</v>
      </c>
      <c r="B13" s="65" t="s">
        <v>87</v>
      </c>
      <c r="C13" s="125"/>
      <c r="D13" s="125"/>
      <c r="E13" s="125"/>
      <c r="F13" s="125"/>
      <c r="G13" s="57"/>
      <c r="H13" s="57"/>
      <c r="I13" s="97">
        <v>3.3239973000000003</v>
      </c>
      <c r="J13" s="97">
        <v>3.5525529999999996</v>
      </c>
      <c r="K13" s="97">
        <v>3.9302150000000005</v>
      </c>
      <c r="L13" s="97">
        <v>4.0867095999999998</v>
      </c>
      <c r="M13" s="97">
        <v>4.4264489999999999</v>
      </c>
      <c r="N13" s="97">
        <v>4.6988479999999999</v>
      </c>
      <c r="O13" s="97">
        <v>4.5812999999999997</v>
      </c>
      <c r="P13" s="97">
        <v>4.6400660000000009</v>
      </c>
      <c r="Q13" s="97">
        <v>4.5832709999999999</v>
      </c>
      <c r="R13" s="97">
        <v>4.819788</v>
      </c>
      <c r="S13" s="97">
        <v>20.236087999999999</v>
      </c>
      <c r="T13" s="97">
        <v>55.246516999999997</v>
      </c>
      <c r="U13" s="97">
        <v>52.090609000000001</v>
      </c>
      <c r="V13" s="97">
        <v>35.51501300000001</v>
      </c>
      <c r="W13" s="97">
        <v>39.882220000000004</v>
      </c>
      <c r="X13" s="97">
        <v>42.942805000000007</v>
      </c>
      <c r="Y13" s="97">
        <v>38.042130999999998</v>
      </c>
      <c r="Z13" s="63">
        <v>32.409229000000003</v>
      </c>
    </row>
    <row r="14" spans="1:26" s="120" customFormat="1" x14ac:dyDescent="0.4">
      <c r="A14" s="59" t="s">
        <v>88</v>
      </c>
      <c r="B14" s="65" t="s">
        <v>89</v>
      </c>
      <c r="C14" s="125"/>
      <c r="D14" s="125"/>
      <c r="E14" s="125"/>
      <c r="F14" s="125"/>
      <c r="G14" s="57"/>
      <c r="H14" s="57"/>
      <c r="I14" s="97">
        <v>1.8988105399999999</v>
      </c>
      <c r="J14" s="97">
        <v>2.1604939999999999</v>
      </c>
      <c r="K14" s="97">
        <v>2.2484632799999997</v>
      </c>
      <c r="L14" s="97">
        <v>2.4976560000000001</v>
      </c>
      <c r="M14" s="97">
        <v>2.5884400000000003</v>
      </c>
      <c r="N14" s="97">
        <v>2.8012360000000003</v>
      </c>
      <c r="O14" s="97">
        <v>2.697044</v>
      </c>
      <c r="P14" s="97">
        <v>2.8545599999999998</v>
      </c>
      <c r="Q14" s="97">
        <v>2.7945449999999994</v>
      </c>
      <c r="R14" s="97">
        <v>2.7801900000000002</v>
      </c>
      <c r="S14" s="97">
        <v>5.9969840000000003</v>
      </c>
      <c r="T14" s="97">
        <v>13.846626999999998</v>
      </c>
      <c r="U14" s="97">
        <v>14.715576</v>
      </c>
      <c r="V14" s="97">
        <v>10.917490000000001</v>
      </c>
      <c r="W14" s="97">
        <v>13.736227000000001</v>
      </c>
      <c r="X14" s="97">
        <v>20.459309130000005</v>
      </c>
      <c r="Y14" s="97">
        <v>18.572568</v>
      </c>
      <c r="Z14" s="63">
        <v>16.485908999999999</v>
      </c>
    </row>
    <row r="15" spans="1:26" s="120" customFormat="1" x14ac:dyDescent="0.4">
      <c r="A15" s="59" t="s">
        <v>90</v>
      </c>
      <c r="B15" s="65" t="s">
        <v>91</v>
      </c>
      <c r="C15" s="125"/>
      <c r="D15" s="125"/>
      <c r="E15" s="125"/>
      <c r="F15" s="125"/>
      <c r="G15" s="57"/>
      <c r="H15" s="57"/>
      <c r="I15" s="97">
        <v>1.0089450000000002</v>
      </c>
      <c r="J15" s="97">
        <v>1.1861796499999999</v>
      </c>
      <c r="K15" s="97">
        <v>1.2789975899999999</v>
      </c>
      <c r="L15" s="97">
        <v>1.2936049999999997</v>
      </c>
      <c r="M15" s="97">
        <v>1.5599129999999999</v>
      </c>
      <c r="N15" s="97">
        <v>1.5375809999999999</v>
      </c>
      <c r="O15" s="97">
        <v>1.8503190000000003</v>
      </c>
      <c r="P15" s="97">
        <v>1.6484820000000002</v>
      </c>
      <c r="Q15" s="97">
        <v>1.6454279999999997</v>
      </c>
      <c r="R15" s="97">
        <v>1.7799039999999999</v>
      </c>
      <c r="S15" s="97">
        <v>3.5112310000000004</v>
      </c>
      <c r="T15" s="97">
        <v>7.6951799999999988</v>
      </c>
      <c r="U15" s="97">
        <v>8.3813359999999992</v>
      </c>
      <c r="V15" s="97">
        <v>6.8250890000000002</v>
      </c>
      <c r="W15" s="97">
        <v>8.0477369999999997</v>
      </c>
      <c r="X15" s="97">
        <v>10.694370000000001</v>
      </c>
      <c r="Y15" s="97">
        <v>10.087742999999998</v>
      </c>
      <c r="Z15" s="63">
        <v>9.2807649999999988</v>
      </c>
    </row>
    <row r="16" spans="1:26" s="120" customFormat="1" x14ac:dyDescent="0.4">
      <c r="A16" s="47">
        <v>924</v>
      </c>
      <c r="B16" s="66" t="s">
        <v>92</v>
      </c>
      <c r="C16" s="124"/>
      <c r="D16" s="124"/>
      <c r="E16" s="124"/>
      <c r="F16" s="124"/>
      <c r="G16" s="57"/>
      <c r="H16" s="57"/>
      <c r="I16" s="90">
        <v>0.565855</v>
      </c>
      <c r="J16" s="90">
        <v>0.66974400000000012</v>
      </c>
      <c r="K16" s="90">
        <v>0.70686599999999988</v>
      </c>
      <c r="L16" s="90">
        <v>0.89972900000000022</v>
      </c>
      <c r="M16" s="90">
        <v>0.90104099999999987</v>
      </c>
      <c r="N16" s="90">
        <v>1.0088810000000001</v>
      </c>
      <c r="O16" s="90">
        <v>1.0473090000000003</v>
      </c>
      <c r="P16" s="90">
        <v>1.1789940000000001</v>
      </c>
      <c r="Q16" s="90">
        <v>1.0657660000000002</v>
      </c>
      <c r="R16" s="90">
        <v>1.2054960000000001</v>
      </c>
      <c r="S16" s="90">
        <v>2.5543660000000004</v>
      </c>
      <c r="T16" s="90">
        <v>7.7241759999999999</v>
      </c>
      <c r="U16" s="90">
        <v>8.2224470000000007</v>
      </c>
      <c r="V16" s="90">
        <v>6.634253000000002</v>
      </c>
      <c r="W16" s="90">
        <v>7.891589999999999</v>
      </c>
      <c r="X16" s="90">
        <v>9.9099100000000018</v>
      </c>
      <c r="Y16" s="90">
        <v>9.6459260000000011</v>
      </c>
      <c r="Z16" s="58">
        <v>8.4561011000000015</v>
      </c>
    </row>
    <row r="17" spans="1:26" s="120" customFormat="1" x14ac:dyDescent="0.4">
      <c r="A17" s="47">
        <v>923</v>
      </c>
      <c r="B17" s="91" t="s">
        <v>93</v>
      </c>
      <c r="C17" s="124"/>
      <c r="D17" s="124"/>
      <c r="E17" s="124"/>
      <c r="F17" s="124"/>
      <c r="G17" s="90"/>
      <c r="H17" s="90"/>
      <c r="I17" s="90">
        <v>1.6292337600000002</v>
      </c>
      <c r="J17" s="90">
        <v>1.7023909999999993</v>
      </c>
      <c r="K17" s="90">
        <v>2.2400010000000004</v>
      </c>
      <c r="L17" s="90">
        <v>2.0154389999999998</v>
      </c>
      <c r="M17" s="90">
        <v>2.3118630000000002</v>
      </c>
      <c r="N17" s="90">
        <v>2.3136450000000002</v>
      </c>
      <c r="O17" s="90">
        <v>2.4516200000000001</v>
      </c>
      <c r="P17" s="90">
        <v>2.5981249999999996</v>
      </c>
      <c r="Q17" s="90">
        <v>2.6909939999999999</v>
      </c>
      <c r="R17" s="90">
        <v>2.563689000000001</v>
      </c>
      <c r="S17" s="90">
        <v>4.0779430000000003</v>
      </c>
      <c r="T17" s="90">
        <v>28.700215000000007</v>
      </c>
      <c r="U17" s="90">
        <v>50.352308999999998</v>
      </c>
      <c r="V17" s="90">
        <v>49.022978999999992</v>
      </c>
      <c r="W17" s="90">
        <v>51.734445999999991</v>
      </c>
      <c r="X17" s="90">
        <v>0</v>
      </c>
      <c r="Y17" s="90">
        <v>0</v>
      </c>
      <c r="Z17" s="58">
        <v>0</v>
      </c>
    </row>
    <row r="18" spans="1:26" s="120" customFormat="1" ht="33.75" customHeight="1" x14ac:dyDescent="0.4">
      <c r="A18" s="67">
        <v>922</v>
      </c>
      <c r="B18" s="68" t="s">
        <v>94</v>
      </c>
      <c r="C18" s="126"/>
      <c r="D18" s="126"/>
      <c r="E18" s="126"/>
      <c r="F18" s="126"/>
      <c r="G18" s="127"/>
      <c r="H18" s="127"/>
      <c r="I18" s="80"/>
      <c r="J18" s="80"/>
      <c r="K18" s="80"/>
      <c r="L18" s="80"/>
      <c r="M18" s="80"/>
      <c r="N18" s="80"/>
      <c r="O18" s="80"/>
      <c r="P18" s="80"/>
      <c r="Q18" s="80"/>
      <c r="R18" s="80"/>
      <c r="S18" s="80"/>
      <c r="T18" s="80"/>
      <c r="U18" s="80"/>
      <c r="V18" s="80"/>
      <c r="W18" s="93"/>
      <c r="X18" s="93"/>
      <c r="Y18" s="93"/>
      <c r="Z18" s="94"/>
    </row>
    <row r="19" spans="1:26" ht="65.25" customHeight="1" x14ac:dyDescent="0.4">
      <c r="A19" s="250" t="s">
        <v>141</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50" t="s">
        <v>45</v>
      </c>
      <c r="B20" s="119" t="s">
        <v>130</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3" customHeight="1" x14ac:dyDescent="0.4">
      <c r="A21" s="54">
        <v>925</v>
      </c>
      <c r="B21" s="55" t="s">
        <v>70</v>
      </c>
      <c r="C21" s="124" t="s">
        <v>219</v>
      </c>
      <c r="D21" s="124" t="s">
        <v>219</v>
      </c>
      <c r="E21" s="124" t="s">
        <v>219</v>
      </c>
      <c r="F21" s="124" t="s">
        <v>219</v>
      </c>
      <c r="G21" s="57" t="s">
        <v>219</v>
      </c>
      <c r="H21" s="57" t="s">
        <v>219</v>
      </c>
      <c r="I21" s="57">
        <v>18.823864190027571</v>
      </c>
      <c r="J21" s="57">
        <v>21.097951003220828</v>
      </c>
      <c r="K21" s="57">
        <v>22.756512615974266</v>
      </c>
      <c r="L21" s="57">
        <v>23.647030551488434</v>
      </c>
      <c r="M21" s="57">
        <v>25.339121253788424</v>
      </c>
      <c r="N21" s="57">
        <v>25.960300485165998</v>
      </c>
      <c r="O21" s="57">
        <v>26.145281150098654</v>
      </c>
      <c r="P21" s="57">
        <v>26.47193974493424</v>
      </c>
      <c r="Q21" s="57">
        <v>25.505598977593426</v>
      </c>
      <c r="R21" s="57">
        <v>26.271235206472404</v>
      </c>
      <c r="S21" s="57">
        <v>65.185942501331468</v>
      </c>
      <c r="T21" s="57">
        <v>199.40318817441914</v>
      </c>
      <c r="U21" s="57">
        <v>222.73355604477021</v>
      </c>
      <c r="V21" s="57">
        <v>180.57973425172105</v>
      </c>
      <c r="W21" s="90">
        <v>198.3921963524337</v>
      </c>
      <c r="X21" s="90">
        <v>174.34999581820793</v>
      </c>
      <c r="Y21" s="90">
        <v>159.52870856247091</v>
      </c>
      <c r="Z21" s="58">
        <v>134.40397970232388</v>
      </c>
    </row>
    <row r="22" spans="1:26" x14ac:dyDescent="0.4">
      <c r="A22" s="59"/>
      <c r="B22" s="89" t="s">
        <v>71</v>
      </c>
      <c r="C22" s="125" t="s">
        <v>219</v>
      </c>
      <c r="D22" s="125" t="s">
        <v>219</v>
      </c>
      <c r="E22" s="125" t="s">
        <v>219</v>
      </c>
      <c r="F22" s="125" t="s">
        <v>219</v>
      </c>
      <c r="G22" s="57" t="s">
        <v>219</v>
      </c>
      <c r="H22" s="57" t="s">
        <v>219</v>
      </c>
      <c r="I22" s="62">
        <v>0</v>
      </c>
      <c r="J22" s="62">
        <v>0</v>
      </c>
      <c r="K22" s="62">
        <v>0</v>
      </c>
      <c r="L22" s="62">
        <v>0</v>
      </c>
      <c r="M22" s="62">
        <v>0</v>
      </c>
      <c r="N22" s="62">
        <v>0</v>
      </c>
      <c r="O22" s="62">
        <v>0</v>
      </c>
      <c r="P22" s="62">
        <v>0</v>
      </c>
      <c r="Q22" s="62">
        <v>0</v>
      </c>
      <c r="R22" s="62">
        <v>0</v>
      </c>
      <c r="S22" s="62">
        <v>0</v>
      </c>
      <c r="T22" s="62">
        <v>0</v>
      </c>
      <c r="U22" s="62">
        <v>0</v>
      </c>
      <c r="V22" s="62">
        <v>0</v>
      </c>
      <c r="W22" s="97">
        <v>0</v>
      </c>
      <c r="X22" s="108" t="s">
        <v>155</v>
      </c>
      <c r="Y22" s="108" t="s">
        <v>155</v>
      </c>
      <c r="Z22" s="116" t="s">
        <v>155</v>
      </c>
    </row>
    <row r="23" spans="1:26" ht="29.25" customHeight="1" x14ac:dyDescent="0.4">
      <c r="A23" s="54">
        <v>941</v>
      </c>
      <c r="B23" s="55" t="s">
        <v>72</v>
      </c>
      <c r="C23" s="124" t="s">
        <v>219</v>
      </c>
      <c r="D23" s="124" t="s">
        <v>219</v>
      </c>
      <c r="E23" s="124" t="s">
        <v>219</v>
      </c>
      <c r="F23" s="124" t="s">
        <v>219</v>
      </c>
      <c r="G23" s="57" t="s">
        <v>219</v>
      </c>
      <c r="H23" s="57" t="s">
        <v>219</v>
      </c>
      <c r="I23" s="57">
        <v>16.484102284804255</v>
      </c>
      <c r="J23" s="57">
        <v>18.70132355557368</v>
      </c>
      <c r="K23" s="57">
        <v>19.689821661735504</v>
      </c>
      <c r="L23" s="57">
        <v>20.953443956973878</v>
      </c>
      <c r="M23" s="57">
        <v>22.334685710535016</v>
      </c>
      <c r="N23" s="57">
        <v>23.031445363846444</v>
      </c>
      <c r="O23" s="57">
        <v>23.118990226330865</v>
      </c>
      <c r="P23" s="57">
        <v>23.316821990220301</v>
      </c>
      <c r="Q23" s="57">
        <v>22.292730512597291</v>
      </c>
      <c r="R23" s="57">
        <v>23.256372778892892</v>
      </c>
      <c r="S23" s="57">
        <v>60.487118521369823</v>
      </c>
      <c r="T23" s="57">
        <v>166.95923898357563</v>
      </c>
      <c r="U23" s="57">
        <v>166.59707554788596</v>
      </c>
      <c r="V23" s="57">
        <v>126.39195083781772</v>
      </c>
      <c r="W23" s="90">
        <v>142.52991855594067</v>
      </c>
      <c r="X23" s="90">
        <v>174.34999581820793</v>
      </c>
      <c r="Y23" s="90">
        <v>159.52870856247091</v>
      </c>
      <c r="Z23" s="58">
        <v>134.40397970232388</v>
      </c>
    </row>
    <row r="24" spans="1:26" ht="30" customHeight="1" x14ac:dyDescent="0.4">
      <c r="A24" s="54">
        <v>921</v>
      </c>
      <c r="B24" s="64" t="s">
        <v>73</v>
      </c>
      <c r="C24" s="124" t="s">
        <v>219</v>
      </c>
      <c r="D24" s="124" t="s">
        <v>219</v>
      </c>
      <c r="E24" s="124" t="s">
        <v>219</v>
      </c>
      <c r="F24" s="124" t="s">
        <v>219</v>
      </c>
      <c r="G24" s="57" t="s">
        <v>219</v>
      </c>
      <c r="H24" s="57" t="s">
        <v>219</v>
      </c>
      <c r="I24" s="57">
        <v>15.671471215288395</v>
      </c>
      <c r="J24" s="57">
        <v>17.758457402441415</v>
      </c>
      <c r="K24" s="57">
        <v>18.722081215164749</v>
      </c>
      <c r="L24" s="57">
        <v>19.750977410928083</v>
      </c>
      <c r="M24" s="57">
        <v>21.163716839832649</v>
      </c>
      <c r="N24" s="57">
        <v>21.75429770997042</v>
      </c>
      <c r="O24" s="57">
        <v>21.826187214004193</v>
      </c>
      <c r="P24" s="57">
        <v>21.885072208319428</v>
      </c>
      <c r="Q24" s="57">
        <v>21.020276552289289</v>
      </c>
      <c r="R24" s="57">
        <v>21.838726333868792</v>
      </c>
      <c r="S24" s="57">
        <v>57.543841429365656</v>
      </c>
      <c r="T24" s="57">
        <v>158.22750043439984</v>
      </c>
      <c r="U24" s="57">
        <v>157.43008311359335</v>
      </c>
      <c r="V24" s="57">
        <v>119.0587476745208</v>
      </c>
      <c r="W24" s="90">
        <v>134.00866768884862</v>
      </c>
      <c r="X24" s="90">
        <v>163.83111130844335</v>
      </c>
      <c r="Y24" s="90">
        <v>149.50420538497772</v>
      </c>
      <c r="Z24" s="58">
        <v>125.78128468140748</v>
      </c>
    </row>
    <row r="25" spans="1:26" x14ac:dyDescent="0.4">
      <c r="A25" s="59" t="s">
        <v>74</v>
      </c>
      <c r="B25" s="65" t="s">
        <v>75</v>
      </c>
      <c r="C25" s="125" t="s">
        <v>219</v>
      </c>
      <c r="D25" s="125" t="s">
        <v>219</v>
      </c>
      <c r="E25" s="125" t="s">
        <v>219</v>
      </c>
      <c r="F25" s="125" t="s">
        <v>219</v>
      </c>
      <c r="G25" s="57" t="s">
        <v>219</v>
      </c>
      <c r="H25" s="57" t="s">
        <v>219</v>
      </c>
      <c r="I25" s="62">
        <v>0.39728885373992551</v>
      </c>
      <c r="J25" s="62">
        <v>0.42650874456375037</v>
      </c>
      <c r="K25" s="62">
        <v>0.47870476801533846</v>
      </c>
      <c r="L25" s="62">
        <v>0.55955859867976299</v>
      </c>
      <c r="M25" s="62">
        <v>0.68663087895497288</v>
      </c>
      <c r="N25" s="62">
        <v>0.62925360026939403</v>
      </c>
      <c r="O25" s="62">
        <v>0.69825822480734534</v>
      </c>
      <c r="P25" s="62">
        <v>0.68716688663138437</v>
      </c>
      <c r="Q25" s="62">
        <v>0.70097042374820595</v>
      </c>
      <c r="R25" s="62">
        <v>0.88142974680981401</v>
      </c>
      <c r="S25" s="62">
        <v>2.1879011969512931</v>
      </c>
      <c r="T25" s="62">
        <v>8.2496748153310957</v>
      </c>
      <c r="U25" s="62">
        <v>7.8254132574567867</v>
      </c>
      <c r="V25" s="62">
        <v>6.8983145954112457</v>
      </c>
      <c r="W25" s="97">
        <v>7.570108063324148</v>
      </c>
      <c r="X25" s="97">
        <v>8.6681437425121057</v>
      </c>
      <c r="Y25" s="97">
        <v>8.2569076108867332</v>
      </c>
      <c r="Z25" s="63">
        <v>7.4718919446227341</v>
      </c>
    </row>
    <row r="26" spans="1:26" x14ac:dyDescent="0.4">
      <c r="A26" s="59" t="s">
        <v>76</v>
      </c>
      <c r="B26" s="65" t="s">
        <v>77</v>
      </c>
      <c r="C26" s="125" t="s">
        <v>219</v>
      </c>
      <c r="D26" s="125" t="s">
        <v>219</v>
      </c>
      <c r="E26" s="125" t="s">
        <v>219</v>
      </c>
      <c r="F26" s="125" t="s">
        <v>219</v>
      </c>
      <c r="G26" s="57" t="s">
        <v>219</v>
      </c>
      <c r="H26" s="57" t="s">
        <v>219</v>
      </c>
      <c r="I26" s="62">
        <v>1.7535141075803931</v>
      </c>
      <c r="J26" s="62">
        <v>1.9600678076671532</v>
      </c>
      <c r="K26" s="62">
        <v>2.2815615771504967</v>
      </c>
      <c r="L26" s="62">
        <v>2.5234892377383629</v>
      </c>
      <c r="M26" s="62">
        <v>2.8500410959791083</v>
      </c>
      <c r="N26" s="62">
        <v>2.8666118309875639</v>
      </c>
      <c r="O26" s="62">
        <v>2.8375464413632976</v>
      </c>
      <c r="P26" s="62">
        <v>2.506727318417227</v>
      </c>
      <c r="Q26" s="62">
        <v>2.4326745695512901</v>
      </c>
      <c r="R26" s="62">
        <v>2.4651736335024461</v>
      </c>
      <c r="S26" s="62">
        <v>5.9472848554983022</v>
      </c>
      <c r="T26" s="62">
        <v>20.119004620358158</v>
      </c>
      <c r="U26" s="62">
        <v>20.050351240356623</v>
      </c>
      <c r="V26" s="62">
        <v>15.457177125208633</v>
      </c>
      <c r="W26" s="97">
        <v>17.383992515569581</v>
      </c>
      <c r="X26" s="97">
        <v>21.495962415803849</v>
      </c>
      <c r="Y26" s="97">
        <v>21.572254081158182</v>
      </c>
      <c r="Z26" s="63">
        <v>16.159933384523026</v>
      </c>
    </row>
    <row r="27" spans="1:26" x14ac:dyDescent="0.4">
      <c r="A27" s="59" t="s">
        <v>78</v>
      </c>
      <c r="B27" s="65" t="s">
        <v>79</v>
      </c>
      <c r="C27" s="125" t="s">
        <v>219</v>
      </c>
      <c r="D27" s="125" t="s">
        <v>219</v>
      </c>
      <c r="E27" s="125" t="s">
        <v>219</v>
      </c>
      <c r="F27" s="125" t="s">
        <v>219</v>
      </c>
      <c r="G27" s="57" t="s">
        <v>219</v>
      </c>
      <c r="H27" s="57" t="s">
        <v>219</v>
      </c>
      <c r="I27" s="62">
        <v>1.1093762536110729</v>
      </c>
      <c r="J27" s="62">
        <v>1.36278638985323</v>
      </c>
      <c r="K27" s="62">
        <v>1.2817670779326207</v>
      </c>
      <c r="L27" s="62">
        <v>1.4652298282691254</v>
      </c>
      <c r="M27" s="62">
        <v>1.5949676718172525</v>
      </c>
      <c r="N27" s="62">
        <v>1.6552912449238517</v>
      </c>
      <c r="O27" s="62">
        <v>1.7324090418498372</v>
      </c>
      <c r="P27" s="62">
        <v>1.9237447425531917</v>
      </c>
      <c r="Q27" s="62">
        <v>1.8273574826317236</v>
      </c>
      <c r="R27" s="62">
        <v>1.9229758703826003</v>
      </c>
      <c r="S27" s="62">
        <v>4.2018812548539506</v>
      </c>
      <c r="T27" s="62">
        <v>11.77067267727619</v>
      </c>
      <c r="U27" s="62">
        <v>11.872004548249645</v>
      </c>
      <c r="V27" s="62">
        <v>10.256234252812336</v>
      </c>
      <c r="W27" s="97">
        <v>11.705834320937749</v>
      </c>
      <c r="X27" s="97">
        <v>14.33867750272146</v>
      </c>
      <c r="Y27" s="97">
        <v>13.538604863930214</v>
      </c>
      <c r="Z27" s="63">
        <v>11.890246320575084</v>
      </c>
    </row>
    <row r="28" spans="1:26" x14ac:dyDescent="0.4">
      <c r="A28" s="59" t="s">
        <v>80</v>
      </c>
      <c r="B28" s="65" t="s">
        <v>81</v>
      </c>
      <c r="C28" s="125" t="s">
        <v>219</v>
      </c>
      <c r="D28" s="125" t="s">
        <v>219</v>
      </c>
      <c r="E28" s="125" t="s">
        <v>219</v>
      </c>
      <c r="F28" s="125" t="s">
        <v>219</v>
      </c>
      <c r="G28" s="57" t="s">
        <v>219</v>
      </c>
      <c r="H28" s="57" t="s">
        <v>219</v>
      </c>
      <c r="I28" s="62">
        <v>0.72682374565054642</v>
      </c>
      <c r="J28" s="62">
        <v>0.6862508116598488</v>
      </c>
      <c r="K28" s="62">
        <v>0.81826464317284187</v>
      </c>
      <c r="L28" s="62">
        <v>0.88953995982838696</v>
      </c>
      <c r="M28" s="62">
        <v>0.95993115442380106</v>
      </c>
      <c r="N28" s="62">
        <v>1.0027449898901011</v>
      </c>
      <c r="O28" s="62">
        <v>1.1427302771323666</v>
      </c>
      <c r="P28" s="62">
        <v>1.0481506108220993</v>
      </c>
      <c r="Q28" s="62">
        <v>0.9851218723189642</v>
      </c>
      <c r="R28" s="62">
        <v>1.0577138851533034</v>
      </c>
      <c r="S28" s="62">
        <v>2.099946232680725</v>
      </c>
      <c r="T28" s="62">
        <v>7.1501316138721203</v>
      </c>
      <c r="U28" s="62">
        <v>8.2039899091421447</v>
      </c>
      <c r="V28" s="62">
        <v>6.9441823967242451</v>
      </c>
      <c r="W28" s="97">
        <v>7.4181817725513319</v>
      </c>
      <c r="X28" s="97">
        <v>9.6275511466695463</v>
      </c>
      <c r="Y28" s="97">
        <v>8.8277007158407663</v>
      </c>
      <c r="Z28" s="63">
        <v>6.644740038549644</v>
      </c>
    </row>
    <row r="29" spans="1:26" x14ac:dyDescent="0.4">
      <c r="A29" s="59" t="s">
        <v>82</v>
      </c>
      <c r="B29" s="65" t="s">
        <v>83</v>
      </c>
      <c r="C29" s="125" t="s">
        <v>219</v>
      </c>
      <c r="D29" s="125" t="s">
        <v>219</v>
      </c>
      <c r="E29" s="125" t="s">
        <v>219</v>
      </c>
      <c r="F29" s="125" t="s">
        <v>219</v>
      </c>
      <c r="G29" s="57" t="s">
        <v>219</v>
      </c>
      <c r="H29" s="57" t="s">
        <v>219</v>
      </c>
      <c r="I29" s="62">
        <v>1.1074100154360689</v>
      </c>
      <c r="J29" s="62">
        <v>1.7303125034150115</v>
      </c>
      <c r="K29" s="62">
        <v>1.7763707832190243</v>
      </c>
      <c r="L29" s="62">
        <v>1.9424303427847192</v>
      </c>
      <c r="M29" s="62">
        <v>1.9075293577577341</v>
      </c>
      <c r="N29" s="62">
        <v>2.1328830786691291</v>
      </c>
      <c r="O29" s="62">
        <v>2.0313065292215384</v>
      </c>
      <c r="P29" s="62">
        <v>2.4471375042321126</v>
      </c>
      <c r="Q29" s="62">
        <v>2.3361008530999934</v>
      </c>
      <c r="R29" s="62">
        <v>2.4191972840042624</v>
      </c>
      <c r="S29" s="62">
        <v>4.8658131621233363</v>
      </c>
      <c r="T29" s="62">
        <v>13.617975478829218</v>
      </c>
      <c r="U29" s="62">
        <v>14.597859231767666</v>
      </c>
      <c r="V29" s="62">
        <v>12.199325234649306</v>
      </c>
      <c r="W29" s="97">
        <v>13.068329164703153</v>
      </c>
      <c r="X29" s="97">
        <v>16.353265979054672</v>
      </c>
      <c r="Y29" s="97">
        <v>15.08314053312459</v>
      </c>
      <c r="Z29" s="63">
        <v>14.22606935706208</v>
      </c>
    </row>
    <row r="30" spans="1:26" x14ac:dyDescent="0.4">
      <c r="A30" s="59" t="s">
        <v>84</v>
      </c>
      <c r="B30" s="65" t="s">
        <v>85</v>
      </c>
      <c r="C30" s="125" t="s">
        <v>219</v>
      </c>
      <c r="D30" s="125" t="s">
        <v>219</v>
      </c>
      <c r="E30" s="125" t="s">
        <v>219</v>
      </c>
      <c r="F30" s="125" t="s">
        <v>219</v>
      </c>
      <c r="G30" s="57" t="s">
        <v>219</v>
      </c>
      <c r="H30" s="57" t="s">
        <v>219</v>
      </c>
      <c r="I30" s="62">
        <v>1.627564154517801</v>
      </c>
      <c r="J30" s="62">
        <v>1.8797942024010978</v>
      </c>
      <c r="K30" s="62">
        <v>1.8754226691637097</v>
      </c>
      <c r="L30" s="62">
        <v>1.8420079094409936</v>
      </c>
      <c r="M30" s="62">
        <v>2.0210325216479581</v>
      </c>
      <c r="N30" s="62">
        <v>2.0266862956157663</v>
      </c>
      <c r="O30" s="62">
        <v>2.1154734047330197</v>
      </c>
      <c r="P30" s="62">
        <v>2.1689140139561025</v>
      </c>
      <c r="Q30" s="62">
        <v>1.9648961155258913</v>
      </c>
      <c r="R30" s="62">
        <v>2.0616257983083557</v>
      </c>
      <c r="S30" s="62">
        <v>3.9680383262526093</v>
      </c>
      <c r="T30" s="62">
        <v>10.515239163451414</v>
      </c>
      <c r="U30" s="62">
        <v>11.055852112428122</v>
      </c>
      <c r="V30" s="62">
        <v>8.4349809999064771</v>
      </c>
      <c r="W30" s="97">
        <v>10.275764131549428</v>
      </c>
      <c r="X30" s="97">
        <v>14.697718632242356</v>
      </c>
      <c r="Y30" s="97">
        <v>12.905260499330387</v>
      </c>
      <c r="Z30" s="63">
        <v>10.06637529189933</v>
      </c>
    </row>
    <row r="31" spans="1:26" x14ac:dyDescent="0.4">
      <c r="A31" s="59" t="s">
        <v>86</v>
      </c>
      <c r="B31" s="65" t="s">
        <v>87</v>
      </c>
      <c r="C31" s="125" t="s">
        <v>219</v>
      </c>
      <c r="D31" s="125" t="s">
        <v>219</v>
      </c>
      <c r="E31" s="125" t="s">
        <v>219</v>
      </c>
      <c r="F31" s="125" t="s">
        <v>219</v>
      </c>
      <c r="G31" s="57" t="s">
        <v>219</v>
      </c>
      <c r="H31" s="57" t="s">
        <v>219</v>
      </c>
      <c r="I31" s="62">
        <v>4.7736319038743478</v>
      </c>
      <c r="J31" s="62">
        <v>5.0012870304302695</v>
      </c>
      <c r="K31" s="62">
        <v>5.3806917000097343</v>
      </c>
      <c r="L31" s="62">
        <v>5.461790803013109</v>
      </c>
      <c r="M31" s="62">
        <v>5.7524951547727943</v>
      </c>
      <c r="N31" s="62">
        <v>5.9482958833797541</v>
      </c>
      <c r="O31" s="62">
        <v>5.6551776413381294</v>
      </c>
      <c r="P31" s="62">
        <v>5.6348153455451486</v>
      </c>
      <c r="Q31" s="62">
        <v>5.4721217744934734</v>
      </c>
      <c r="R31" s="62">
        <v>5.6680033147930944</v>
      </c>
      <c r="S31" s="62">
        <v>23.317102655680632</v>
      </c>
      <c r="T31" s="62">
        <v>62.453023105195243</v>
      </c>
      <c r="U31" s="62">
        <v>58.074465983264496</v>
      </c>
      <c r="V31" s="62">
        <v>39.256688835371698</v>
      </c>
      <c r="W31" s="97">
        <v>43.064376349576662</v>
      </c>
      <c r="X31" s="97">
        <v>45.581686041582721</v>
      </c>
      <c r="Y31" s="97">
        <v>39.535184396823254</v>
      </c>
      <c r="Z31" s="63">
        <v>33.047724267397747</v>
      </c>
    </row>
    <row r="32" spans="1:26" x14ac:dyDescent="0.4">
      <c r="A32" s="59" t="s">
        <v>88</v>
      </c>
      <c r="B32" s="65" t="s">
        <v>89</v>
      </c>
      <c r="C32" s="125" t="s">
        <v>219</v>
      </c>
      <c r="D32" s="125" t="s">
        <v>219</v>
      </c>
      <c r="E32" s="125" t="s">
        <v>219</v>
      </c>
      <c r="F32" s="125" t="s">
        <v>219</v>
      </c>
      <c r="G32" s="57" t="s">
        <v>219</v>
      </c>
      <c r="H32" s="57" t="s">
        <v>219</v>
      </c>
      <c r="I32" s="62">
        <v>2.72690431281544</v>
      </c>
      <c r="J32" s="62">
        <v>3.0415452271992605</v>
      </c>
      <c r="K32" s="62">
        <v>3.0782763051061228</v>
      </c>
      <c r="L32" s="62">
        <v>3.3380582192310682</v>
      </c>
      <c r="M32" s="62">
        <v>3.3638676416287852</v>
      </c>
      <c r="N32" s="62">
        <v>3.5460990794286538</v>
      </c>
      <c r="O32" s="62">
        <v>3.3292434301410414</v>
      </c>
      <c r="P32" s="62">
        <v>3.4665279530031157</v>
      </c>
      <c r="Q32" s="62">
        <v>3.3365014951771039</v>
      </c>
      <c r="R32" s="62">
        <v>3.2694645772292503</v>
      </c>
      <c r="S32" s="62">
        <v>6.9100456349307375</v>
      </c>
      <c r="T32" s="62">
        <v>15.652818728102266</v>
      </c>
      <c r="U32" s="62">
        <v>16.406013180535929</v>
      </c>
      <c r="V32" s="62">
        <v>12.067699589277415</v>
      </c>
      <c r="W32" s="97">
        <v>14.832224714452115</v>
      </c>
      <c r="X32" s="97">
        <v>21.716555436733742</v>
      </c>
      <c r="Y32" s="97">
        <v>19.301492353373657</v>
      </c>
      <c r="Z32" s="63">
        <v>16.810698425729623</v>
      </c>
    </row>
    <row r="33" spans="1:26" x14ac:dyDescent="0.4">
      <c r="A33" s="59" t="s">
        <v>90</v>
      </c>
      <c r="B33" s="65" t="s">
        <v>91</v>
      </c>
      <c r="C33" s="125" t="s">
        <v>219</v>
      </c>
      <c r="D33" s="125" t="s">
        <v>219</v>
      </c>
      <c r="E33" s="125" t="s">
        <v>219</v>
      </c>
      <c r="F33" s="125" t="s">
        <v>219</v>
      </c>
      <c r="G33" s="57" t="s">
        <v>219</v>
      </c>
      <c r="H33" s="57" t="s">
        <v>219</v>
      </c>
      <c r="I33" s="62">
        <v>1.4489578680628004</v>
      </c>
      <c r="J33" s="62">
        <v>1.669904685251794</v>
      </c>
      <c r="K33" s="62">
        <v>1.7510216913948606</v>
      </c>
      <c r="L33" s="62">
        <v>1.7288725119425592</v>
      </c>
      <c r="M33" s="62">
        <v>2.0272213628502427</v>
      </c>
      <c r="N33" s="62">
        <v>1.9464317068062056</v>
      </c>
      <c r="O33" s="62">
        <v>2.2840422234176168</v>
      </c>
      <c r="P33" s="62">
        <v>2.0018878331590453</v>
      </c>
      <c r="Q33" s="62">
        <v>1.9645319657426423</v>
      </c>
      <c r="R33" s="62">
        <v>2.0931422236856658</v>
      </c>
      <c r="S33" s="62">
        <v>4.0458281103940736</v>
      </c>
      <c r="T33" s="62">
        <v>8.6989602319841506</v>
      </c>
      <c r="U33" s="62">
        <v>9.3441336503919565</v>
      </c>
      <c r="V33" s="62">
        <v>7.544144645159446</v>
      </c>
      <c r="W33" s="97">
        <v>8.6898566561844603</v>
      </c>
      <c r="X33" s="97">
        <v>11.35155041112291</v>
      </c>
      <c r="Y33" s="97">
        <v>10.483660330509954</v>
      </c>
      <c r="Z33" s="63">
        <v>9.4636056510482121</v>
      </c>
    </row>
    <row r="34" spans="1:26" x14ac:dyDescent="0.4">
      <c r="A34" s="47">
        <v>924</v>
      </c>
      <c r="B34" s="66" t="s">
        <v>92</v>
      </c>
      <c r="C34" s="124" t="s">
        <v>219</v>
      </c>
      <c r="D34" s="124" t="s">
        <v>219</v>
      </c>
      <c r="E34" s="124" t="s">
        <v>219</v>
      </c>
      <c r="F34" s="124" t="s">
        <v>219</v>
      </c>
      <c r="G34" s="57" t="s">
        <v>219</v>
      </c>
      <c r="H34" s="57" t="s">
        <v>219</v>
      </c>
      <c r="I34" s="57">
        <v>0.8126310695158564</v>
      </c>
      <c r="J34" s="57">
        <v>0.94286615313226607</v>
      </c>
      <c r="K34" s="57">
        <v>0.96774044657075498</v>
      </c>
      <c r="L34" s="57">
        <v>1.2024665460457926</v>
      </c>
      <c r="M34" s="57">
        <v>1.1709688707023695</v>
      </c>
      <c r="N34" s="57">
        <v>1.2771476538760247</v>
      </c>
      <c r="O34" s="57">
        <v>1.2928030123266752</v>
      </c>
      <c r="P34" s="57">
        <v>1.4317497819008731</v>
      </c>
      <c r="Q34" s="57">
        <v>1.2724539603080012</v>
      </c>
      <c r="R34" s="57">
        <v>1.4176464450241</v>
      </c>
      <c r="S34" s="57">
        <v>2.9432770920041627</v>
      </c>
      <c r="T34" s="57">
        <v>8.7317385491757715</v>
      </c>
      <c r="U34" s="57">
        <v>9.1669924342926237</v>
      </c>
      <c r="V34" s="57">
        <v>7.3332031632969192</v>
      </c>
      <c r="W34" s="90">
        <v>8.5212508670920428</v>
      </c>
      <c r="X34" s="90">
        <v>10.518884509764581</v>
      </c>
      <c r="Y34" s="90">
        <v>10.02450317749318</v>
      </c>
      <c r="Z34" s="58">
        <v>8.6226950209163817</v>
      </c>
    </row>
    <row r="35" spans="1:26" x14ac:dyDescent="0.4">
      <c r="A35" s="47">
        <v>923</v>
      </c>
      <c r="B35" s="91" t="s">
        <v>93</v>
      </c>
      <c r="C35" s="124" t="s">
        <v>219</v>
      </c>
      <c r="D35" s="124" t="s">
        <v>219</v>
      </c>
      <c r="E35" s="124" t="s">
        <v>219</v>
      </c>
      <c r="F35" s="124" t="s">
        <v>219</v>
      </c>
      <c r="G35" s="57" t="s">
        <v>219</v>
      </c>
      <c r="H35" s="57" t="s">
        <v>219</v>
      </c>
      <c r="I35" s="57">
        <v>2.3397619052233174</v>
      </c>
      <c r="J35" s="57">
        <v>2.3966274476471465</v>
      </c>
      <c r="K35" s="57">
        <v>3.0666909542387644</v>
      </c>
      <c r="L35" s="57">
        <v>2.6935865945145543</v>
      </c>
      <c r="M35" s="57">
        <v>3.0044355432534067</v>
      </c>
      <c r="N35" s="57">
        <v>2.9288551213195562</v>
      </c>
      <c r="O35" s="57">
        <v>3.026290923767792</v>
      </c>
      <c r="P35" s="57">
        <v>3.1551177547139382</v>
      </c>
      <c r="Q35" s="57">
        <v>3.2128684649961325</v>
      </c>
      <c r="R35" s="57">
        <v>3.0148624275795117</v>
      </c>
      <c r="S35" s="57">
        <v>4.698823979961654</v>
      </c>
      <c r="T35" s="57">
        <v>32.443949190843497</v>
      </c>
      <c r="U35" s="57">
        <v>56.136480496884239</v>
      </c>
      <c r="V35" s="57">
        <v>54.187783413903311</v>
      </c>
      <c r="W35" s="90">
        <v>55.862277796493039</v>
      </c>
      <c r="X35" s="90" t="s">
        <v>219</v>
      </c>
      <c r="Y35" s="90" t="s">
        <v>219</v>
      </c>
      <c r="Z35" s="58" t="s">
        <v>219</v>
      </c>
    </row>
    <row r="36" spans="1:26" ht="34.5" customHeight="1" x14ac:dyDescent="0.4">
      <c r="A36" s="67">
        <v>922</v>
      </c>
      <c r="B36" s="68" t="s">
        <v>94</v>
      </c>
      <c r="C36" s="126"/>
      <c r="D36" s="126"/>
      <c r="E36" s="126"/>
      <c r="F36" s="126"/>
      <c r="G36" s="127"/>
      <c r="H36" s="127"/>
      <c r="I36" s="80"/>
      <c r="J36" s="80"/>
      <c r="K36" s="80"/>
      <c r="L36" s="80"/>
      <c r="M36" s="80"/>
      <c r="N36" s="80"/>
      <c r="O36" s="80"/>
      <c r="P36" s="80"/>
      <c r="Q36" s="80"/>
      <c r="R36" s="80"/>
      <c r="S36" s="80"/>
      <c r="T36" s="80"/>
      <c r="U36" s="80"/>
      <c r="V36" s="80"/>
      <c r="W36" s="98"/>
      <c r="X36" s="98"/>
      <c r="Y36" s="98"/>
      <c r="Z36" s="99"/>
    </row>
  </sheetData>
  <mergeCells count="2">
    <mergeCell ref="A1:B1"/>
    <mergeCell ref="A19:B19"/>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14" width="8.88671875" style="75"/>
    <col min="15" max="19" width="8.88671875" style="75" bestFit="1" customWidth="1"/>
    <col min="20" max="23" width="9.88671875" style="75" bestFit="1" customWidth="1"/>
    <col min="24" max="25" width="8.88671875" style="75"/>
    <col min="26" max="26" width="8.88671875" style="96"/>
    <col min="27" max="16384" width="8.88671875" style="75"/>
  </cols>
  <sheetData>
    <row r="1" spans="1:26" s="84" customFormat="1" ht="60" customHeight="1" x14ac:dyDescent="0.4">
      <c r="A1" s="250" t="s">
        <v>142</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87"/>
      <c r="D3" s="87"/>
      <c r="E3" s="87"/>
      <c r="F3" s="87"/>
      <c r="G3" s="87"/>
      <c r="H3" s="87"/>
      <c r="I3" s="87"/>
      <c r="J3" s="87"/>
      <c r="K3" s="87"/>
      <c r="L3" s="87"/>
      <c r="M3" s="87"/>
      <c r="N3" s="87"/>
      <c r="O3" s="87">
        <f t="shared" ref="O3:Z3" si="0">SUM(O6,O16:O17,O4)</f>
        <v>127.1879289499999</v>
      </c>
      <c r="P3" s="87">
        <f t="shared" si="0"/>
        <v>1267.3993002300003</v>
      </c>
      <c r="Q3" s="87">
        <f t="shared" si="0"/>
        <v>2231.7483619000013</v>
      </c>
      <c r="R3" s="87">
        <f t="shared" si="0"/>
        <v>3554.1022156100012</v>
      </c>
      <c r="S3" s="87">
        <f t="shared" si="0"/>
        <v>6779.6544881600021</v>
      </c>
      <c r="T3" s="87">
        <f t="shared" si="0"/>
        <v>10436.707839980012</v>
      </c>
      <c r="U3" s="87">
        <f t="shared" si="0"/>
        <v>12827.382151170004</v>
      </c>
      <c r="V3" s="87">
        <f t="shared" si="0"/>
        <v>14271.548569179993</v>
      </c>
      <c r="W3" s="87">
        <f t="shared" si="0"/>
        <v>14830.444816650006</v>
      </c>
      <c r="X3" s="87">
        <f t="shared" si="0"/>
        <v>15352.892355200007</v>
      </c>
      <c r="Y3" s="87">
        <f t="shared" si="0"/>
        <v>15097.919433949999</v>
      </c>
      <c r="Z3" s="88">
        <f t="shared" si="0"/>
        <v>13850.988828139987</v>
      </c>
    </row>
    <row r="4" spans="1:26" s="49" customFormat="1" x14ac:dyDescent="0.4">
      <c r="A4" s="59"/>
      <c r="B4" s="89" t="s">
        <v>71</v>
      </c>
      <c r="C4" s="62"/>
      <c r="D4" s="62"/>
      <c r="E4" s="62"/>
      <c r="F4" s="62"/>
      <c r="G4" s="62"/>
      <c r="H4" s="62"/>
      <c r="I4" s="97"/>
      <c r="J4" s="97"/>
      <c r="K4" s="97"/>
      <c r="L4" s="97"/>
      <c r="M4" s="97"/>
      <c r="N4" s="97"/>
      <c r="O4" s="97">
        <v>2.1726163906099806E-2</v>
      </c>
      <c r="P4" s="97">
        <v>0.48136745424518029</v>
      </c>
      <c r="Q4" s="97">
        <v>1.0978577672791481</v>
      </c>
      <c r="R4" s="97">
        <v>2.6223591668807233</v>
      </c>
      <c r="S4" s="97">
        <v>10.378425049855176</v>
      </c>
      <c r="T4" s="97">
        <v>21.808706286048672</v>
      </c>
      <c r="U4" s="97">
        <v>24.01958768659237</v>
      </c>
      <c r="V4" s="97">
        <v>24.953738350527942</v>
      </c>
      <c r="W4" s="97">
        <v>24.896745640835988</v>
      </c>
      <c r="X4" s="97">
        <v>25.311649098445738</v>
      </c>
      <c r="Y4" s="97">
        <v>26.484469604690393</v>
      </c>
      <c r="Z4" s="63">
        <v>25.805660076923353</v>
      </c>
    </row>
    <row r="5" spans="1:26" s="49" customFormat="1" ht="25.5" customHeight="1" x14ac:dyDescent="0.4">
      <c r="A5" s="54">
        <v>941</v>
      </c>
      <c r="B5" s="55" t="s">
        <v>72</v>
      </c>
      <c r="C5" s="90"/>
      <c r="D5" s="90"/>
      <c r="E5" s="90"/>
      <c r="F5" s="90"/>
      <c r="G5" s="90"/>
      <c r="H5" s="90"/>
      <c r="I5" s="90"/>
      <c r="J5" s="90"/>
      <c r="K5" s="90"/>
      <c r="L5" s="90"/>
      <c r="M5" s="90"/>
      <c r="N5" s="90"/>
      <c r="O5" s="90">
        <f t="shared" ref="O5:Z5" si="1">SUM(O6,O16)</f>
        <v>113.47286376833377</v>
      </c>
      <c r="P5" s="90">
        <f t="shared" si="1"/>
        <v>1137.2210082193017</v>
      </c>
      <c r="Q5" s="90">
        <f t="shared" si="1"/>
        <v>2006.5471223977477</v>
      </c>
      <c r="R5" s="90">
        <f t="shared" si="1"/>
        <v>3170.8253756100453</v>
      </c>
      <c r="S5" s="90">
        <f t="shared" si="1"/>
        <v>6016.76291438315</v>
      </c>
      <c r="T5" s="90">
        <f t="shared" si="1"/>
        <v>9204.7121879007882</v>
      </c>
      <c r="U5" s="90">
        <f t="shared" si="1"/>
        <v>11370.474239667399</v>
      </c>
      <c r="V5" s="90">
        <f t="shared" si="1"/>
        <v>12663.285433112243</v>
      </c>
      <c r="W5" s="90">
        <f t="shared" si="1"/>
        <v>13141.631769480675</v>
      </c>
      <c r="X5" s="90">
        <f t="shared" si="1"/>
        <v>13595.636707745494</v>
      </c>
      <c r="Y5" s="90">
        <f t="shared" si="1"/>
        <v>13344.974908358492</v>
      </c>
      <c r="Z5" s="58">
        <f t="shared" si="1"/>
        <v>12221.915925222436</v>
      </c>
    </row>
    <row r="6" spans="1:26" s="49" customFormat="1" ht="25.5" customHeight="1" x14ac:dyDescent="0.4">
      <c r="A6" s="54">
        <v>921</v>
      </c>
      <c r="B6" s="64" t="s">
        <v>73</v>
      </c>
      <c r="C6" s="90"/>
      <c r="D6" s="90"/>
      <c r="E6" s="90"/>
      <c r="F6" s="90"/>
      <c r="G6" s="90"/>
      <c r="H6" s="90"/>
      <c r="I6" s="90"/>
      <c r="J6" s="90"/>
      <c r="K6" s="90"/>
      <c r="L6" s="90"/>
      <c r="M6" s="90"/>
      <c r="N6" s="90"/>
      <c r="O6" s="90">
        <f t="shared" ref="O6:W6" si="2">SUM(O7:O15)</f>
        <v>104.61211008281391</v>
      </c>
      <c r="P6" s="90">
        <f t="shared" si="2"/>
        <v>1052.5193450060888</v>
      </c>
      <c r="Q6" s="90">
        <f t="shared" si="2"/>
        <v>1860.3733402766068</v>
      </c>
      <c r="R6" s="90">
        <f t="shared" si="2"/>
        <v>2953.2916774973819</v>
      </c>
      <c r="S6" s="90">
        <f t="shared" si="2"/>
        <v>5601.4966785771267</v>
      </c>
      <c r="T6" s="90">
        <f t="shared" si="2"/>
        <v>8558.1344438638134</v>
      </c>
      <c r="U6" s="90">
        <f t="shared" si="2"/>
        <v>10566.057725152818</v>
      </c>
      <c r="V6" s="90">
        <f t="shared" si="2"/>
        <v>11762.838051809473</v>
      </c>
      <c r="W6" s="90">
        <f t="shared" si="2"/>
        <v>12189.068781870097</v>
      </c>
      <c r="X6" s="90">
        <f t="shared" ref="X6:Z6" si="3">SUM(X7:X15)</f>
        <v>12576.542312978316</v>
      </c>
      <c r="Y6" s="90">
        <f t="shared" si="3"/>
        <v>12323.348055362727</v>
      </c>
      <c r="Z6" s="58">
        <f t="shared" si="3"/>
        <v>11276.257785409003</v>
      </c>
    </row>
    <row r="7" spans="1:26" s="49" customFormat="1" x14ac:dyDescent="0.4">
      <c r="A7" s="59" t="s">
        <v>74</v>
      </c>
      <c r="B7" s="65" t="s">
        <v>75</v>
      </c>
      <c r="C7" s="62"/>
      <c r="D7" s="62"/>
      <c r="E7" s="62"/>
      <c r="F7" s="62"/>
      <c r="G7" s="62"/>
      <c r="H7" s="62"/>
      <c r="I7" s="97"/>
      <c r="J7" s="97"/>
      <c r="K7" s="97"/>
      <c r="L7" s="97"/>
      <c r="M7" s="97"/>
      <c r="N7" s="97"/>
      <c r="O7" s="97">
        <v>7.7660637224793359</v>
      </c>
      <c r="P7" s="97">
        <v>72.147762771048207</v>
      </c>
      <c r="Q7" s="97">
        <v>122.74016607421265</v>
      </c>
      <c r="R7" s="97">
        <v>188.00846281852861</v>
      </c>
      <c r="S7" s="97">
        <v>371.46091248976325</v>
      </c>
      <c r="T7" s="97">
        <v>576.01960487457472</v>
      </c>
      <c r="U7" s="97">
        <v>699.86948874104951</v>
      </c>
      <c r="V7" s="97">
        <v>783.29051238691864</v>
      </c>
      <c r="W7" s="97">
        <v>792.9030285476374</v>
      </c>
      <c r="X7" s="97">
        <v>813.99046776997238</v>
      </c>
      <c r="Y7" s="97">
        <v>790.90394158085121</v>
      </c>
      <c r="Z7" s="63">
        <v>721.72525055631411</v>
      </c>
    </row>
    <row r="8" spans="1:26" s="49" customFormat="1" x14ac:dyDescent="0.4">
      <c r="A8" s="59" t="s">
        <v>76</v>
      </c>
      <c r="B8" s="65" t="s">
        <v>77</v>
      </c>
      <c r="C8" s="62"/>
      <c r="D8" s="62"/>
      <c r="E8" s="62"/>
      <c r="F8" s="62"/>
      <c r="G8" s="62"/>
      <c r="H8" s="62"/>
      <c r="I8" s="97"/>
      <c r="J8" s="97"/>
      <c r="K8" s="97"/>
      <c r="L8" s="97"/>
      <c r="M8" s="97"/>
      <c r="N8" s="97"/>
      <c r="O8" s="97">
        <v>18.427344540472966</v>
      </c>
      <c r="P8" s="97">
        <v>186.1070649432815</v>
      </c>
      <c r="Q8" s="97">
        <v>334.45149995060581</v>
      </c>
      <c r="R8" s="97">
        <v>537.70064430509569</v>
      </c>
      <c r="S8" s="97">
        <v>1058.0693102383129</v>
      </c>
      <c r="T8" s="97">
        <v>1631.9672209011362</v>
      </c>
      <c r="U8" s="97">
        <v>1972.3372244553514</v>
      </c>
      <c r="V8" s="97">
        <v>2130.7246406319059</v>
      </c>
      <c r="W8" s="97">
        <v>2184.6097569506828</v>
      </c>
      <c r="X8" s="97">
        <v>2236.5143189055016</v>
      </c>
      <c r="Y8" s="97">
        <v>2192.1648129752748</v>
      </c>
      <c r="Z8" s="63">
        <v>2008.3190527955976</v>
      </c>
    </row>
    <row r="9" spans="1:26" s="49" customFormat="1" x14ac:dyDescent="0.4">
      <c r="A9" s="59" t="s">
        <v>78</v>
      </c>
      <c r="B9" s="65" t="s">
        <v>79</v>
      </c>
      <c r="C9" s="62"/>
      <c r="D9" s="62"/>
      <c r="E9" s="62"/>
      <c r="F9" s="62"/>
      <c r="G9" s="62"/>
      <c r="H9" s="62"/>
      <c r="I9" s="97"/>
      <c r="J9" s="97"/>
      <c r="K9" s="97"/>
      <c r="L9" s="97"/>
      <c r="M9" s="97"/>
      <c r="N9" s="97"/>
      <c r="O9" s="97">
        <v>11.891372252972477</v>
      </c>
      <c r="P9" s="97">
        <v>116.56259168956112</v>
      </c>
      <c r="Q9" s="97">
        <v>200.77814037122229</v>
      </c>
      <c r="R9" s="97">
        <v>319.00468577648974</v>
      </c>
      <c r="S9" s="97">
        <v>610.68030891646708</v>
      </c>
      <c r="T9" s="97">
        <v>947.34557051014042</v>
      </c>
      <c r="U9" s="97">
        <v>1173.1129724598286</v>
      </c>
      <c r="V9" s="97">
        <v>1321.9668610379968</v>
      </c>
      <c r="W9" s="97">
        <v>1378.1852134038677</v>
      </c>
      <c r="X9" s="97">
        <v>1425.3163462346881</v>
      </c>
      <c r="Y9" s="97">
        <v>1394.4330777549408</v>
      </c>
      <c r="Z9" s="63">
        <v>1274.2138218776979</v>
      </c>
    </row>
    <row r="10" spans="1:26" s="49" customFormat="1" x14ac:dyDescent="0.4">
      <c r="A10" s="59" t="s">
        <v>80</v>
      </c>
      <c r="B10" s="65" t="s">
        <v>81</v>
      </c>
      <c r="C10" s="62"/>
      <c r="D10" s="62"/>
      <c r="E10" s="62"/>
      <c r="F10" s="62"/>
      <c r="G10" s="62"/>
      <c r="H10" s="62"/>
      <c r="I10" s="97"/>
      <c r="J10" s="97"/>
      <c r="K10" s="97"/>
      <c r="L10" s="97"/>
      <c r="M10" s="97"/>
      <c r="N10" s="97"/>
      <c r="O10" s="97">
        <v>8.4814914767064149</v>
      </c>
      <c r="P10" s="97">
        <v>83.977730746338793</v>
      </c>
      <c r="Q10" s="97">
        <v>147.18848480094272</v>
      </c>
      <c r="R10" s="97">
        <v>230.33458827567733</v>
      </c>
      <c r="S10" s="97">
        <v>454.26646119761779</v>
      </c>
      <c r="T10" s="97">
        <v>722.12002508559544</v>
      </c>
      <c r="U10" s="97">
        <v>879.45460354006059</v>
      </c>
      <c r="V10" s="97">
        <v>989.57656312201243</v>
      </c>
      <c r="W10" s="97">
        <v>1044.5004498352364</v>
      </c>
      <c r="X10" s="97">
        <v>1085.5348785529404</v>
      </c>
      <c r="Y10" s="97">
        <v>1084.3107451136066</v>
      </c>
      <c r="Z10" s="63">
        <v>994.58431537846457</v>
      </c>
    </row>
    <row r="11" spans="1:26" s="49" customFormat="1" x14ac:dyDescent="0.4">
      <c r="A11" s="59" t="s">
        <v>82</v>
      </c>
      <c r="B11" s="65" t="s">
        <v>83</v>
      </c>
      <c r="C11" s="62"/>
      <c r="D11" s="62"/>
      <c r="E11" s="62"/>
      <c r="F11" s="62"/>
      <c r="G11" s="62"/>
      <c r="H11" s="62"/>
      <c r="I11" s="97"/>
      <c r="J11" s="97"/>
      <c r="K11" s="97"/>
      <c r="L11" s="97"/>
      <c r="M11" s="97"/>
      <c r="N11" s="97"/>
      <c r="O11" s="97">
        <v>12.069162474506957</v>
      </c>
      <c r="P11" s="97">
        <v>118.79125655813372</v>
      </c>
      <c r="Q11" s="97">
        <v>202.40261971131213</v>
      </c>
      <c r="R11" s="97">
        <v>321.96101519867563</v>
      </c>
      <c r="S11" s="97">
        <v>607.15518456995403</v>
      </c>
      <c r="T11" s="97">
        <v>907.88631359869487</v>
      </c>
      <c r="U11" s="97">
        <v>1142.6229107506799</v>
      </c>
      <c r="V11" s="97">
        <v>1276.0451960459422</v>
      </c>
      <c r="W11" s="97">
        <v>1329.9530490518341</v>
      </c>
      <c r="X11" s="97">
        <v>1403.3183043864024</v>
      </c>
      <c r="Y11" s="97">
        <v>1359.0082803451965</v>
      </c>
      <c r="Z11" s="63">
        <v>1231.0779887142585</v>
      </c>
    </row>
    <row r="12" spans="1:26" s="49" customFormat="1" x14ac:dyDescent="0.4">
      <c r="A12" s="59" t="s">
        <v>84</v>
      </c>
      <c r="B12" s="65" t="s">
        <v>85</v>
      </c>
      <c r="C12" s="62"/>
      <c r="D12" s="62"/>
      <c r="E12" s="62"/>
      <c r="F12" s="62"/>
      <c r="G12" s="62"/>
      <c r="H12" s="62"/>
      <c r="I12" s="97"/>
      <c r="J12" s="97"/>
      <c r="K12" s="97"/>
      <c r="L12" s="97"/>
      <c r="M12" s="97"/>
      <c r="N12" s="97"/>
      <c r="O12" s="97">
        <v>8.9071062702957402</v>
      </c>
      <c r="P12" s="97">
        <v>93.507042453683397</v>
      </c>
      <c r="Q12" s="97">
        <v>167.43760525464265</v>
      </c>
      <c r="R12" s="97">
        <v>260.66247581860176</v>
      </c>
      <c r="S12" s="97">
        <v>474.5614555291603</v>
      </c>
      <c r="T12" s="97">
        <v>736.60964219822381</v>
      </c>
      <c r="U12" s="97">
        <v>909.76964447527587</v>
      </c>
      <c r="V12" s="97">
        <v>1028.5938440998978</v>
      </c>
      <c r="W12" s="97">
        <v>1082.4747361972072</v>
      </c>
      <c r="X12" s="97">
        <v>1114.9561925507076</v>
      </c>
      <c r="Y12" s="97">
        <v>1092.0876313534498</v>
      </c>
      <c r="Z12" s="63">
        <v>997.09724907249381</v>
      </c>
    </row>
    <row r="13" spans="1:26" s="49" customFormat="1" x14ac:dyDescent="0.4">
      <c r="A13" s="59" t="s">
        <v>86</v>
      </c>
      <c r="B13" s="65" t="s">
        <v>87</v>
      </c>
      <c r="C13" s="62"/>
      <c r="D13" s="62"/>
      <c r="E13" s="62"/>
      <c r="F13" s="62"/>
      <c r="G13" s="62"/>
      <c r="H13" s="62"/>
      <c r="I13" s="97"/>
      <c r="J13" s="97"/>
      <c r="K13" s="97"/>
      <c r="L13" s="97"/>
      <c r="M13" s="97"/>
      <c r="N13" s="97"/>
      <c r="O13" s="97">
        <v>14.179457842155699</v>
      </c>
      <c r="P13" s="97">
        <v>150.67232482754883</v>
      </c>
      <c r="Q13" s="97">
        <v>274.23873618837081</v>
      </c>
      <c r="R13" s="97">
        <v>452.85054532940251</v>
      </c>
      <c r="S13" s="97">
        <v>848.54403649239453</v>
      </c>
      <c r="T13" s="97">
        <v>1267.7157913625133</v>
      </c>
      <c r="U13" s="97">
        <v>1590.9711956545534</v>
      </c>
      <c r="V13" s="97">
        <v>1757.7993938947898</v>
      </c>
      <c r="W13" s="97">
        <v>1775.2857936023793</v>
      </c>
      <c r="X13" s="97">
        <v>1813.6468066429193</v>
      </c>
      <c r="Y13" s="97">
        <v>1801.302810629642</v>
      </c>
      <c r="Z13" s="63">
        <v>1657.5399747378729</v>
      </c>
    </row>
    <row r="14" spans="1:26" s="49" customFormat="1" x14ac:dyDescent="0.4">
      <c r="A14" s="59" t="s">
        <v>88</v>
      </c>
      <c r="B14" s="65" t="s">
        <v>89</v>
      </c>
      <c r="C14" s="62"/>
      <c r="D14" s="62"/>
      <c r="E14" s="62"/>
      <c r="F14" s="62"/>
      <c r="G14" s="62"/>
      <c r="H14" s="62"/>
      <c r="I14" s="97"/>
      <c r="J14" s="97"/>
      <c r="K14" s="97"/>
      <c r="L14" s="97"/>
      <c r="M14" s="97"/>
      <c r="N14" s="97"/>
      <c r="O14" s="97">
        <v>12.997329475767666</v>
      </c>
      <c r="P14" s="97">
        <v>133.44044879033225</v>
      </c>
      <c r="Q14" s="97">
        <v>243.57921323908494</v>
      </c>
      <c r="R14" s="97">
        <v>372.37960443954427</v>
      </c>
      <c r="S14" s="97">
        <v>678.66512482056305</v>
      </c>
      <c r="T14" s="97">
        <v>1027.1566790770903</v>
      </c>
      <c r="U14" s="97">
        <v>1276.2451314926805</v>
      </c>
      <c r="V14" s="97">
        <v>1415.1052844509788</v>
      </c>
      <c r="W14" s="97">
        <v>1478.6638995642622</v>
      </c>
      <c r="X14" s="97">
        <v>1521.0716994156569</v>
      </c>
      <c r="Y14" s="97">
        <v>1485.9339483456827</v>
      </c>
      <c r="Z14" s="63">
        <v>1361.8326077984073</v>
      </c>
    </row>
    <row r="15" spans="1:26" s="49" customFormat="1" x14ac:dyDescent="0.4">
      <c r="A15" s="59" t="s">
        <v>90</v>
      </c>
      <c r="B15" s="65" t="s">
        <v>91</v>
      </c>
      <c r="C15" s="62"/>
      <c r="D15" s="62"/>
      <c r="E15" s="62"/>
      <c r="F15" s="62"/>
      <c r="G15" s="62"/>
      <c r="H15" s="62"/>
      <c r="I15" s="97"/>
      <c r="J15" s="97"/>
      <c r="K15" s="97"/>
      <c r="L15" s="97"/>
      <c r="M15" s="97"/>
      <c r="N15" s="97"/>
      <c r="O15" s="97">
        <v>9.8927820274566507</v>
      </c>
      <c r="P15" s="97">
        <v>97.313122226160971</v>
      </c>
      <c r="Q15" s="97">
        <v>167.55687468621281</v>
      </c>
      <c r="R15" s="97">
        <v>270.38965553536605</v>
      </c>
      <c r="S15" s="97">
        <v>498.09388432289393</v>
      </c>
      <c r="T15" s="97">
        <v>741.31359625584469</v>
      </c>
      <c r="U15" s="97">
        <v>921.67455358333768</v>
      </c>
      <c r="V15" s="97">
        <v>1059.7357561390293</v>
      </c>
      <c r="W15" s="97">
        <v>1122.4928547169884</v>
      </c>
      <c r="X15" s="97">
        <v>1162.1932985195267</v>
      </c>
      <c r="Y15" s="97">
        <v>1123.2028072640819</v>
      </c>
      <c r="Z15" s="63">
        <v>1029.8675244778974</v>
      </c>
    </row>
    <row r="16" spans="1:26" s="49" customFormat="1" x14ac:dyDescent="0.4">
      <c r="A16" s="47">
        <v>924</v>
      </c>
      <c r="B16" s="66" t="s">
        <v>92</v>
      </c>
      <c r="C16" s="57"/>
      <c r="D16" s="57"/>
      <c r="E16" s="57"/>
      <c r="F16" s="57"/>
      <c r="G16" s="57"/>
      <c r="H16" s="57"/>
      <c r="I16" s="90"/>
      <c r="J16" s="90"/>
      <c r="K16" s="90"/>
      <c r="L16" s="90"/>
      <c r="M16" s="90"/>
      <c r="N16" s="90"/>
      <c r="O16" s="90">
        <v>8.8607536855198479</v>
      </c>
      <c r="P16" s="90">
        <v>84.701663213212839</v>
      </c>
      <c r="Q16" s="90">
        <v>146.17378212114082</v>
      </c>
      <c r="R16" s="90">
        <v>217.5336981126633</v>
      </c>
      <c r="S16" s="90">
        <v>415.26623580602359</v>
      </c>
      <c r="T16" s="90">
        <v>646.57774403697488</v>
      </c>
      <c r="U16" s="90">
        <v>804.41651451458222</v>
      </c>
      <c r="V16" s="90">
        <v>900.44738130277165</v>
      </c>
      <c r="W16" s="90">
        <v>952.5629876105786</v>
      </c>
      <c r="X16" s="90">
        <v>1019.0943947671783</v>
      </c>
      <c r="Y16" s="90">
        <v>1021.6268529957659</v>
      </c>
      <c r="Z16" s="58">
        <v>945.65813981343263</v>
      </c>
    </row>
    <row r="17" spans="1:26" s="49" customFormat="1" x14ac:dyDescent="0.4">
      <c r="A17" s="47">
        <v>923</v>
      </c>
      <c r="B17" s="91" t="s">
        <v>93</v>
      </c>
      <c r="C17" s="90"/>
      <c r="D17" s="90"/>
      <c r="E17" s="90"/>
      <c r="F17" s="90"/>
      <c r="G17" s="90"/>
      <c r="H17" s="90"/>
      <c r="I17" s="90"/>
      <c r="J17" s="90"/>
      <c r="K17" s="90"/>
      <c r="L17" s="90"/>
      <c r="M17" s="90"/>
      <c r="N17" s="90"/>
      <c r="O17" s="90">
        <v>13.693339017760046</v>
      </c>
      <c r="P17" s="90">
        <v>129.69692455645347</v>
      </c>
      <c r="Q17" s="90">
        <v>224.10338173497468</v>
      </c>
      <c r="R17" s="90">
        <v>380.65448083307484</v>
      </c>
      <c r="S17" s="90">
        <v>752.51314872699754</v>
      </c>
      <c r="T17" s="90">
        <v>1210.186945793175</v>
      </c>
      <c r="U17" s="90">
        <v>1432.888323816012</v>
      </c>
      <c r="V17" s="90">
        <v>1583.3093977172214</v>
      </c>
      <c r="W17" s="90">
        <v>1663.9163015284951</v>
      </c>
      <c r="X17" s="90">
        <v>1731.9439983560683</v>
      </c>
      <c r="Y17" s="90">
        <v>1726.4600559868163</v>
      </c>
      <c r="Z17" s="58">
        <v>1603.2672428406281</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143</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t="s">
        <v>219</v>
      </c>
      <c r="H21" s="57" t="s">
        <v>219</v>
      </c>
      <c r="I21" s="57" t="s">
        <v>219</v>
      </c>
      <c r="J21" s="57" t="s">
        <v>219</v>
      </c>
      <c r="K21" s="57" t="s">
        <v>219</v>
      </c>
      <c r="L21" s="57" t="s">
        <v>219</v>
      </c>
      <c r="M21" s="57" t="s">
        <v>219</v>
      </c>
      <c r="N21" s="57" t="s">
        <v>219</v>
      </c>
      <c r="O21" s="57">
        <v>157.00136032264686</v>
      </c>
      <c r="P21" s="57">
        <v>1539.1076389579778</v>
      </c>
      <c r="Q21" s="57">
        <v>2664.5596139401619</v>
      </c>
      <c r="R21" s="57">
        <v>4179.5745246867637</v>
      </c>
      <c r="S21" s="57">
        <v>7811.8804222670269</v>
      </c>
      <c r="T21" s="57">
        <v>11798.100428167156</v>
      </c>
      <c r="U21" s="57">
        <v>14300.914938284875</v>
      </c>
      <c r="V21" s="57">
        <v>15775.124209561545</v>
      </c>
      <c r="W21" s="90">
        <v>16013.748909058831</v>
      </c>
      <c r="X21" s="90">
        <v>16296.343919893963</v>
      </c>
      <c r="Y21" s="90">
        <v>15690.472987162435</v>
      </c>
      <c r="Z21" s="58">
        <v>14123.867606451759</v>
      </c>
    </row>
    <row r="22" spans="1:26" x14ac:dyDescent="0.4">
      <c r="A22" s="59"/>
      <c r="B22" s="89" t="s">
        <v>71</v>
      </c>
      <c r="C22" s="62" t="s">
        <v>219</v>
      </c>
      <c r="D22" s="62" t="s">
        <v>219</v>
      </c>
      <c r="E22" s="62" t="s">
        <v>219</v>
      </c>
      <c r="F22" s="62" t="s">
        <v>219</v>
      </c>
      <c r="G22" s="62" t="s">
        <v>219</v>
      </c>
      <c r="H22" s="62" t="s">
        <v>219</v>
      </c>
      <c r="I22" s="62" t="s">
        <v>219</v>
      </c>
      <c r="J22" s="62" t="s">
        <v>219</v>
      </c>
      <c r="K22" s="62" t="s">
        <v>219</v>
      </c>
      <c r="L22" s="62" t="s">
        <v>219</v>
      </c>
      <c r="M22" s="62" t="s">
        <v>219</v>
      </c>
      <c r="N22" s="62" t="s">
        <v>219</v>
      </c>
      <c r="O22" s="62">
        <v>2.6818875942161199E-2</v>
      </c>
      <c r="P22" s="62">
        <v>0.5845642536176735</v>
      </c>
      <c r="Q22" s="62">
        <v>1.3107694032547965</v>
      </c>
      <c r="R22" s="62">
        <v>3.0838577237127436</v>
      </c>
      <c r="S22" s="62">
        <v>11.958576296552998</v>
      </c>
      <c r="T22" s="62">
        <v>24.653493315732728</v>
      </c>
      <c r="U22" s="62">
        <v>26.778813970807047</v>
      </c>
      <c r="V22" s="62">
        <v>27.582733581033928</v>
      </c>
      <c r="W22" s="97">
        <v>26.883228269555786</v>
      </c>
      <c r="X22" s="97">
        <v>26.867076857230536</v>
      </c>
      <c r="Y22" s="97">
        <v>27.523915247373903</v>
      </c>
      <c r="Z22" s="63">
        <v>26.31405821966197</v>
      </c>
    </row>
    <row r="23" spans="1:26" ht="25.5" customHeight="1" x14ac:dyDescent="0.4">
      <c r="A23" s="54">
        <v>941</v>
      </c>
      <c r="B23" s="55" t="s">
        <v>72</v>
      </c>
      <c r="C23" s="57" t="s">
        <v>219</v>
      </c>
      <c r="D23" s="57" t="s">
        <v>219</v>
      </c>
      <c r="E23" s="57" t="s">
        <v>219</v>
      </c>
      <c r="F23" s="57" t="s">
        <v>219</v>
      </c>
      <c r="G23" s="57" t="s">
        <v>219</v>
      </c>
      <c r="H23" s="57" t="s">
        <v>219</v>
      </c>
      <c r="I23" s="57" t="s">
        <v>219</v>
      </c>
      <c r="J23" s="57" t="s">
        <v>219</v>
      </c>
      <c r="K23" s="57" t="s">
        <v>219</v>
      </c>
      <c r="L23" s="57" t="s">
        <v>219</v>
      </c>
      <c r="M23" s="57" t="s">
        <v>219</v>
      </c>
      <c r="N23" s="57" t="s">
        <v>219</v>
      </c>
      <c r="O23" s="57">
        <v>140.07142123006321</v>
      </c>
      <c r="P23" s="57">
        <v>1381.0213881419888</v>
      </c>
      <c r="Q23" s="57">
        <v>2395.6842613103036</v>
      </c>
      <c r="R23" s="57">
        <v>3728.8463184662469</v>
      </c>
      <c r="S23" s="57">
        <v>6932.8359576991415</v>
      </c>
      <c r="T23" s="57">
        <v>10405.399908697234</v>
      </c>
      <c r="U23" s="57">
        <v>12676.646177147777</v>
      </c>
      <c r="V23" s="57">
        <v>13997.422889333655</v>
      </c>
      <c r="W23" s="90">
        <v>14190.187416058305</v>
      </c>
      <c r="X23" s="90">
        <v>14431.103043871315</v>
      </c>
      <c r="Y23" s="90">
        <v>13868.730008130527</v>
      </c>
      <c r="Z23" s="58">
        <v>12462.700285652229</v>
      </c>
    </row>
    <row r="24" spans="1:26" ht="25.5" customHeight="1" x14ac:dyDescent="0.4">
      <c r="A24" s="54">
        <v>921</v>
      </c>
      <c r="B24" s="64" t="s">
        <v>73</v>
      </c>
      <c r="C24" s="57" t="s">
        <v>219</v>
      </c>
      <c r="D24" s="57" t="s">
        <v>219</v>
      </c>
      <c r="E24" s="57" t="s">
        <v>219</v>
      </c>
      <c r="F24" s="57" t="s">
        <v>219</v>
      </c>
      <c r="G24" s="57" t="s">
        <v>219</v>
      </c>
      <c r="H24" s="57" t="s">
        <v>219</v>
      </c>
      <c r="I24" s="57" t="s">
        <v>219</v>
      </c>
      <c r="J24" s="57" t="s">
        <v>219</v>
      </c>
      <c r="K24" s="57" t="s">
        <v>219</v>
      </c>
      <c r="L24" s="57" t="s">
        <v>219</v>
      </c>
      <c r="M24" s="57" t="s">
        <v>219</v>
      </c>
      <c r="N24" s="57" t="s">
        <v>219</v>
      </c>
      <c r="O24" s="57">
        <v>129.13366641641724</v>
      </c>
      <c r="P24" s="57">
        <v>1278.1611633807443</v>
      </c>
      <c r="Q24" s="57">
        <v>2221.1624545035143</v>
      </c>
      <c r="R24" s="57">
        <v>3473.029730271543</v>
      </c>
      <c r="S24" s="57">
        <v>6454.3439957286691</v>
      </c>
      <c r="T24" s="57">
        <v>9674.4808031969515</v>
      </c>
      <c r="U24" s="57">
        <v>11779.823114308307</v>
      </c>
      <c r="V24" s="57">
        <v>13002.109086113926</v>
      </c>
      <c r="W24" s="90">
        <v>13161.62052597197</v>
      </c>
      <c r="X24" s="90">
        <v>13349.384214628226</v>
      </c>
      <c r="Y24" s="90">
        <v>12807.006993246481</v>
      </c>
      <c r="Z24" s="58">
        <v>11498.411704280095</v>
      </c>
    </row>
    <row r="25" spans="1:26" x14ac:dyDescent="0.4">
      <c r="A25" s="59" t="s">
        <v>74</v>
      </c>
      <c r="B25" s="65" t="s">
        <v>75</v>
      </c>
      <c r="C25" s="62" t="s">
        <v>219</v>
      </c>
      <c r="D25" s="62" t="s">
        <v>219</v>
      </c>
      <c r="E25" s="62" t="s">
        <v>219</v>
      </c>
      <c r="F25" s="62" t="s">
        <v>219</v>
      </c>
      <c r="G25" s="62" t="s">
        <v>219</v>
      </c>
      <c r="H25" s="62" t="s">
        <v>219</v>
      </c>
      <c r="I25" s="62" t="s">
        <v>219</v>
      </c>
      <c r="J25" s="62" t="s">
        <v>219</v>
      </c>
      <c r="K25" s="62" t="s">
        <v>219</v>
      </c>
      <c r="L25" s="62" t="s">
        <v>219</v>
      </c>
      <c r="M25" s="62" t="s">
        <v>219</v>
      </c>
      <c r="N25" s="62" t="s">
        <v>219</v>
      </c>
      <c r="O25" s="62">
        <v>9.5864645241683153</v>
      </c>
      <c r="P25" s="62">
        <v>87.614986685330194</v>
      </c>
      <c r="Q25" s="62">
        <v>146.54362253064335</v>
      </c>
      <c r="R25" s="62">
        <v>221.09532420608011</v>
      </c>
      <c r="S25" s="62">
        <v>428.01712609159489</v>
      </c>
      <c r="T25" s="62">
        <v>651.15717054664731</v>
      </c>
      <c r="U25" s="62">
        <v>780.26630129466889</v>
      </c>
      <c r="V25" s="62">
        <v>865.81389995470693</v>
      </c>
      <c r="W25" s="97">
        <v>856.16784697779076</v>
      </c>
      <c r="X25" s="97">
        <v>864.01104778162335</v>
      </c>
      <c r="Y25" s="97">
        <v>821.94483717469154</v>
      </c>
      <c r="Z25" s="63">
        <v>735.94398303037758</v>
      </c>
    </row>
    <row r="26" spans="1:26" x14ac:dyDescent="0.4">
      <c r="A26" s="59" t="s">
        <v>76</v>
      </c>
      <c r="B26" s="65" t="s">
        <v>77</v>
      </c>
      <c r="C26" s="62" t="s">
        <v>219</v>
      </c>
      <c r="D26" s="62" t="s">
        <v>219</v>
      </c>
      <c r="E26" s="62" t="s">
        <v>219</v>
      </c>
      <c r="F26" s="62" t="s">
        <v>219</v>
      </c>
      <c r="G26" s="62" t="s">
        <v>219</v>
      </c>
      <c r="H26" s="62" t="s">
        <v>219</v>
      </c>
      <c r="I26" s="62" t="s">
        <v>219</v>
      </c>
      <c r="J26" s="62" t="s">
        <v>219</v>
      </c>
      <c r="K26" s="62" t="s">
        <v>219</v>
      </c>
      <c r="L26" s="62" t="s">
        <v>219</v>
      </c>
      <c r="M26" s="62" t="s">
        <v>219</v>
      </c>
      <c r="N26" s="62" t="s">
        <v>219</v>
      </c>
      <c r="O26" s="62">
        <v>22.746798252573935</v>
      </c>
      <c r="P26" s="62">
        <v>226.00517868857253</v>
      </c>
      <c r="Q26" s="62">
        <v>399.31292201393131</v>
      </c>
      <c r="R26" s="62">
        <v>632.32844147660956</v>
      </c>
      <c r="S26" s="62">
        <v>1219.1640362332851</v>
      </c>
      <c r="T26" s="62">
        <v>1844.8454687896422</v>
      </c>
      <c r="U26" s="62">
        <v>2198.9075045975869</v>
      </c>
      <c r="V26" s="62">
        <v>2355.2066336325397</v>
      </c>
      <c r="W26" s="97">
        <v>2358.9172506014311</v>
      </c>
      <c r="X26" s="97">
        <v>2373.9505025779004</v>
      </c>
      <c r="Y26" s="97">
        <v>2278.2015053048699</v>
      </c>
      <c r="Z26" s="63">
        <v>2047.8850113265676</v>
      </c>
    </row>
    <row r="27" spans="1:26" x14ac:dyDescent="0.4">
      <c r="A27" s="59" t="s">
        <v>78</v>
      </c>
      <c r="B27" s="65" t="s">
        <v>79</v>
      </c>
      <c r="C27" s="62" t="s">
        <v>219</v>
      </c>
      <c r="D27" s="62" t="s">
        <v>219</v>
      </c>
      <c r="E27" s="62" t="s">
        <v>219</v>
      </c>
      <c r="F27" s="62" t="s">
        <v>219</v>
      </c>
      <c r="G27" s="62" t="s">
        <v>219</v>
      </c>
      <c r="H27" s="62" t="s">
        <v>219</v>
      </c>
      <c r="I27" s="62" t="s">
        <v>219</v>
      </c>
      <c r="J27" s="62" t="s">
        <v>219</v>
      </c>
      <c r="K27" s="62" t="s">
        <v>219</v>
      </c>
      <c r="L27" s="62" t="s">
        <v>219</v>
      </c>
      <c r="M27" s="62" t="s">
        <v>219</v>
      </c>
      <c r="N27" s="62" t="s">
        <v>219</v>
      </c>
      <c r="O27" s="62">
        <v>14.678764213179353</v>
      </c>
      <c r="P27" s="62">
        <v>141.55158145786123</v>
      </c>
      <c r="Q27" s="62">
        <v>239.71579113861534</v>
      </c>
      <c r="R27" s="62">
        <v>375.1450512793661</v>
      </c>
      <c r="S27" s="62">
        <v>703.65850617016611</v>
      </c>
      <c r="T27" s="62">
        <v>1070.9199062028501</v>
      </c>
      <c r="U27" s="62">
        <v>1307.8731602781725</v>
      </c>
      <c r="V27" s="62">
        <v>1461.2423685285341</v>
      </c>
      <c r="W27" s="97">
        <v>1488.1490225329931</v>
      </c>
      <c r="X27" s="97">
        <v>1512.9035516894007</v>
      </c>
      <c r="Y27" s="97">
        <v>1449.1609015822844</v>
      </c>
      <c r="Z27" s="63">
        <v>1299.3171495416082</v>
      </c>
    </row>
    <row r="28" spans="1:26" x14ac:dyDescent="0.4">
      <c r="A28" s="59" t="s">
        <v>80</v>
      </c>
      <c r="B28" s="65" t="s">
        <v>81</v>
      </c>
      <c r="C28" s="62" t="s">
        <v>219</v>
      </c>
      <c r="D28" s="62" t="s">
        <v>219</v>
      </c>
      <c r="E28" s="62" t="s">
        <v>219</v>
      </c>
      <c r="F28" s="62" t="s">
        <v>219</v>
      </c>
      <c r="G28" s="62" t="s">
        <v>219</v>
      </c>
      <c r="H28" s="62" t="s">
        <v>219</v>
      </c>
      <c r="I28" s="62" t="s">
        <v>219</v>
      </c>
      <c r="J28" s="62" t="s">
        <v>219</v>
      </c>
      <c r="K28" s="62" t="s">
        <v>219</v>
      </c>
      <c r="L28" s="62" t="s">
        <v>219</v>
      </c>
      <c r="M28" s="62" t="s">
        <v>219</v>
      </c>
      <c r="N28" s="62" t="s">
        <v>219</v>
      </c>
      <c r="O28" s="62">
        <v>10.469591811116938</v>
      </c>
      <c r="P28" s="62">
        <v>101.98109378046097</v>
      </c>
      <c r="Q28" s="62">
        <v>175.73329454748375</v>
      </c>
      <c r="R28" s="62">
        <v>270.8702560896956</v>
      </c>
      <c r="S28" s="62">
        <v>523.43010708283225</v>
      </c>
      <c r="T28" s="62">
        <v>816.31532737882571</v>
      </c>
      <c r="U28" s="62">
        <v>980.48107782945317</v>
      </c>
      <c r="V28" s="62">
        <v>1093.8331690110149</v>
      </c>
      <c r="W28" s="97">
        <v>1127.8399364179511</v>
      </c>
      <c r="X28" s="97">
        <v>1152.2421514241501</v>
      </c>
      <c r="Y28" s="97">
        <v>1126.8670845890117</v>
      </c>
      <c r="Z28" s="63">
        <v>1014.1786531023633</v>
      </c>
    </row>
    <row r="29" spans="1:26" x14ac:dyDescent="0.4">
      <c r="A29" s="59" t="s">
        <v>82</v>
      </c>
      <c r="B29" s="65" t="s">
        <v>83</v>
      </c>
      <c r="C29" s="62" t="s">
        <v>219</v>
      </c>
      <c r="D29" s="62" t="s">
        <v>219</v>
      </c>
      <c r="E29" s="62" t="s">
        <v>219</v>
      </c>
      <c r="F29" s="62" t="s">
        <v>219</v>
      </c>
      <c r="G29" s="62" t="s">
        <v>219</v>
      </c>
      <c r="H29" s="62" t="s">
        <v>219</v>
      </c>
      <c r="I29" s="62" t="s">
        <v>219</v>
      </c>
      <c r="J29" s="62" t="s">
        <v>219</v>
      </c>
      <c r="K29" s="62" t="s">
        <v>219</v>
      </c>
      <c r="L29" s="62" t="s">
        <v>219</v>
      </c>
      <c r="M29" s="62" t="s">
        <v>219</v>
      </c>
      <c r="N29" s="62" t="s">
        <v>219</v>
      </c>
      <c r="O29" s="62">
        <v>14.898229274552838</v>
      </c>
      <c r="P29" s="62">
        <v>144.25803326296707</v>
      </c>
      <c r="Q29" s="62">
        <v>241.65531179299524</v>
      </c>
      <c r="R29" s="62">
        <v>378.62165335492836</v>
      </c>
      <c r="S29" s="62">
        <v>699.59666940301611</v>
      </c>
      <c r="T29" s="62">
        <v>1026.3134763784262</v>
      </c>
      <c r="U29" s="62">
        <v>1273.8805830066035</v>
      </c>
      <c r="V29" s="62">
        <v>1410.4826373299206</v>
      </c>
      <c r="W29" s="97">
        <v>1436.0684693990247</v>
      </c>
      <c r="X29" s="97">
        <v>1489.5537067722335</v>
      </c>
      <c r="Y29" s="97">
        <v>1412.3457742221913</v>
      </c>
      <c r="Z29" s="63">
        <v>1255.331495935661</v>
      </c>
    </row>
    <row r="30" spans="1:26" x14ac:dyDescent="0.4">
      <c r="A30" s="59" t="s">
        <v>84</v>
      </c>
      <c r="B30" s="65" t="s">
        <v>85</v>
      </c>
      <c r="C30" s="62" t="s">
        <v>219</v>
      </c>
      <c r="D30" s="62" t="s">
        <v>219</v>
      </c>
      <c r="E30" s="62" t="s">
        <v>219</v>
      </c>
      <c r="F30" s="62" t="s">
        <v>219</v>
      </c>
      <c r="G30" s="62" t="s">
        <v>219</v>
      </c>
      <c r="H30" s="62" t="s">
        <v>219</v>
      </c>
      <c r="I30" s="62" t="s">
        <v>219</v>
      </c>
      <c r="J30" s="62" t="s">
        <v>219</v>
      </c>
      <c r="K30" s="62" t="s">
        <v>219</v>
      </c>
      <c r="L30" s="62" t="s">
        <v>219</v>
      </c>
      <c r="M30" s="62" t="s">
        <v>219</v>
      </c>
      <c r="N30" s="62" t="s">
        <v>219</v>
      </c>
      <c r="O30" s="62">
        <v>10.994972655970821</v>
      </c>
      <c r="P30" s="62">
        <v>113.55332396878769</v>
      </c>
      <c r="Q30" s="62">
        <v>199.90940216779086</v>
      </c>
      <c r="R30" s="62">
        <v>306.53542790305499</v>
      </c>
      <c r="S30" s="62">
        <v>546.81508476354975</v>
      </c>
      <c r="T30" s="62">
        <v>832.69500960061021</v>
      </c>
      <c r="U30" s="62">
        <v>1014.2785289894776</v>
      </c>
      <c r="V30" s="62">
        <v>1136.9611064427459</v>
      </c>
      <c r="W30" s="97">
        <v>1168.8441473043688</v>
      </c>
      <c r="X30" s="97">
        <v>1183.4714364598399</v>
      </c>
      <c r="Y30" s="97">
        <v>1134.9491931208738</v>
      </c>
      <c r="Z30" s="63">
        <v>1016.7410941842704</v>
      </c>
    </row>
    <row r="31" spans="1:26" x14ac:dyDescent="0.4">
      <c r="A31" s="59" t="s">
        <v>86</v>
      </c>
      <c r="B31" s="65" t="s">
        <v>87</v>
      </c>
      <c r="C31" s="62" t="s">
        <v>219</v>
      </c>
      <c r="D31" s="62" t="s">
        <v>219</v>
      </c>
      <c r="E31" s="62" t="s">
        <v>219</v>
      </c>
      <c r="F31" s="62" t="s">
        <v>219</v>
      </c>
      <c r="G31" s="62" t="s">
        <v>219</v>
      </c>
      <c r="H31" s="62" t="s">
        <v>219</v>
      </c>
      <c r="I31" s="62" t="s">
        <v>219</v>
      </c>
      <c r="J31" s="62" t="s">
        <v>219</v>
      </c>
      <c r="K31" s="62" t="s">
        <v>219</v>
      </c>
      <c r="L31" s="62" t="s">
        <v>219</v>
      </c>
      <c r="M31" s="62" t="s">
        <v>219</v>
      </c>
      <c r="N31" s="62" t="s">
        <v>219</v>
      </c>
      <c r="O31" s="62">
        <v>17.503187513425338</v>
      </c>
      <c r="P31" s="62">
        <v>182.9738473735579</v>
      </c>
      <c r="Q31" s="62">
        <v>327.42287325055736</v>
      </c>
      <c r="R31" s="62">
        <v>532.54591115478809</v>
      </c>
      <c r="S31" s="62">
        <v>977.73781210868322</v>
      </c>
      <c r="T31" s="62">
        <v>1433.080090981734</v>
      </c>
      <c r="U31" s="62">
        <v>1773.7324319320976</v>
      </c>
      <c r="V31" s="62">
        <v>1942.9919353016346</v>
      </c>
      <c r="W31" s="97">
        <v>1916.9338001683391</v>
      </c>
      <c r="X31" s="97">
        <v>1925.097331921299</v>
      </c>
      <c r="Y31" s="97">
        <v>1871.9991993287365</v>
      </c>
      <c r="Z31" s="63">
        <v>1690.1952233213153</v>
      </c>
    </row>
    <row r="32" spans="1:26" x14ac:dyDescent="0.4">
      <c r="A32" s="59" t="s">
        <v>88</v>
      </c>
      <c r="B32" s="65" t="s">
        <v>89</v>
      </c>
      <c r="C32" s="62" t="s">
        <v>219</v>
      </c>
      <c r="D32" s="62" t="s">
        <v>219</v>
      </c>
      <c r="E32" s="62" t="s">
        <v>219</v>
      </c>
      <c r="F32" s="62" t="s">
        <v>219</v>
      </c>
      <c r="G32" s="62" t="s">
        <v>219</v>
      </c>
      <c r="H32" s="62" t="s">
        <v>219</v>
      </c>
      <c r="I32" s="62" t="s">
        <v>219</v>
      </c>
      <c r="J32" s="62" t="s">
        <v>219</v>
      </c>
      <c r="K32" s="62" t="s">
        <v>219</v>
      </c>
      <c r="L32" s="62" t="s">
        <v>219</v>
      </c>
      <c r="M32" s="62" t="s">
        <v>219</v>
      </c>
      <c r="N32" s="62" t="s">
        <v>219</v>
      </c>
      <c r="O32" s="62">
        <v>16.043962859552167</v>
      </c>
      <c r="P32" s="62">
        <v>162.0477572000475</v>
      </c>
      <c r="Q32" s="62">
        <v>290.81743509811787</v>
      </c>
      <c r="R32" s="62">
        <v>437.91320952802869</v>
      </c>
      <c r="S32" s="62">
        <v>781.99424633216563</v>
      </c>
      <c r="T32" s="62">
        <v>1161.1417930845694</v>
      </c>
      <c r="U32" s="62">
        <v>1422.8525236704104</v>
      </c>
      <c r="V32" s="62">
        <v>1564.1933686180043</v>
      </c>
      <c r="W32" s="97">
        <v>1596.6447872101405</v>
      </c>
      <c r="X32" s="97">
        <v>1614.5431731695483</v>
      </c>
      <c r="Y32" s="97">
        <v>1544.2529402295106</v>
      </c>
      <c r="Z32" s="63">
        <v>1388.6621159939652</v>
      </c>
    </row>
    <row r="33" spans="1:26" x14ac:dyDescent="0.4">
      <c r="A33" s="59" t="s">
        <v>90</v>
      </c>
      <c r="B33" s="65" t="s">
        <v>91</v>
      </c>
      <c r="C33" s="62" t="s">
        <v>219</v>
      </c>
      <c r="D33" s="62" t="s">
        <v>219</v>
      </c>
      <c r="E33" s="62" t="s">
        <v>219</v>
      </c>
      <c r="F33" s="62" t="s">
        <v>219</v>
      </c>
      <c r="G33" s="62" t="s">
        <v>219</v>
      </c>
      <c r="H33" s="62" t="s">
        <v>219</v>
      </c>
      <c r="I33" s="62" t="s">
        <v>219</v>
      </c>
      <c r="J33" s="62" t="s">
        <v>219</v>
      </c>
      <c r="K33" s="62" t="s">
        <v>219</v>
      </c>
      <c r="L33" s="62" t="s">
        <v>219</v>
      </c>
      <c r="M33" s="62" t="s">
        <v>219</v>
      </c>
      <c r="N33" s="62" t="s">
        <v>219</v>
      </c>
      <c r="O33" s="62">
        <v>12.211695311877532</v>
      </c>
      <c r="P33" s="62">
        <v>118.17536096315924</v>
      </c>
      <c r="Q33" s="62">
        <v>200.05180196337932</v>
      </c>
      <c r="R33" s="62">
        <v>317.97445527899106</v>
      </c>
      <c r="S33" s="62">
        <v>573.93040754337665</v>
      </c>
      <c r="T33" s="62">
        <v>838.01256023364601</v>
      </c>
      <c r="U33" s="62">
        <v>1027.5510027098364</v>
      </c>
      <c r="V33" s="62">
        <v>1171.3839672948227</v>
      </c>
      <c r="W33" s="97">
        <v>1212.0552653599291</v>
      </c>
      <c r="X33" s="97">
        <v>1233.6113128322306</v>
      </c>
      <c r="Y33" s="97">
        <v>1167.2855576943105</v>
      </c>
      <c r="Z33" s="63">
        <v>1050.1569778439668</v>
      </c>
    </row>
    <row r="34" spans="1:26" x14ac:dyDescent="0.4">
      <c r="A34" s="47">
        <v>924</v>
      </c>
      <c r="B34" s="66" t="s">
        <v>92</v>
      </c>
      <c r="C34" s="57" t="s">
        <v>219</v>
      </c>
      <c r="D34" s="57" t="s">
        <v>219</v>
      </c>
      <c r="E34" s="57" t="s">
        <v>219</v>
      </c>
      <c r="F34" s="57" t="s">
        <v>219</v>
      </c>
      <c r="G34" s="57" t="s">
        <v>219</v>
      </c>
      <c r="H34" s="57" t="s">
        <v>219</v>
      </c>
      <c r="I34" s="57" t="s">
        <v>219</v>
      </c>
      <c r="J34" s="57" t="s">
        <v>219</v>
      </c>
      <c r="K34" s="57" t="s">
        <v>219</v>
      </c>
      <c r="L34" s="57" t="s">
        <v>219</v>
      </c>
      <c r="M34" s="57" t="s">
        <v>219</v>
      </c>
      <c r="N34" s="57" t="s">
        <v>219</v>
      </c>
      <c r="O34" s="57">
        <v>10.937754813645967</v>
      </c>
      <c r="P34" s="57">
        <v>102.86022476124448</v>
      </c>
      <c r="Q34" s="57">
        <v>174.52180680678919</v>
      </c>
      <c r="R34" s="57">
        <v>255.816588194704</v>
      </c>
      <c r="S34" s="57">
        <v>478.4919619704724</v>
      </c>
      <c r="T34" s="57">
        <v>730.91910550028354</v>
      </c>
      <c r="U34" s="57">
        <v>896.82306283947071</v>
      </c>
      <c r="V34" s="57">
        <v>995.31380321973097</v>
      </c>
      <c r="W34" s="90">
        <v>1028.5668900863363</v>
      </c>
      <c r="X34" s="90">
        <v>1081.7188292430892</v>
      </c>
      <c r="Y34" s="90">
        <v>1061.7230148840467</v>
      </c>
      <c r="Z34" s="58">
        <v>964.28858137213285</v>
      </c>
    </row>
    <row r="35" spans="1:26" x14ac:dyDescent="0.4">
      <c r="A35" s="47">
        <v>923</v>
      </c>
      <c r="B35" s="66" t="s">
        <v>93</v>
      </c>
      <c r="C35" s="57" t="s">
        <v>219</v>
      </c>
      <c r="D35" s="57" t="s">
        <v>219</v>
      </c>
      <c r="E35" s="57" t="s">
        <v>219</v>
      </c>
      <c r="F35" s="57" t="s">
        <v>219</v>
      </c>
      <c r="G35" s="57" t="s">
        <v>219</v>
      </c>
      <c r="H35" s="57" t="s">
        <v>219</v>
      </c>
      <c r="I35" s="57" t="s">
        <v>219</v>
      </c>
      <c r="J35" s="57" t="s">
        <v>219</v>
      </c>
      <c r="K35" s="57" t="s">
        <v>219</v>
      </c>
      <c r="L35" s="57" t="s">
        <v>219</v>
      </c>
      <c r="M35" s="57" t="s">
        <v>219</v>
      </c>
      <c r="N35" s="57" t="s">
        <v>219</v>
      </c>
      <c r="O35" s="57">
        <v>16.903120216641483</v>
      </c>
      <c r="P35" s="57">
        <v>157.50168656237116</v>
      </c>
      <c r="Q35" s="57">
        <v>267.56458322660342</v>
      </c>
      <c r="R35" s="57">
        <v>447.64434849680373</v>
      </c>
      <c r="S35" s="57">
        <v>867.08588827133337</v>
      </c>
      <c r="T35" s="57">
        <v>1368.0470261541886</v>
      </c>
      <c r="U35" s="57">
        <v>1597.48994716629</v>
      </c>
      <c r="V35" s="57">
        <v>1750.1185866468559</v>
      </c>
      <c r="W35" s="90">
        <v>1796.6782647309701</v>
      </c>
      <c r="X35" s="90">
        <v>1838.3737991654189</v>
      </c>
      <c r="Y35" s="90">
        <v>1794.2190637845338</v>
      </c>
      <c r="Z35" s="58">
        <v>1634.8532625798689</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98"/>
      <c r="X36" s="98"/>
      <c r="Y36" s="98"/>
      <c r="Z36" s="99"/>
    </row>
    <row r="49" spans="1:1" x14ac:dyDescent="0.4">
      <c r="A49" s="75"/>
    </row>
    <row r="50" spans="1:1" x14ac:dyDescent="0.4">
      <c r="A50" s="75"/>
    </row>
  </sheetData>
  <mergeCells count="2">
    <mergeCell ref="A1:B1"/>
    <mergeCell ref="A19:B19"/>
  </mergeCells>
  <conditionalFormatting sqref="C1:V1">
    <cfRule type="cellIs" dxfId="17" priority="1" stopIfTrue="1" operator="equal">
      <formula>FALSE</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2" width="9.88671875" style="75" bestFit="1" customWidth="1"/>
    <col min="23" max="23" width="8.88671875" style="75" bestFit="1" customWidth="1"/>
    <col min="24" max="25" width="8.88671875" style="75"/>
    <col min="26" max="26" width="8.88671875" style="96"/>
    <col min="27" max="16384" width="8.88671875" style="75"/>
  </cols>
  <sheetData>
    <row r="1" spans="1:26" s="84" customFormat="1" ht="60" customHeight="1" x14ac:dyDescent="0.4">
      <c r="A1" s="250" t="s">
        <v>144</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f t="shared" ref="C3:Z3" si="0">SUM(C6,C16:C17,C4)</f>
        <v>11379.761965</v>
      </c>
      <c r="D3" s="57">
        <f t="shared" si="0"/>
        <v>11176.396123000002</v>
      </c>
      <c r="E3" s="57">
        <f t="shared" si="0"/>
        <v>11064.804219999998</v>
      </c>
      <c r="F3" s="57">
        <f t="shared" si="0"/>
        <v>11167.522956999999</v>
      </c>
      <c r="G3" s="57">
        <f t="shared" si="0"/>
        <v>11242.0689748</v>
      </c>
      <c r="H3" s="57">
        <f t="shared" si="0"/>
        <v>11625.595130999998</v>
      </c>
      <c r="I3" s="57">
        <f t="shared" si="0"/>
        <v>12672.020415999999</v>
      </c>
      <c r="J3" s="57">
        <f t="shared" si="0"/>
        <v>12362.273120709999</v>
      </c>
      <c r="K3" s="57">
        <f t="shared" si="0"/>
        <v>13162.27006144</v>
      </c>
      <c r="L3" s="57">
        <f t="shared" si="0"/>
        <v>13928.205135</v>
      </c>
      <c r="M3" s="57">
        <f t="shared" si="0"/>
        <v>14840.547586000001</v>
      </c>
      <c r="N3" s="57">
        <f t="shared" si="0"/>
        <v>15731.800595000001</v>
      </c>
      <c r="O3" s="57">
        <f t="shared" si="0"/>
        <v>17103.441161999999</v>
      </c>
      <c r="P3" s="57">
        <f t="shared" si="0"/>
        <v>19989.231177999998</v>
      </c>
      <c r="Q3" s="57">
        <f t="shared" si="0"/>
        <v>21426.990301000002</v>
      </c>
      <c r="R3" s="57">
        <f t="shared" si="0"/>
        <v>22820.290123000002</v>
      </c>
      <c r="S3" s="57">
        <f t="shared" si="0"/>
        <v>23899.631611999997</v>
      </c>
      <c r="T3" s="57">
        <f t="shared" si="0"/>
        <v>24169.807672999999</v>
      </c>
      <c r="U3" s="57">
        <f t="shared" si="0"/>
        <v>24316.565555000001</v>
      </c>
      <c r="V3" s="57">
        <f t="shared" si="0"/>
        <v>24243.713646999997</v>
      </c>
      <c r="W3" s="90">
        <f t="shared" si="0"/>
        <v>23440.599919</v>
      </c>
      <c r="X3" s="90">
        <f t="shared" si="0"/>
        <v>22301.220214000004</v>
      </c>
      <c r="Y3" s="90">
        <f t="shared" si="0"/>
        <v>20729.821951000002</v>
      </c>
      <c r="Z3" s="88">
        <f t="shared" si="0"/>
        <v>18364.289596989642</v>
      </c>
    </row>
    <row r="4" spans="1:26" s="49" customFormat="1" x14ac:dyDescent="0.4">
      <c r="A4" s="59"/>
      <c r="B4" s="89" t="s">
        <v>71</v>
      </c>
      <c r="C4" s="62">
        <v>0</v>
      </c>
      <c r="D4" s="62">
        <v>0</v>
      </c>
      <c r="E4" s="62">
        <v>0</v>
      </c>
      <c r="F4" s="62">
        <v>0</v>
      </c>
      <c r="G4" s="62">
        <v>0</v>
      </c>
      <c r="H4" s="62">
        <v>0</v>
      </c>
      <c r="I4" s="62">
        <v>0</v>
      </c>
      <c r="J4" s="62">
        <v>0</v>
      </c>
      <c r="K4" s="62">
        <v>0</v>
      </c>
      <c r="L4" s="62">
        <v>0</v>
      </c>
      <c r="M4" s="62">
        <v>0</v>
      </c>
      <c r="N4" s="62">
        <v>0</v>
      </c>
      <c r="O4" s="62">
        <v>0</v>
      </c>
      <c r="P4" s="62">
        <v>0</v>
      </c>
      <c r="Q4" s="62">
        <v>0</v>
      </c>
      <c r="R4" s="62">
        <v>0</v>
      </c>
      <c r="S4" s="62">
        <v>0</v>
      </c>
      <c r="T4" s="62">
        <v>0</v>
      </c>
      <c r="U4" s="62">
        <v>0</v>
      </c>
      <c r="V4" s="62">
        <v>0</v>
      </c>
      <c r="W4" s="97">
        <v>0</v>
      </c>
      <c r="X4" s="97">
        <v>0</v>
      </c>
      <c r="Y4" s="97">
        <v>0</v>
      </c>
      <c r="Z4" s="63">
        <v>8.1179998894995968</v>
      </c>
    </row>
    <row r="5" spans="1:26" s="49" customFormat="1" ht="25.5" customHeight="1" x14ac:dyDescent="0.4">
      <c r="A5" s="54">
        <v>941</v>
      </c>
      <c r="B5" s="55" t="s">
        <v>72</v>
      </c>
      <c r="C5" s="57">
        <f t="shared" ref="C5:Z5" si="1">SUM(C6,C16)</f>
        <v>10412.947225</v>
      </c>
      <c r="D5" s="57">
        <f t="shared" si="1"/>
        <v>10162.592005000002</v>
      </c>
      <c r="E5" s="57">
        <f t="shared" si="1"/>
        <v>10026.005052999999</v>
      </c>
      <c r="F5" s="57">
        <f t="shared" si="1"/>
        <v>10113.929061999999</v>
      </c>
      <c r="G5" s="57">
        <f t="shared" si="1"/>
        <v>10168.578571800001</v>
      </c>
      <c r="H5" s="57">
        <f t="shared" si="1"/>
        <v>10507.504114999998</v>
      </c>
      <c r="I5" s="57">
        <f t="shared" si="1"/>
        <v>11428.753189999999</v>
      </c>
      <c r="J5" s="57">
        <f t="shared" si="1"/>
        <v>11212.411897709999</v>
      </c>
      <c r="K5" s="57">
        <f t="shared" si="1"/>
        <v>11973.868095440001</v>
      </c>
      <c r="L5" s="57">
        <f t="shared" si="1"/>
        <v>12714.585476</v>
      </c>
      <c r="M5" s="57">
        <f t="shared" si="1"/>
        <v>13581.420669000001</v>
      </c>
      <c r="N5" s="57">
        <f t="shared" si="1"/>
        <v>14436.204086000002</v>
      </c>
      <c r="O5" s="57">
        <f t="shared" si="1"/>
        <v>15711.736267999999</v>
      </c>
      <c r="P5" s="57">
        <f t="shared" si="1"/>
        <v>18433.357349999998</v>
      </c>
      <c r="Q5" s="57">
        <f t="shared" si="1"/>
        <v>19766.398520000002</v>
      </c>
      <c r="R5" s="57">
        <f t="shared" si="1"/>
        <v>21092.548313000003</v>
      </c>
      <c r="S5" s="57">
        <f t="shared" si="1"/>
        <v>22110.828503999997</v>
      </c>
      <c r="T5" s="57">
        <f t="shared" si="1"/>
        <v>22399.650903999998</v>
      </c>
      <c r="U5" s="57">
        <f t="shared" si="1"/>
        <v>22540.385877000001</v>
      </c>
      <c r="V5" s="57">
        <f t="shared" si="1"/>
        <v>22471.647852999999</v>
      </c>
      <c r="W5" s="90">
        <f t="shared" si="1"/>
        <v>21707.475739000001</v>
      </c>
      <c r="X5" s="90">
        <f t="shared" si="1"/>
        <v>20629.763425000005</v>
      </c>
      <c r="Y5" s="90">
        <f t="shared" si="1"/>
        <v>19142.123993000001</v>
      </c>
      <c r="Z5" s="58">
        <f t="shared" si="1"/>
        <v>16915.587005298985</v>
      </c>
    </row>
    <row r="6" spans="1:26" s="49" customFormat="1" ht="25.5" customHeight="1" x14ac:dyDescent="0.4">
      <c r="A6" s="54">
        <v>921</v>
      </c>
      <c r="B6" s="64" t="s">
        <v>73</v>
      </c>
      <c r="C6" s="57">
        <f t="shared" ref="C6:I6" si="2">SUM(C7:C15)</f>
        <v>9906.589555999999</v>
      </c>
      <c r="D6" s="57">
        <f t="shared" si="2"/>
        <v>9661.2903140000017</v>
      </c>
      <c r="E6" s="57">
        <f t="shared" si="2"/>
        <v>9525.8948689999997</v>
      </c>
      <c r="F6" s="57">
        <f t="shared" si="2"/>
        <v>9606.3738279999998</v>
      </c>
      <c r="G6" s="57">
        <f t="shared" si="2"/>
        <v>9653.1304918000005</v>
      </c>
      <c r="H6" s="57">
        <f t="shared" si="2"/>
        <v>9977.2082459999983</v>
      </c>
      <c r="I6" s="57">
        <f t="shared" si="2"/>
        <v>10855.421602</v>
      </c>
      <c r="J6" s="57">
        <f t="shared" ref="J6:Z6" si="3">SUM(J7:J15)</f>
        <v>10667.02459571</v>
      </c>
      <c r="K6" s="57">
        <f t="shared" si="3"/>
        <v>11414.81737744</v>
      </c>
      <c r="L6" s="57">
        <f t="shared" si="3"/>
        <v>12131.485396</v>
      </c>
      <c r="M6" s="57">
        <f t="shared" si="3"/>
        <v>12967.698325000001</v>
      </c>
      <c r="N6" s="57">
        <f t="shared" si="3"/>
        <v>13780.000830000001</v>
      </c>
      <c r="O6" s="57">
        <f t="shared" si="3"/>
        <v>14999.543107</v>
      </c>
      <c r="P6" s="57">
        <f t="shared" si="3"/>
        <v>17599.503386</v>
      </c>
      <c r="Q6" s="57">
        <f t="shared" si="3"/>
        <v>18873.550847000002</v>
      </c>
      <c r="R6" s="57">
        <f t="shared" si="3"/>
        <v>20136.723773000002</v>
      </c>
      <c r="S6" s="57">
        <f t="shared" si="3"/>
        <v>21119.262038999997</v>
      </c>
      <c r="T6" s="57">
        <f t="shared" si="3"/>
        <v>21395.703086999998</v>
      </c>
      <c r="U6" s="57">
        <f t="shared" si="3"/>
        <v>21529.103353999999</v>
      </c>
      <c r="V6" s="57">
        <f t="shared" si="3"/>
        <v>21447.477731999999</v>
      </c>
      <c r="W6" s="90">
        <f t="shared" si="3"/>
        <v>20698.756177000003</v>
      </c>
      <c r="X6" s="90">
        <f t="shared" si="3"/>
        <v>19638.175262000004</v>
      </c>
      <c r="Y6" s="90">
        <f t="shared" si="3"/>
        <v>18197.171685000001</v>
      </c>
      <c r="Z6" s="58">
        <f t="shared" si="3"/>
        <v>16059.447657524204</v>
      </c>
    </row>
    <row r="7" spans="1:26" s="49" customFormat="1" x14ac:dyDescent="0.4">
      <c r="A7" s="59" t="s">
        <v>74</v>
      </c>
      <c r="B7" s="65" t="s">
        <v>75</v>
      </c>
      <c r="C7" s="62">
        <v>543.238471</v>
      </c>
      <c r="D7" s="62">
        <v>536.59457099999997</v>
      </c>
      <c r="E7" s="62">
        <v>538.55091800000002</v>
      </c>
      <c r="F7" s="62">
        <v>552.63529600000004</v>
      </c>
      <c r="G7" s="62">
        <v>566.13478199999997</v>
      </c>
      <c r="H7" s="62">
        <v>581.73320200000001</v>
      </c>
      <c r="I7" s="62">
        <v>620.62848799999995</v>
      </c>
      <c r="J7" s="62">
        <v>593.11178099999995</v>
      </c>
      <c r="K7" s="62">
        <v>601.46406999999999</v>
      </c>
      <c r="L7" s="62">
        <v>621.21585800000003</v>
      </c>
      <c r="M7" s="62">
        <v>648.6762369999999</v>
      </c>
      <c r="N7" s="62">
        <v>687.31745300000011</v>
      </c>
      <c r="O7" s="62">
        <v>748.17012399999999</v>
      </c>
      <c r="P7" s="62">
        <v>862.83927000000006</v>
      </c>
      <c r="Q7" s="62">
        <v>923.887337</v>
      </c>
      <c r="R7" s="62">
        <v>991.58310999999981</v>
      </c>
      <c r="S7" s="62">
        <v>1050.6659639999998</v>
      </c>
      <c r="T7" s="62">
        <v>1055.5343049999999</v>
      </c>
      <c r="U7" s="62">
        <v>1079.8065670000001</v>
      </c>
      <c r="V7" s="62">
        <v>1071.826082</v>
      </c>
      <c r="W7" s="97">
        <v>1046.3817549999999</v>
      </c>
      <c r="X7" s="97">
        <v>988.46288600000003</v>
      </c>
      <c r="Y7" s="97">
        <v>890.94542100000001</v>
      </c>
      <c r="Z7" s="63">
        <v>765.14919376530702</v>
      </c>
    </row>
    <row r="8" spans="1:26" s="49" customFormat="1" x14ac:dyDescent="0.4">
      <c r="A8" s="59" t="s">
        <v>76</v>
      </c>
      <c r="B8" s="65" t="s">
        <v>77</v>
      </c>
      <c r="C8" s="62">
        <v>1429.623881</v>
      </c>
      <c r="D8" s="62">
        <v>1424.4315039999999</v>
      </c>
      <c r="E8" s="62">
        <v>1420.0752769999999</v>
      </c>
      <c r="F8" s="62">
        <v>1429.3210650000001</v>
      </c>
      <c r="G8" s="62">
        <v>1432.1943169999997</v>
      </c>
      <c r="H8" s="62">
        <v>1479.2359329999999</v>
      </c>
      <c r="I8" s="62">
        <v>1582.7320299999999</v>
      </c>
      <c r="J8" s="62">
        <v>1483.08995</v>
      </c>
      <c r="K8" s="62">
        <v>1509.1894820000002</v>
      </c>
      <c r="L8" s="62">
        <v>1555.0272790000001</v>
      </c>
      <c r="M8" s="62">
        <v>1633.598066</v>
      </c>
      <c r="N8" s="62">
        <v>1735.211063</v>
      </c>
      <c r="O8" s="62">
        <v>1893.7136010000002</v>
      </c>
      <c r="P8" s="62">
        <v>2205.6070829999999</v>
      </c>
      <c r="Q8" s="62">
        <v>2371.8620019999998</v>
      </c>
      <c r="R8" s="62">
        <v>2540.0222940000003</v>
      </c>
      <c r="S8" s="62">
        <v>2654.4225140000003</v>
      </c>
      <c r="T8" s="62">
        <v>2691.3663270000002</v>
      </c>
      <c r="U8" s="62">
        <v>2684.3009549999997</v>
      </c>
      <c r="V8" s="62">
        <v>2607.5515530000002</v>
      </c>
      <c r="W8" s="97">
        <v>2471.3543410000002</v>
      </c>
      <c r="X8" s="97">
        <v>2325.16788</v>
      </c>
      <c r="Y8" s="97">
        <v>2131.4657400000006</v>
      </c>
      <c r="Z8" s="63">
        <v>1888.5773389273008</v>
      </c>
    </row>
    <row r="9" spans="1:26" s="49" customFormat="1" x14ac:dyDescent="0.4">
      <c r="A9" s="59" t="s">
        <v>78</v>
      </c>
      <c r="B9" s="65" t="s">
        <v>79</v>
      </c>
      <c r="C9" s="62">
        <v>832.13882599999999</v>
      </c>
      <c r="D9" s="62">
        <v>830.45507599999996</v>
      </c>
      <c r="E9" s="62">
        <v>831.47850700000004</v>
      </c>
      <c r="F9" s="62">
        <v>844.55060800000001</v>
      </c>
      <c r="G9" s="62">
        <v>859.92546479999999</v>
      </c>
      <c r="H9" s="62">
        <v>894.269769</v>
      </c>
      <c r="I9" s="62">
        <v>956.81748300000004</v>
      </c>
      <c r="J9" s="62">
        <v>893.264186</v>
      </c>
      <c r="K9" s="62">
        <v>926.70107099999996</v>
      </c>
      <c r="L9" s="62">
        <v>966.44524999999999</v>
      </c>
      <c r="M9" s="62">
        <v>1021.1888</v>
      </c>
      <c r="N9" s="62">
        <v>1069.630535</v>
      </c>
      <c r="O9" s="62">
        <v>1174.6424809999999</v>
      </c>
      <c r="P9" s="62">
        <v>1384.1209899999999</v>
      </c>
      <c r="Q9" s="62">
        <v>1496.9823389999999</v>
      </c>
      <c r="R9" s="62">
        <v>1608.6093370000001</v>
      </c>
      <c r="S9" s="62">
        <v>1701.8816280000001</v>
      </c>
      <c r="T9" s="62">
        <v>1724.6759910000001</v>
      </c>
      <c r="U9" s="62">
        <v>1734.263708</v>
      </c>
      <c r="V9" s="62">
        <v>1723.5662670000002</v>
      </c>
      <c r="W9" s="97">
        <v>1640.3399400000001</v>
      </c>
      <c r="X9" s="97">
        <v>1549.1565029999999</v>
      </c>
      <c r="Y9" s="97">
        <v>1418.3515640000001</v>
      </c>
      <c r="Z9" s="63">
        <v>1226.4793445500784</v>
      </c>
    </row>
    <row r="10" spans="1:26" s="49" customFormat="1" x14ac:dyDescent="0.4">
      <c r="A10" s="59" t="s">
        <v>80</v>
      </c>
      <c r="B10" s="65" t="s">
        <v>81</v>
      </c>
      <c r="C10" s="62">
        <v>572.503829</v>
      </c>
      <c r="D10" s="62">
        <v>568.04014700000005</v>
      </c>
      <c r="E10" s="62">
        <v>563.68723399999999</v>
      </c>
      <c r="F10" s="62">
        <v>573.03370700000005</v>
      </c>
      <c r="G10" s="62">
        <v>581.31449499999997</v>
      </c>
      <c r="H10" s="62">
        <v>596.41028100000005</v>
      </c>
      <c r="I10" s="62">
        <v>663.96152699999993</v>
      </c>
      <c r="J10" s="62">
        <v>622.09421899999995</v>
      </c>
      <c r="K10" s="62">
        <v>646.07493299999999</v>
      </c>
      <c r="L10" s="62">
        <v>686.50992200000007</v>
      </c>
      <c r="M10" s="62">
        <v>733.65526099999988</v>
      </c>
      <c r="N10" s="62">
        <v>785.72021000000007</v>
      </c>
      <c r="O10" s="62">
        <v>870.64200799999992</v>
      </c>
      <c r="P10" s="62">
        <v>1035.3076410000001</v>
      </c>
      <c r="Q10" s="62">
        <v>1112.3499340000001</v>
      </c>
      <c r="R10" s="62">
        <v>1194.2887109999999</v>
      </c>
      <c r="S10" s="62">
        <v>1272.576415</v>
      </c>
      <c r="T10" s="62">
        <v>1279.2887740000001</v>
      </c>
      <c r="U10" s="62">
        <v>1281.7644209999999</v>
      </c>
      <c r="V10" s="62">
        <v>1277.3812849999999</v>
      </c>
      <c r="W10" s="97">
        <v>1232.435095</v>
      </c>
      <c r="X10" s="97">
        <v>1171.0893450000001</v>
      </c>
      <c r="Y10" s="97">
        <v>1092.3006539999999</v>
      </c>
      <c r="Z10" s="63">
        <v>958.75741893599945</v>
      </c>
    </row>
    <row r="11" spans="1:26" s="49" customFormat="1" x14ac:dyDescent="0.4">
      <c r="A11" s="59" t="s">
        <v>82</v>
      </c>
      <c r="B11" s="65" t="s">
        <v>83</v>
      </c>
      <c r="C11" s="62">
        <v>914.02757799999995</v>
      </c>
      <c r="D11" s="62">
        <v>901.46924799999999</v>
      </c>
      <c r="E11" s="62">
        <v>900.57904699999995</v>
      </c>
      <c r="F11" s="62">
        <v>915.89081599999997</v>
      </c>
      <c r="G11" s="62">
        <v>921.031069</v>
      </c>
      <c r="H11" s="62">
        <v>958.88540699999987</v>
      </c>
      <c r="I11" s="62">
        <v>1023.275753</v>
      </c>
      <c r="J11" s="62">
        <v>992.34072500000002</v>
      </c>
      <c r="K11" s="62">
        <v>1046.4092539999999</v>
      </c>
      <c r="L11" s="62">
        <v>1096.551164</v>
      </c>
      <c r="M11" s="62">
        <v>1184.0077520000002</v>
      </c>
      <c r="N11" s="62">
        <v>1258.3332019999998</v>
      </c>
      <c r="O11" s="62">
        <v>1381.8020359999998</v>
      </c>
      <c r="P11" s="62">
        <v>1613.8159450000001</v>
      </c>
      <c r="Q11" s="62">
        <v>1734.793508</v>
      </c>
      <c r="R11" s="62">
        <v>1850.2192370000002</v>
      </c>
      <c r="S11" s="62">
        <v>1970.4966800000002</v>
      </c>
      <c r="T11" s="62">
        <v>1977.6522630000002</v>
      </c>
      <c r="U11" s="62">
        <v>1993.2717720000001</v>
      </c>
      <c r="V11" s="62">
        <v>1996.381969</v>
      </c>
      <c r="W11" s="97">
        <v>1940.3988069999998</v>
      </c>
      <c r="X11" s="97">
        <v>1857.2958029999998</v>
      </c>
      <c r="Y11" s="97">
        <v>1724.4846359999999</v>
      </c>
      <c r="Z11" s="63">
        <v>1537.5417599813152</v>
      </c>
    </row>
    <row r="12" spans="1:26" s="49" customFormat="1" x14ac:dyDescent="0.4">
      <c r="A12" s="59" t="s">
        <v>84</v>
      </c>
      <c r="B12" s="65" t="s">
        <v>85</v>
      </c>
      <c r="C12" s="62">
        <v>807.95450900000003</v>
      </c>
      <c r="D12" s="62">
        <v>789.48245099999997</v>
      </c>
      <c r="E12" s="62">
        <v>779.41556400000002</v>
      </c>
      <c r="F12" s="62">
        <v>785.56680100000005</v>
      </c>
      <c r="G12" s="62">
        <v>782.92975999999999</v>
      </c>
      <c r="H12" s="62">
        <v>804.13435400000003</v>
      </c>
      <c r="I12" s="62">
        <v>866.01808600000004</v>
      </c>
      <c r="J12" s="62">
        <v>863.44536099999993</v>
      </c>
      <c r="K12" s="62">
        <v>925.334025</v>
      </c>
      <c r="L12" s="62">
        <v>1002.9745010000001</v>
      </c>
      <c r="M12" s="62">
        <v>1087.9350749999999</v>
      </c>
      <c r="N12" s="62">
        <v>1166.2379719999999</v>
      </c>
      <c r="O12" s="62">
        <v>1277.135117</v>
      </c>
      <c r="P12" s="62">
        <v>1515.850764</v>
      </c>
      <c r="Q12" s="62">
        <v>1632.2642809999998</v>
      </c>
      <c r="R12" s="62">
        <v>1742.9025929999998</v>
      </c>
      <c r="S12" s="62">
        <v>1849.0831179999998</v>
      </c>
      <c r="T12" s="62">
        <v>1877.8556509999999</v>
      </c>
      <c r="U12" s="62">
        <v>1883.3643410000002</v>
      </c>
      <c r="V12" s="62">
        <v>1876.599134</v>
      </c>
      <c r="W12" s="97">
        <v>1810.38948</v>
      </c>
      <c r="X12" s="97">
        <v>1719.7062129999999</v>
      </c>
      <c r="Y12" s="97">
        <v>1580.7957779999999</v>
      </c>
      <c r="Z12" s="63">
        <v>1395.1306323457118</v>
      </c>
    </row>
    <row r="13" spans="1:26" s="49" customFormat="1" x14ac:dyDescent="0.4">
      <c r="A13" s="59" t="s">
        <v>86</v>
      </c>
      <c r="B13" s="65" t="s">
        <v>87</v>
      </c>
      <c r="C13" s="62">
        <v>2735.2457260000001</v>
      </c>
      <c r="D13" s="62">
        <v>2610.6603639999998</v>
      </c>
      <c r="E13" s="62">
        <v>2524.070244</v>
      </c>
      <c r="F13" s="62">
        <v>2533.8571999999999</v>
      </c>
      <c r="G13" s="62">
        <v>2545.7602259999999</v>
      </c>
      <c r="H13" s="62">
        <v>2644.7826009999999</v>
      </c>
      <c r="I13" s="62">
        <v>2939.0045630000004</v>
      </c>
      <c r="J13" s="62">
        <v>3015.297603</v>
      </c>
      <c r="K13" s="62">
        <v>3397.4533624400001</v>
      </c>
      <c r="L13" s="62">
        <v>3677.6562890000005</v>
      </c>
      <c r="M13" s="62">
        <v>3941.9163560000002</v>
      </c>
      <c r="N13" s="62">
        <v>4193.7559160000001</v>
      </c>
      <c r="O13" s="62">
        <v>4469.7128290000001</v>
      </c>
      <c r="P13" s="62">
        <v>5184.5518279999997</v>
      </c>
      <c r="Q13" s="62">
        <v>5538.8340650000009</v>
      </c>
      <c r="R13" s="62">
        <v>5889.8841059999995</v>
      </c>
      <c r="S13" s="62">
        <v>6082.7835179999993</v>
      </c>
      <c r="T13" s="62">
        <v>6194.2659759999997</v>
      </c>
      <c r="U13" s="62">
        <v>6249.9038490000003</v>
      </c>
      <c r="V13" s="62">
        <v>6294.7315980000003</v>
      </c>
      <c r="W13" s="97">
        <v>6101.7306619999999</v>
      </c>
      <c r="X13" s="97">
        <v>5821.8480010000003</v>
      </c>
      <c r="Y13" s="97">
        <v>5514.2124570000005</v>
      </c>
      <c r="Z13" s="63">
        <v>4897.408043293517</v>
      </c>
    </row>
    <row r="14" spans="1:26" s="49" customFormat="1" x14ac:dyDescent="0.4">
      <c r="A14" s="59" t="s">
        <v>88</v>
      </c>
      <c r="B14" s="65" t="s">
        <v>89</v>
      </c>
      <c r="C14" s="62">
        <v>1283.271575</v>
      </c>
      <c r="D14" s="62">
        <v>1234.279297</v>
      </c>
      <c r="E14" s="62">
        <v>1210.815877</v>
      </c>
      <c r="F14" s="62">
        <v>1213.7358630000001</v>
      </c>
      <c r="G14" s="62">
        <v>1209.5554359999999</v>
      </c>
      <c r="H14" s="62">
        <v>1240.7805629999998</v>
      </c>
      <c r="I14" s="62">
        <v>1351.948476</v>
      </c>
      <c r="J14" s="62">
        <v>1373.38611771</v>
      </c>
      <c r="K14" s="62">
        <v>1481.435422</v>
      </c>
      <c r="L14" s="62">
        <v>1584.4125989999998</v>
      </c>
      <c r="M14" s="62">
        <v>1703.0188120000003</v>
      </c>
      <c r="N14" s="62">
        <v>1805.0824689999999</v>
      </c>
      <c r="O14" s="62">
        <v>1988.0050720000002</v>
      </c>
      <c r="P14" s="62">
        <v>2373.6043109999996</v>
      </c>
      <c r="Q14" s="62">
        <v>2536.8464409999997</v>
      </c>
      <c r="R14" s="62">
        <v>2695.815936</v>
      </c>
      <c r="S14" s="62">
        <v>2830.6244830000001</v>
      </c>
      <c r="T14" s="62">
        <v>2868.4717740000006</v>
      </c>
      <c r="U14" s="62">
        <v>2897.1218549999999</v>
      </c>
      <c r="V14" s="62">
        <v>2888.4214700000002</v>
      </c>
      <c r="W14" s="97">
        <v>2806.2261570000001</v>
      </c>
      <c r="X14" s="97">
        <v>2667.4722129999996</v>
      </c>
      <c r="Y14" s="97">
        <v>2463.0103670000003</v>
      </c>
      <c r="Z14" s="63">
        <v>2170.5792599408487</v>
      </c>
    </row>
    <row r="15" spans="1:26" s="49" customFormat="1" x14ac:dyDescent="0.4">
      <c r="A15" s="59" t="s">
        <v>90</v>
      </c>
      <c r="B15" s="65" t="s">
        <v>91</v>
      </c>
      <c r="C15" s="62">
        <v>788.58516099999997</v>
      </c>
      <c r="D15" s="62">
        <v>765.877656</v>
      </c>
      <c r="E15" s="62">
        <v>757.22220100000004</v>
      </c>
      <c r="F15" s="62">
        <v>757.78247199999998</v>
      </c>
      <c r="G15" s="62">
        <v>754.284942</v>
      </c>
      <c r="H15" s="62">
        <v>776.976136</v>
      </c>
      <c r="I15" s="62">
        <v>851.03519600000004</v>
      </c>
      <c r="J15" s="62">
        <v>830.99465299999997</v>
      </c>
      <c r="K15" s="62">
        <v>880.75575800000001</v>
      </c>
      <c r="L15" s="62">
        <v>940.6925339999998</v>
      </c>
      <c r="M15" s="62">
        <v>1013.701966</v>
      </c>
      <c r="N15" s="62">
        <v>1078.71201</v>
      </c>
      <c r="O15" s="62">
        <v>1195.7198389999999</v>
      </c>
      <c r="P15" s="62">
        <v>1423.8055540000003</v>
      </c>
      <c r="Q15" s="62">
        <v>1525.7309399999997</v>
      </c>
      <c r="R15" s="62">
        <v>1623.3984490000003</v>
      </c>
      <c r="S15" s="62">
        <v>1706.727719</v>
      </c>
      <c r="T15" s="62">
        <v>1726.592026</v>
      </c>
      <c r="U15" s="62">
        <v>1725.3058859999999</v>
      </c>
      <c r="V15" s="62">
        <v>1711.018374</v>
      </c>
      <c r="W15" s="97">
        <v>1649.4999399999999</v>
      </c>
      <c r="X15" s="97">
        <v>1537.9764180000002</v>
      </c>
      <c r="Y15" s="97">
        <v>1381.6050679999998</v>
      </c>
      <c r="Z15" s="63">
        <v>1219.824665784126</v>
      </c>
    </row>
    <row r="16" spans="1:26" s="49" customFormat="1" x14ac:dyDescent="0.4">
      <c r="A16" s="47">
        <v>924</v>
      </c>
      <c r="B16" s="66" t="s">
        <v>92</v>
      </c>
      <c r="C16" s="57">
        <v>506.35766899999999</v>
      </c>
      <c r="D16" s="57">
        <v>501.30169100000001</v>
      </c>
      <c r="E16" s="57">
        <v>500.110184</v>
      </c>
      <c r="F16" s="57">
        <v>507.55523399999998</v>
      </c>
      <c r="G16" s="57">
        <v>515.44808</v>
      </c>
      <c r="H16" s="57">
        <v>530.29586900000015</v>
      </c>
      <c r="I16" s="57">
        <v>573.33158800000001</v>
      </c>
      <c r="J16" s="57">
        <v>545.38730199999998</v>
      </c>
      <c r="K16" s="57">
        <v>559.05071800000007</v>
      </c>
      <c r="L16" s="57">
        <v>583.10007999999993</v>
      </c>
      <c r="M16" s="57">
        <v>613.72234400000002</v>
      </c>
      <c r="N16" s="57">
        <v>656.2032559999999</v>
      </c>
      <c r="O16" s="57">
        <v>712.19316100000003</v>
      </c>
      <c r="P16" s="57">
        <v>833.85396399999991</v>
      </c>
      <c r="Q16" s="57">
        <v>892.8476730000001</v>
      </c>
      <c r="R16" s="57">
        <v>955.82454000000018</v>
      </c>
      <c r="S16" s="57">
        <v>991.56646499999988</v>
      </c>
      <c r="T16" s="57">
        <v>1003.9478170000001</v>
      </c>
      <c r="U16" s="57">
        <v>1011.282523</v>
      </c>
      <c r="V16" s="57">
        <v>1024.1701209999999</v>
      </c>
      <c r="W16" s="90">
        <v>1008.719562</v>
      </c>
      <c r="X16" s="90">
        <v>991.58816300000001</v>
      </c>
      <c r="Y16" s="90">
        <v>944.9523079999999</v>
      </c>
      <c r="Z16" s="58">
        <v>856.13934777478198</v>
      </c>
    </row>
    <row r="17" spans="1:26" s="49" customFormat="1" x14ac:dyDescent="0.4">
      <c r="A17" s="47">
        <v>923</v>
      </c>
      <c r="B17" s="91" t="s">
        <v>93</v>
      </c>
      <c r="C17" s="90">
        <v>966.81474000000003</v>
      </c>
      <c r="D17" s="90">
        <v>1013.804118</v>
      </c>
      <c r="E17" s="90">
        <v>1038.7991669999999</v>
      </c>
      <c r="F17" s="90">
        <v>1053.593895</v>
      </c>
      <c r="G17" s="90">
        <v>1073.490403</v>
      </c>
      <c r="H17" s="90">
        <v>1118.0910160000001</v>
      </c>
      <c r="I17" s="90">
        <v>1243.2672259999997</v>
      </c>
      <c r="J17" s="90">
        <v>1149.8612230000001</v>
      </c>
      <c r="K17" s="90">
        <v>1188.4019659999999</v>
      </c>
      <c r="L17" s="90">
        <v>1213.6196590000002</v>
      </c>
      <c r="M17" s="90">
        <v>1259.126917</v>
      </c>
      <c r="N17" s="90">
        <v>1295.596509</v>
      </c>
      <c r="O17" s="90">
        <v>1391.7048940000004</v>
      </c>
      <c r="P17" s="90">
        <v>1555.873828</v>
      </c>
      <c r="Q17" s="90">
        <v>1660.5917810000001</v>
      </c>
      <c r="R17" s="90">
        <v>1727.74181</v>
      </c>
      <c r="S17" s="90">
        <v>1788.8031080000001</v>
      </c>
      <c r="T17" s="90">
        <v>1770.1567690000002</v>
      </c>
      <c r="U17" s="90">
        <v>1776.1796779999997</v>
      </c>
      <c r="V17" s="90">
        <v>1772.0657939999999</v>
      </c>
      <c r="W17" s="90">
        <v>1733.1241800000003</v>
      </c>
      <c r="X17" s="90">
        <v>1671.4567889999998</v>
      </c>
      <c r="Y17" s="90">
        <v>1587.6979580000002</v>
      </c>
      <c r="Z17" s="58">
        <v>1440.5845918011589</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145</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v>17672.914800070514</v>
      </c>
      <c r="D21" s="57">
        <v>17283.913099903039</v>
      </c>
      <c r="E21" s="57">
        <v>16848.933601382276</v>
      </c>
      <c r="F21" s="57">
        <v>16938.263699419196</v>
      </c>
      <c r="G21" s="57">
        <v>16725.616532299187</v>
      </c>
      <c r="H21" s="57">
        <v>17083.245463322961</v>
      </c>
      <c r="I21" s="57">
        <v>18198.43865227107</v>
      </c>
      <c r="J21" s="57">
        <v>17403.618250098916</v>
      </c>
      <c r="K21" s="57">
        <v>18019.909158373477</v>
      </c>
      <c r="L21" s="57">
        <v>18614.717010678462</v>
      </c>
      <c r="M21" s="57">
        <v>19286.38013961984</v>
      </c>
      <c r="N21" s="57">
        <v>19914.967395708412</v>
      </c>
      <c r="O21" s="57">
        <v>21112.565876341789</v>
      </c>
      <c r="P21" s="57">
        <v>24274.574238263831</v>
      </c>
      <c r="Q21" s="57">
        <v>25582.406143551751</v>
      </c>
      <c r="R21" s="57">
        <v>26836.342192167816</v>
      </c>
      <c r="S21" s="57">
        <v>27538.433502065913</v>
      </c>
      <c r="T21" s="57">
        <v>27322.583196511634</v>
      </c>
      <c r="U21" s="57">
        <v>27109.90687695106</v>
      </c>
      <c r="V21" s="57">
        <v>26797.904391985805</v>
      </c>
      <c r="W21" s="90">
        <v>25310.898359511386</v>
      </c>
      <c r="X21" s="90">
        <v>23671.653915917839</v>
      </c>
      <c r="Y21" s="90">
        <v>21543.412837364434</v>
      </c>
      <c r="Z21" s="58">
        <v>18726.085059535188</v>
      </c>
    </row>
    <row r="22" spans="1:26" x14ac:dyDescent="0.4">
      <c r="A22" s="59"/>
      <c r="B22" s="89" t="s">
        <v>71</v>
      </c>
      <c r="C22" s="62">
        <v>0</v>
      </c>
      <c r="D22" s="62">
        <v>0</v>
      </c>
      <c r="E22" s="62">
        <v>0</v>
      </c>
      <c r="F22" s="62">
        <v>0</v>
      </c>
      <c r="G22" s="62">
        <v>0</v>
      </c>
      <c r="H22" s="62">
        <v>0</v>
      </c>
      <c r="I22" s="62">
        <v>0</v>
      </c>
      <c r="J22" s="62">
        <v>0</v>
      </c>
      <c r="K22" s="62">
        <v>0</v>
      </c>
      <c r="L22" s="62">
        <v>0</v>
      </c>
      <c r="M22" s="62">
        <v>0</v>
      </c>
      <c r="N22" s="62">
        <v>0</v>
      </c>
      <c r="O22" s="62">
        <v>0</v>
      </c>
      <c r="P22" s="62">
        <v>0</v>
      </c>
      <c r="Q22" s="62">
        <v>0</v>
      </c>
      <c r="R22" s="62">
        <v>0</v>
      </c>
      <c r="S22" s="62">
        <v>0</v>
      </c>
      <c r="T22" s="62">
        <v>0</v>
      </c>
      <c r="U22" s="62">
        <v>0</v>
      </c>
      <c r="V22" s="62">
        <v>0</v>
      </c>
      <c r="W22" s="97">
        <v>0</v>
      </c>
      <c r="X22" s="97">
        <v>0</v>
      </c>
      <c r="Y22" s="97">
        <v>0</v>
      </c>
      <c r="Z22" s="63">
        <v>8.2779328675467116</v>
      </c>
    </row>
    <row r="23" spans="1:26" ht="25.5" customHeight="1" x14ac:dyDescent="0.4">
      <c r="A23" s="54">
        <v>941</v>
      </c>
      <c r="B23" s="55" t="s">
        <v>72</v>
      </c>
      <c r="C23" s="57">
        <v>16171.43923493796</v>
      </c>
      <c r="D23" s="57">
        <v>15716.099818860133</v>
      </c>
      <c r="E23" s="57">
        <v>15267.101890495102</v>
      </c>
      <c r="F23" s="57">
        <v>15340.232399700941</v>
      </c>
      <c r="G23" s="57">
        <v>15128.509374183683</v>
      </c>
      <c r="H23" s="57">
        <v>15440.265206275149</v>
      </c>
      <c r="I23" s="57">
        <v>16412.967859296914</v>
      </c>
      <c r="J23" s="57">
        <v>15784.84267619908</v>
      </c>
      <c r="K23" s="57">
        <v>16392.918117239227</v>
      </c>
      <c r="L23" s="57">
        <v>16992.743016763623</v>
      </c>
      <c r="M23" s="57">
        <v>17650.052354235548</v>
      </c>
      <c r="N23" s="57">
        <v>18274.865102336531</v>
      </c>
      <c r="O23" s="57">
        <v>19394.638999715142</v>
      </c>
      <c r="P23" s="57">
        <v>22385.148156448082</v>
      </c>
      <c r="Q23" s="57">
        <v>23599.769628417693</v>
      </c>
      <c r="R23" s="57">
        <v>24804.541974775137</v>
      </c>
      <c r="S23" s="57">
        <v>25477.278910326808</v>
      </c>
      <c r="T23" s="57">
        <v>25321.52235870036</v>
      </c>
      <c r="U23" s="57">
        <v>25129.690322174807</v>
      </c>
      <c r="V23" s="57">
        <v>24839.14302335379</v>
      </c>
      <c r="W23" s="90">
        <v>23439.490199482396</v>
      </c>
      <c r="X23" s="90">
        <v>21897.48432945813</v>
      </c>
      <c r="Y23" s="90">
        <v>19893.401918260304</v>
      </c>
      <c r="Z23" s="58">
        <v>17248.841531290276</v>
      </c>
    </row>
    <row r="24" spans="1:26" ht="25.5" customHeight="1" x14ac:dyDescent="0.4">
      <c r="A24" s="54">
        <v>921</v>
      </c>
      <c r="B24" s="64" t="s">
        <v>73</v>
      </c>
      <c r="C24" s="57">
        <v>15385.059346665901</v>
      </c>
      <c r="D24" s="57">
        <v>14940.853955280925</v>
      </c>
      <c r="E24" s="57">
        <v>14505.55897332715</v>
      </c>
      <c r="F24" s="57">
        <v>14570.40148655976</v>
      </c>
      <c r="G24" s="57">
        <v>14361.641020349976</v>
      </c>
      <c r="H24" s="57">
        <v>14661.021271127554</v>
      </c>
      <c r="I24" s="57">
        <v>15589.599573174737</v>
      </c>
      <c r="J24" s="57">
        <v>15017.045984621514</v>
      </c>
      <c r="K24" s="57">
        <v>15627.545342918462</v>
      </c>
      <c r="L24" s="57">
        <v>16213.443539702614</v>
      </c>
      <c r="M24" s="57">
        <v>16852.475151779177</v>
      </c>
      <c r="N24" s="57">
        <v>17444.17402096399</v>
      </c>
      <c r="O24" s="57">
        <v>18515.504509417384</v>
      </c>
      <c r="P24" s="57">
        <v>21372.530423792807</v>
      </c>
      <c r="Q24" s="57">
        <v>22533.768688754921</v>
      </c>
      <c r="R24" s="57">
        <v>23680.505676688874</v>
      </c>
      <c r="S24" s="57">
        <v>24334.74300841062</v>
      </c>
      <c r="T24" s="57">
        <v>24186.616854856355</v>
      </c>
      <c r="U24" s="57">
        <v>24002.237723541657</v>
      </c>
      <c r="V24" s="57">
        <v>23707.071700316912</v>
      </c>
      <c r="W24" s="90">
        <v>22350.286066684672</v>
      </c>
      <c r="X24" s="90">
        <v>20844.962019180177</v>
      </c>
      <c r="Y24" s="90">
        <v>18911.362722217797</v>
      </c>
      <c r="Z24" s="58">
        <v>16375.835354570345</v>
      </c>
    </row>
    <row r="25" spans="1:26" x14ac:dyDescent="0.4">
      <c r="A25" s="59" t="s">
        <v>74</v>
      </c>
      <c r="B25" s="65" t="s">
        <v>75</v>
      </c>
      <c r="C25" s="62">
        <v>843.65624198744626</v>
      </c>
      <c r="D25" s="62">
        <v>829.82509146734446</v>
      </c>
      <c r="E25" s="62">
        <v>820.07855520334476</v>
      </c>
      <c r="F25" s="62">
        <v>838.20578737983647</v>
      </c>
      <c r="G25" s="62">
        <v>842.27852458068128</v>
      </c>
      <c r="H25" s="62">
        <v>854.82858915593533</v>
      </c>
      <c r="I25" s="62">
        <v>891.29192456627368</v>
      </c>
      <c r="J25" s="62">
        <v>834.98325230072521</v>
      </c>
      <c r="K25" s="62">
        <v>823.43910684353739</v>
      </c>
      <c r="L25" s="62">
        <v>830.24031360346669</v>
      </c>
      <c r="M25" s="62">
        <v>843.00235027191059</v>
      </c>
      <c r="N25" s="62">
        <v>870.07870360032041</v>
      </c>
      <c r="O25" s="62">
        <v>923.54461772029242</v>
      </c>
      <c r="P25" s="62">
        <v>1047.8169834944101</v>
      </c>
      <c r="Q25" s="62">
        <v>1103.0602410323304</v>
      </c>
      <c r="R25" s="62">
        <v>1166.0878765565715</v>
      </c>
      <c r="S25" s="62">
        <v>1210.6335048265084</v>
      </c>
      <c r="T25" s="62">
        <v>1193.2210738007466</v>
      </c>
      <c r="U25" s="62">
        <v>1203.8482741437545</v>
      </c>
      <c r="V25" s="62">
        <v>1184.7480665911505</v>
      </c>
      <c r="W25" s="97">
        <v>1129.8713487526652</v>
      </c>
      <c r="X25" s="97">
        <v>1049.2049816822343</v>
      </c>
      <c r="Y25" s="97">
        <v>925.91268104145718</v>
      </c>
      <c r="Z25" s="63">
        <v>780.22342274719199</v>
      </c>
    </row>
    <row r="26" spans="1:26" x14ac:dyDescent="0.4">
      <c r="A26" s="59" t="s">
        <v>76</v>
      </c>
      <c r="B26" s="65" t="s">
        <v>77</v>
      </c>
      <c r="C26" s="62">
        <v>2220.224036563066</v>
      </c>
      <c r="D26" s="62">
        <v>2202.8344433171073</v>
      </c>
      <c r="E26" s="62">
        <v>2162.4200099165914</v>
      </c>
      <c r="F26" s="62">
        <v>2167.9129027381405</v>
      </c>
      <c r="G26" s="62">
        <v>2130.7761942731095</v>
      </c>
      <c r="H26" s="62">
        <v>2173.6651119238568</v>
      </c>
      <c r="I26" s="62">
        <v>2272.9802198370649</v>
      </c>
      <c r="J26" s="62">
        <v>2087.8952493872653</v>
      </c>
      <c r="K26" s="62">
        <v>2066.167708265169</v>
      </c>
      <c r="L26" s="62">
        <v>2078.2572098777709</v>
      </c>
      <c r="M26" s="62">
        <v>2122.9805109041599</v>
      </c>
      <c r="N26" s="62">
        <v>2196.6126213995235</v>
      </c>
      <c r="O26" s="62">
        <v>2337.60871706134</v>
      </c>
      <c r="P26" s="62">
        <v>2678.4508318483981</v>
      </c>
      <c r="Q26" s="62">
        <v>2831.8460128667675</v>
      </c>
      <c r="R26" s="62">
        <v>2987.0307121475803</v>
      </c>
      <c r="S26" s="62">
        <v>3058.5675576469066</v>
      </c>
      <c r="T26" s="62">
        <v>3042.4354788678438</v>
      </c>
      <c r="U26" s="62">
        <v>2992.6573617135459</v>
      </c>
      <c r="V26" s="62">
        <v>2882.2695331214213</v>
      </c>
      <c r="W26" s="97">
        <v>2668.5408543953677</v>
      </c>
      <c r="X26" s="97">
        <v>2468.0519192943375</v>
      </c>
      <c r="Y26" s="97">
        <v>2215.1201536636149</v>
      </c>
      <c r="Z26" s="63">
        <v>1925.784262085507</v>
      </c>
    </row>
    <row r="27" spans="1:26" x14ac:dyDescent="0.4">
      <c r="A27" s="59" t="s">
        <v>78</v>
      </c>
      <c r="B27" s="65" t="s">
        <v>79</v>
      </c>
      <c r="C27" s="62">
        <v>1292.322160952046</v>
      </c>
      <c r="D27" s="62">
        <v>1284.2702789872626</v>
      </c>
      <c r="E27" s="62">
        <v>1266.1341201226849</v>
      </c>
      <c r="F27" s="62">
        <v>1280.9663307512656</v>
      </c>
      <c r="G27" s="62">
        <v>1279.3715821210585</v>
      </c>
      <c r="H27" s="62">
        <v>1314.0858426696336</v>
      </c>
      <c r="I27" s="62">
        <v>1374.0969233138521</v>
      </c>
      <c r="J27" s="62">
        <v>1257.5380545173152</v>
      </c>
      <c r="K27" s="62">
        <v>1268.707376344508</v>
      </c>
      <c r="L27" s="62">
        <v>1291.6312375280361</v>
      </c>
      <c r="M27" s="62">
        <v>1327.109749622834</v>
      </c>
      <c r="N27" s="62">
        <v>1354.0508031070135</v>
      </c>
      <c r="O27" s="62">
        <v>1449.9840427645313</v>
      </c>
      <c r="P27" s="62">
        <v>1680.8524263540953</v>
      </c>
      <c r="Q27" s="62">
        <v>1787.2976861446923</v>
      </c>
      <c r="R27" s="62">
        <v>1891.7020944330172</v>
      </c>
      <c r="S27" s="62">
        <v>1960.9990146263885</v>
      </c>
      <c r="T27" s="62">
        <v>1949.6474232918342</v>
      </c>
      <c r="U27" s="62">
        <v>1933.4855293447645</v>
      </c>
      <c r="V27" s="62">
        <v>1905.1521853803674</v>
      </c>
      <c r="W27" s="97">
        <v>1771.2207724996754</v>
      </c>
      <c r="X27" s="97">
        <v>1644.3538178053852</v>
      </c>
      <c r="Y27" s="97">
        <v>1474.0181253847916</v>
      </c>
      <c r="Z27" s="63">
        <v>1250.6422537342589</v>
      </c>
    </row>
    <row r="28" spans="1:26" x14ac:dyDescent="0.4">
      <c r="A28" s="59" t="s">
        <v>80</v>
      </c>
      <c r="B28" s="65" t="s">
        <v>81</v>
      </c>
      <c r="C28" s="62">
        <v>889.10571449120278</v>
      </c>
      <c r="D28" s="62">
        <v>878.45459573499647</v>
      </c>
      <c r="E28" s="62">
        <v>858.35488715161682</v>
      </c>
      <c r="F28" s="62">
        <v>869.14493708183545</v>
      </c>
      <c r="G28" s="62">
        <v>864.86245101606175</v>
      </c>
      <c r="H28" s="62">
        <v>876.39584144850812</v>
      </c>
      <c r="I28" s="62">
        <v>953.52301526608596</v>
      </c>
      <c r="J28" s="62">
        <v>875.78475231484163</v>
      </c>
      <c r="K28" s="62">
        <v>884.51395905248057</v>
      </c>
      <c r="L28" s="62">
        <v>917.50428710590234</v>
      </c>
      <c r="M28" s="62">
        <v>953.43882515670441</v>
      </c>
      <c r="N28" s="62">
        <v>994.64726048411796</v>
      </c>
      <c r="O28" s="62">
        <v>1074.724470619984</v>
      </c>
      <c r="P28" s="62">
        <v>1257.2595697705481</v>
      </c>
      <c r="Q28" s="62">
        <v>1328.0720897144809</v>
      </c>
      <c r="R28" s="62">
        <v>1404.4668298207248</v>
      </c>
      <c r="S28" s="62">
        <v>1466.330592442227</v>
      </c>
      <c r="T28" s="62">
        <v>1446.1626849858951</v>
      </c>
      <c r="U28" s="62">
        <v>1429.0058360792673</v>
      </c>
      <c r="V28" s="62">
        <v>1411.959489621255</v>
      </c>
      <c r="W28" s="97">
        <v>1330.7696702316539</v>
      </c>
      <c r="X28" s="97">
        <v>1243.0540308308398</v>
      </c>
      <c r="Y28" s="97">
        <v>1135.1705763449645</v>
      </c>
      <c r="Z28" s="63">
        <v>977.64592981582052</v>
      </c>
    </row>
    <row r="29" spans="1:26" x14ac:dyDescent="0.4">
      <c r="A29" s="59" t="s">
        <v>82</v>
      </c>
      <c r="B29" s="65" t="s">
        <v>83</v>
      </c>
      <c r="C29" s="62">
        <v>1419.4964324026444</v>
      </c>
      <c r="D29" s="62">
        <v>1394.0912592211043</v>
      </c>
      <c r="E29" s="62">
        <v>1371.3569859891409</v>
      </c>
      <c r="F29" s="62">
        <v>1389.1711009700705</v>
      </c>
      <c r="G29" s="62">
        <v>1370.2826863061166</v>
      </c>
      <c r="H29" s="62">
        <v>1409.0353736213679</v>
      </c>
      <c r="I29" s="62">
        <v>1469.5384322309308</v>
      </c>
      <c r="J29" s="62">
        <v>1397.0180874740704</v>
      </c>
      <c r="K29" s="62">
        <v>1432.5948040530038</v>
      </c>
      <c r="L29" s="62">
        <v>1465.5147169176198</v>
      </c>
      <c r="M29" s="62">
        <v>1538.7049204889584</v>
      </c>
      <c r="N29" s="62">
        <v>1592.9304811257277</v>
      </c>
      <c r="O29" s="62">
        <v>1705.7027434882466</v>
      </c>
      <c r="P29" s="62">
        <v>1959.7899796622385</v>
      </c>
      <c r="Q29" s="62">
        <v>2071.2284587528684</v>
      </c>
      <c r="R29" s="62">
        <v>2175.8319594990385</v>
      </c>
      <c r="S29" s="62">
        <v>2270.5116408980766</v>
      </c>
      <c r="T29" s="62">
        <v>2235.6226090267496</v>
      </c>
      <c r="U29" s="62">
        <v>2222.2468875035679</v>
      </c>
      <c r="V29" s="62">
        <v>2206.7103214513718</v>
      </c>
      <c r="W29" s="97">
        <v>2095.2209905295531</v>
      </c>
      <c r="X29" s="97">
        <v>1971.4286055299658</v>
      </c>
      <c r="Y29" s="97">
        <v>1792.1661137686697</v>
      </c>
      <c r="Z29" s="63">
        <v>1567.8329198597087</v>
      </c>
    </row>
    <row r="30" spans="1:26" x14ac:dyDescent="0.4">
      <c r="A30" s="59" t="s">
        <v>84</v>
      </c>
      <c r="B30" s="65" t="s">
        <v>85</v>
      </c>
      <c r="C30" s="62">
        <v>1254.7636096261531</v>
      </c>
      <c r="D30" s="62">
        <v>1220.907520350105</v>
      </c>
      <c r="E30" s="62">
        <v>1186.8552596694674</v>
      </c>
      <c r="F30" s="62">
        <v>1191.5030468333755</v>
      </c>
      <c r="G30" s="62">
        <v>1164.8196579151481</v>
      </c>
      <c r="H30" s="62">
        <v>1181.636243140957</v>
      </c>
      <c r="I30" s="62">
        <v>1243.6988335284746</v>
      </c>
      <c r="J30" s="62">
        <v>1215.5590881978346</v>
      </c>
      <c r="K30" s="62">
        <v>1266.8358112861763</v>
      </c>
      <c r="L30" s="62">
        <v>1340.4517182279023</v>
      </c>
      <c r="M30" s="62">
        <v>1413.8514298131247</v>
      </c>
      <c r="N30" s="62">
        <v>1476.3466551564879</v>
      </c>
      <c r="O30" s="62">
        <v>1576.5014206941603</v>
      </c>
      <c r="P30" s="62">
        <v>1840.8227698794665</v>
      </c>
      <c r="Q30" s="62">
        <v>1948.8153578062552</v>
      </c>
      <c r="R30" s="62">
        <v>2049.6290862763008</v>
      </c>
      <c r="S30" s="62">
        <v>2130.6124425477901</v>
      </c>
      <c r="T30" s="62">
        <v>2122.8082552267401</v>
      </c>
      <c r="U30" s="62">
        <v>2099.7139495047536</v>
      </c>
      <c r="V30" s="62">
        <v>2074.3077940634844</v>
      </c>
      <c r="W30" s="97">
        <v>1954.8383692290547</v>
      </c>
      <c r="X30" s="97">
        <v>1825.3839888830075</v>
      </c>
      <c r="Y30" s="97">
        <v>1642.8378467270848</v>
      </c>
      <c r="Z30" s="63">
        <v>1422.6161459984544</v>
      </c>
    </row>
    <row r="31" spans="1:26" x14ac:dyDescent="0.4">
      <c r="A31" s="59" t="s">
        <v>86</v>
      </c>
      <c r="B31" s="65" t="s">
        <v>87</v>
      </c>
      <c r="C31" s="62">
        <v>4247.8713369867064</v>
      </c>
      <c r="D31" s="62">
        <v>4037.2966713196038</v>
      </c>
      <c r="E31" s="62">
        <v>3843.5286427852188</v>
      </c>
      <c r="F31" s="62">
        <v>3843.2104948904089</v>
      </c>
      <c r="G31" s="62">
        <v>3787.5065006895506</v>
      </c>
      <c r="H31" s="62">
        <v>3886.3791368005755</v>
      </c>
      <c r="I31" s="62">
        <v>4220.7392730340325</v>
      </c>
      <c r="J31" s="62">
        <v>4244.9384413888774</v>
      </c>
      <c r="K31" s="62">
        <v>4651.3101976484922</v>
      </c>
      <c r="L31" s="62">
        <v>4915.1007196360424</v>
      </c>
      <c r="M31" s="62">
        <v>5122.8094435086978</v>
      </c>
      <c r="N31" s="62">
        <v>5308.8972129003305</v>
      </c>
      <c r="O31" s="62">
        <v>5517.4339278726557</v>
      </c>
      <c r="P31" s="62">
        <v>6296.0294530699666</v>
      </c>
      <c r="Q31" s="62">
        <v>6613.0007351502245</v>
      </c>
      <c r="R31" s="62">
        <v>6926.421377155003</v>
      </c>
      <c r="S31" s="62">
        <v>7008.9084274336119</v>
      </c>
      <c r="T31" s="62">
        <v>7002.2628959370013</v>
      </c>
      <c r="U31" s="62">
        <v>6967.8553475430544</v>
      </c>
      <c r="V31" s="62">
        <v>6957.9115639030733</v>
      </c>
      <c r="W31" s="97">
        <v>6588.5807162219044</v>
      </c>
      <c r="X31" s="97">
        <v>6179.6067528285103</v>
      </c>
      <c r="Y31" s="97">
        <v>5730.6307654204456</v>
      </c>
      <c r="Z31" s="63">
        <v>4993.8920373483761</v>
      </c>
    </row>
    <row r="32" spans="1:26" x14ac:dyDescent="0.4">
      <c r="A32" s="59" t="s">
        <v>88</v>
      </c>
      <c r="B32" s="65" t="s">
        <v>89</v>
      </c>
      <c r="C32" s="62">
        <v>1992.9370473723523</v>
      </c>
      <c r="D32" s="62">
        <v>1908.7705800312219</v>
      </c>
      <c r="E32" s="62">
        <v>1843.7702022957665</v>
      </c>
      <c r="F32" s="62">
        <v>1840.9255291523405</v>
      </c>
      <c r="G32" s="62">
        <v>1799.5406755146562</v>
      </c>
      <c r="H32" s="62">
        <v>1823.2665670016149</v>
      </c>
      <c r="I32" s="62">
        <v>1941.5492237096289</v>
      </c>
      <c r="J32" s="62">
        <v>1933.454104210691</v>
      </c>
      <c r="K32" s="62">
        <v>2028.1707945381659</v>
      </c>
      <c r="L32" s="62">
        <v>2117.5299956219783</v>
      </c>
      <c r="M32" s="62">
        <v>2213.1978623309387</v>
      </c>
      <c r="N32" s="62">
        <v>2285.0631941092079</v>
      </c>
      <c r="O32" s="62">
        <v>2454.0025394628597</v>
      </c>
      <c r="P32" s="62">
        <v>2882.4637399284657</v>
      </c>
      <c r="Q32" s="62">
        <v>3028.8264971332419</v>
      </c>
      <c r="R32" s="62">
        <v>3170.2418573846089</v>
      </c>
      <c r="S32" s="62">
        <v>3261.5968881828308</v>
      </c>
      <c r="T32" s="62">
        <v>3242.6430426052457</v>
      </c>
      <c r="U32" s="62">
        <v>3229.9258512713805</v>
      </c>
      <c r="V32" s="62">
        <v>3192.7304341180134</v>
      </c>
      <c r="W32" s="97">
        <v>3030.1317064866048</v>
      </c>
      <c r="X32" s="97">
        <v>2831.3912176349872</v>
      </c>
      <c r="Y32" s="97">
        <v>2559.6770336191826</v>
      </c>
      <c r="Z32" s="63">
        <v>2213.3419120540457</v>
      </c>
    </row>
    <row r="33" spans="1:26" x14ac:dyDescent="0.4">
      <c r="A33" s="59" t="s">
        <v>90</v>
      </c>
      <c r="B33" s="65" t="s">
        <v>91</v>
      </c>
      <c r="C33" s="62">
        <v>1224.6827662842848</v>
      </c>
      <c r="D33" s="62">
        <v>1184.4035148521759</v>
      </c>
      <c r="E33" s="62">
        <v>1153.0603101933191</v>
      </c>
      <c r="F33" s="62">
        <v>1149.3613567624875</v>
      </c>
      <c r="G33" s="62">
        <v>1122.2027479335916</v>
      </c>
      <c r="H33" s="62">
        <v>1141.7285653651072</v>
      </c>
      <c r="I33" s="62">
        <v>1222.1817276883946</v>
      </c>
      <c r="J33" s="62">
        <v>1169.8749548298933</v>
      </c>
      <c r="K33" s="62">
        <v>1205.805584886929</v>
      </c>
      <c r="L33" s="62">
        <v>1257.213341183894</v>
      </c>
      <c r="M33" s="62">
        <v>1317.3800596818478</v>
      </c>
      <c r="N33" s="62">
        <v>1365.5470890812599</v>
      </c>
      <c r="O33" s="62">
        <v>1476.0020297333131</v>
      </c>
      <c r="P33" s="62">
        <v>1729.0446697852169</v>
      </c>
      <c r="Q33" s="62">
        <v>1821.6216101540567</v>
      </c>
      <c r="R33" s="62">
        <v>1909.0938834160279</v>
      </c>
      <c r="S33" s="62">
        <v>1966.5829398062833</v>
      </c>
      <c r="T33" s="62">
        <v>1951.8133911143009</v>
      </c>
      <c r="U33" s="62">
        <v>1923.4986864375689</v>
      </c>
      <c r="V33" s="62">
        <v>1891.2823120667763</v>
      </c>
      <c r="W33" s="97">
        <v>1781.1116383381898</v>
      </c>
      <c r="X33" s="97">
        <v>1632.4867046909019</v>
      </c>
      <c r="Y33" s="97">
        <v>1435.8294262475868</v>
      </c>
      <c r="Z33" s="63">
        <v>1243.856470926982</v>
      </c>
    </row>
    <row r="34" spans="1:26" x14ac:dyDescent="0.4">
      <c r="A34" s="47">
        <v>924</v>
      </c>
      <c r="B34" s="66" t="s">
        <v>92</v>
      </c>
      <c r="C34" s="57">
        <v>786.3798882720572</v>
      </c>
      <c r="D34" s="57">
        <v>775.24586357920771</v>
      </c>
      <c r="E34" s="57">
        <v>761.54291716795262</v>
      </c>
      <c r="F34" s="57">
        <v>769.83091314118144</v>
      </c>
      <c r="G34" s="57">
        <v>766.86835383370772</v>
      </c>
      <c r="H34" s="57">
        <v>779.24393514759504</v>
      </c>
      <c r="I34" s="57">
        <v>823.36828612217676</v>
      </c>
      <c r="J34" s="57">
        <v>767.79669157756598</v>
      </c>
      <c r="K34" s="57">
        <v>765.37277432076428</v>
      </c>
      <c r="L34" s="57">
        <v>779.29947706100961</v>
      </c>
      <c r="M34" s="57">
        <v>797.57720245637131</v>
      </c>
      <c r="N34" s="57">
        <v>830.69108137253863</v>
      </c>
      <c r="O34" s="57">
        <v>879.13449029775973</v>
      </c>
      <c r="P34" s="57">
        <v>1012.6177326552792</v>
      </c>
      <c r="Q34" s="57">
        <v>1066.0009396627713</v>
      </c>
      <c r="R34" s="57">
        <v>1124.0362980862615</v>
      </c>
      <c r="S34" s="57">
        <v>1142.5359019161883</v>
      </c>
      <c r="T34" s="57">
        <v>1134.905503844004</v>
      </c>
      <c r="U34" s="57">
        <v>1127.4525986331507</v>
      </c>
      <c r="V34" s="57">
        <v>1132.0713230368792</v>
      </c>
      <c r="W34" s="90">
        <v>1089.2041327977261</v>
      </c>
      <c r="X34" s="90">
        <v>1052.5223102779555</v>
      </c>
      <c r="Y34" s="90">
        <v>982.03919604250677</v>
      </c>
      <c r="Z34" s="58">
        <v>873.00617671993189</v>
      </c>
    </row>
    <row r="35" spans="1:26" x14ac:dyDescent="0.4">
      <c r="A35" s="47">
        <v>923</v>
      </c>
      <c r="B35" s="66" t="s">
        <v>93</v>
      </c>
      <c r="C35" s="57">
        <v>1501.4755651325547</v>
      </c>
      <c r="D35" s="57">
        <v>1567.8132810429061</v>
      </c>
      <c r="E35" s="57">
        <v>1581.8317108871736</v>
      </c>
      <c r="F35" s="57">
        <v>1598.0312997182571</v>
      </c>
      <c r="G35" s="57">
        <v>1597.1071581155052</v>
      </c>
      <c r="H35" s="57">
        <v>1642.9802570478114</v>
      </c>
      <c r="I35" s="57">
        <v>1785.4707929741571</v>
      </c>
      <c r="J35" s="57">
        <v>1618.7755738998374</v>
      </c>
      <c r="K35" s="57">
        <v>1626.9910411342507</v>
      </c>
      <c r="L35" s="57">
        <v>1621.9739939148371</v>
      </c>
      <c r="M35" s="57">
        <v>1636.3277853842903</v>
      </c>
      <c r="N35" s="57">
        <v>1640.1022933718818</v>
      </c>
      <c r="O35" s="57">
        <v>1717.9268766266462</v>
      </c>
      <c r="P35" s="57">
        <v>1889.4260818157484</v>
      </c>
      <c r="Q35" s="57">
        <v>1982.6365151340601</v>
      </c>
      <c r="R35" s="57">
        <v>2031.800217392678</v>
      </c>
      <c r="S35" s="57">
        <v>2061.1545917391036</v>
      </c>
      <c r="T35" s="57">
        <v>2001.0608378112736</v>
      </c>
      <c r="U35" s="57">
        <v>1980.216554776249</v>
      </c>
      <c r="V35" s="57">
        <v>1958.7613686320165</v>
      </c>
      <c r="W35" s="90">
        <v>1871.4081600289917</v>
      </c>
      <c r="X35" s="90">
        <v>1774.1695864597098</v>
      </c>
      <c r="Y35" s="90">
        <v>1650.0109191041311</v>
      </c>
      <c r="Z35" s="58">
        <v>1468.9655953773672</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16" priority="1" stopIfTrue="1" operator="equal">
      <formula>FALSE</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pane xSplit="2" topLeftCell="J1" activePane="topRight" state="frozen"/>
      <selection pane="topRight" sqref="A1:B1"/>
    </sheetView>
  </sheetViews>
  <sheetFormatPr defaultColWidth="8.88671875" defaultRowHeight="15" x14ac:dyDescent="0.4"/>
  <cols>
    <col min="1" max="1" width="11.77734375" style="101" customWidth="1"/>
    <col min="2" max="2" width="60.77734375" style="75" customWidth="1"/>
    <col min="3" max="5" width="9.88671875" style="75" bestFit="1" customWidth="1"/>
    <col min="6" max="23" width="8.88671875" style="75" bestFit="1" customWidth="1"/>
    <col min="24" max="25" width="8.88671875" style="75"/>
    <col min="26" max="26" width="8.88671875" style="96"/>
    <col min="27" max="16384" width="8.88671875" style="75"/>
  </cols>
  <sheetData>
    <row r="1" spans="1:26" s="84" customFormat="1" ht="60" customHeight="1" x14ac:dyDescent="0.4">
      <c r="A1" s="250" t="s">
        <v>146</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f t="shared" ref="C3:X3" si="0">SUM(C6,C16:C17,C4)</f>
        <v>7661.6239999999989</v>
      </c>
      <c r="D3" s="57">
        <f t="shared" si="0"/>
        <v>7412.2720000000008</v>
      </c>
      <c r="E3" s="57">
        <f t="shared" si="0"/>
        <v>7250.59</v>
      </c>
      <c r="F3" s="57">
        <f t="shared" si="0"/>
        <v>6790.0400000000009</v>
      </c>
      <c r="G3" s="57">
        <f t="shared" si="0"/>
        <v>6766.1830000000018</v>
      </c>
      <c r="H3" s="57">
        <f t="shared" si="0"/>
        <v>6749.0433528570802</v>
      </c>
      <c r="I3" s="87">
        <f t="shared" si="0"/>
        <v>6757.9545089520034</v>
      </c>
      <c r="J3" s="87">
        <f t="shared" si="0"/>
        <v>6724.1235550023985</v>
      </c>
      <c r="K3" s="87">
        <f t="shared" si="0"/>
        <v>6662.027000000001</v>
      </c>
      <c r="L3" s="87">
        <f t="shared" si="0"/>
        <v>6649.9306075199993</v>
      </c>
      <c r="M3" s="87">
        <f t="shared" si="0"/>
        <v>6566.1693209299983</v>
      </c>
      <c r="N3" s="87">
        <f t="shared" si="0"/>
        <v>6657.0001817393659</v>
      </c>
      <c r="O3" s="87">
        <f t="shared" si="0"/>
        <v>6515.8436022599999</v>
      </c>
      <c r="P3" s="87">
        <f t="shared" si="0"/>
        <v>6108.3423565899975</v>
      </c>
      <c r="Q3" s="87">
        <f t="shared" si="0"/>
        <v>5556.0370140352561</v>
      </c>
      <c r="R3" s="87">
        <f t="shared" si="0"/>
        <v>4935.2797263500006</v>
      </c>
      <c r="S3" s="87">
        <f t="shared" si="0"/>
        <v>3275.8454461099996</v>
      </c>
      <c r="T3" s="87">
        <f t="shared" si="0"/>
        <v>1186.7982191800002</v>
      </c>
      <c r="U3" s="87">
        <f t="shared" si="0"/>
        <v>244.52811802000031</v>
      </c>
      <c r="V3" s="87">
        <f t="shared" si="0"/>
        <v>61.927221750000008</v>
      </c>
      <c r="W3" s="87">
        <f t="shared" si="0"/>
        <v>14.895368320000003</v>
      </c>
      <c r="X3" s="87">
        <f t="shared" si="0"/>
        <v>8.92846355</v>
      </c>
      <c r="Y3" s="87">
        <v>0</v>
      </c>
      <c r="Z3" s="88">
        <v>0</v>
      </c>
    </row>
    <row r="4" spans="1:26" s="49" customFormat="1" x14ac:dyDescent="0.4">
      <c r="A4" s="59"/>
      <c r="B4" s="89" t="s">
        <v>71</v>
      </c>
      <c r="C4" s="102">
        <v>34.449746866090749</v>
      </c>
      <c r="D4" s="102">
        <v>32.914411652459172</v>
      </c>
      <c r="E4" s="102">
        <v>32.806626151611077</v>
      </c>
      <c r="F4" s="102">
        <v>31.911211749520231</v>
      </c>
      <c r="G4" s="102">
        <v>36.271219767598424</v>
      </c>
      <c r="H4" s="102">
        <v>36.518713964701369</v>
      </c>
      <c r="I4" s="103">
        <v>37.47354571146986</v>
      </c>
      <c r="J4" s="103">
        <v>39.49874390974562</v>
      </c>
      <c r="K4" s="103">
        <v>41.344651878000832</v>
      </c>
      <c r="L4" s="103">
        <v>43.630579718892889</v>
      </c>
      <c r="M4" s="103">
        <v>43.867360071608658</v>
      </c>
      <c r="N4" s="103">
        <v>45.805815291138629</v>
      </c>
      <c r="O4" s="103">
        <v>44.795872511546435</v>
      </c>
      <c r="P4" s="103">
        <v>43.191144973125887</v>
      </c>
      <c r="Q4" s="103">
        <v>39.015316969930211</v>
      </c>
      <c r="R4" s="103">
        <v>35.319663974760466</v>
      </c>
      <c r="S4" s="103">
        <v>24.776837966800024</v>
      </c>
      <c r="T4" s="103">
        <v>9.5298298833646236</v>
      </c>
      <c r="U4" s="103">
        <v>4.3077448868844002</v>
      </c>
      <c r="V4" s="103">
        <v>1.3725181782777069</v>
      </c>
      <c r="W4" s="103">
        <v>0.43667684561040238</v>
      </c>
      <c r="X4" s="103">
        <v>0.28438039616775063</v>
      </c>
      <c r="Y4" s="103">
        <v>0</v>
      </c>
      <c r="Z4" s="237">
        <v>0</v>
      </c>
    </row>
    <row r="5" spans="1:26" s="49" customFormat="1" ht="25.5" customHeight="1" x14ac:dyDescent="0.4">
      <c r="A5" s="54">
        <v>941</v>
      </c>
      <c r="B5" s="55" t="s">
        <v>72</v>
      </c>
      <c r="C5" s="57">
        <v>6665.6736230202441</v>
      </c>
      <c r="D5" s="57">
        <v>6451.7680802359446</v>
      </c>
      <c r="E5" s="57">
        <v>6319.2852475661603</v>
      </c>
      <c r="F5" s="57">
        <v>5911.6670620777368</v>
      </c>
      <c r="G5" s="57">
        <v>5876.3003226108622</v>
      </c>
      <c r="H5" s="57">
        <v>5869.0592676433471</v>
      </c>
      <c r="I5" s="90">
        <f t="shared" ref="I5:Z5" si="1">SUM(I6,I16)</f>
        <v>5884.9945106774594</v>
      </c>
      <c r="J5" s="90">
        <f t="shared" si="1"/>
        <v>5861.7187024437453</v>
      </c>
      <c r="K5" s="90">
        <f t="shared" si="1"/>
        <v>5811.5661015105725</v>
      </c>
      <c r="L5" s="90">
        <f t="shared" si="1"/>
        <v>5807.352097676212</v>
      </c>
      <c r="M5" s="90">
        <f t="shared" si="1"/>
        <v>5742.5342399886276</v>
      </c>
      <c r="N5" s="90">
        <f t="shared" si="1"/>
        <v>5827.4299511975187</v>
      </c>
      <c r="O5" s="90">
        <f t="shared" si="1"/>
        <v>5712.5211165743049</v>
      </c>
      <c r="P5" s="90">
        <f t="shared" si="1"/>
        <v>5359.468936577925</v>
      </c>
      <c r="Q5" s="90">
        <f t="shared" si="1"/>
        <v>4881.8487264042105</v>
      </c>
      <c r="R5" s="90">
        <f t="shared" si="1"/>
        <v>4334.6658800017067</v>
      </c>
      <c r="S5" s="90">
        <f t="shared" si="1"/>
        <v>2880.2315171295759</v>
      </c>
      <c r="T5" s="90">
        <f t="shared" si="1"/>
        <v>1078.0942060127479</v>
      </c>
      <c r="U5" s="90">
        <f t="shared" si="1"/>
        <v>230.67339852692797</v>
      </c>
      <c r="V5" s="90">
        <f t="shared" si="1"/>
        <v>57.670555512289702</v>
      </c>
      <c r="W5" s="90">
        <f t="shared" si="1"/>
        <v>13.04137716473609</v>
      </c>
      <c r="X5" s="90">
        <f t="shared" si="1"/>
        <v>7.4262053025868653</v>
      </c>
      <c r="Y5" s="90">
        <f t="shared" si="1"/>
        <v>0</v>
      </c>
      <c r="Z5" s="58">
        <f t="shared" si="1"/>
        <v>0</v>
      </c>
    </row>
    <row r="6" spans="1:26" s="49" customFormat="1" ht="25.5" customHeight="1" x14ac:dyDescent="0.4">
      <c r="A6" s="54">
        <v>921</v>
      </c>
      <c r="B6" s="64" t="s">
        <v>73</v>
      </c>
      <c r="C6" s="57">
        <v>5911.5028228939655</v>
      </c>
      <c r="D6" s="57">
        <v>5732.5539714391789</v>
      </c>
      <c r="E6" s="57">
        <v>5624.601129851626</v>
      </c>
      <c r="F6" s="57">
        <v>5264.2888248993258</v>
      </c>
      <c r="G6" s="57">
        <v>5232.5991763583779</v>
      </c>
      <c r="H6" s="57">
        <v>5233.2698562916903</v>
      </c>
      <c r="I6" s="90">
        <f t="shared" ref="I6" si="2">SUM(I7:I15)</f>
        <v>5258.3374096908092</v>
      </c>
      <c r="J6" s="90">
        <f t="shared" ref="J6:Z6" si="3">SUM(J7:J15)</f>
        <v>5247.4452328965372</v>
      </c>
      <c r="K6" s="90">
        <f t="shared" si="3"/>
        <v>5213.6304917628077</v>
      </c>
      <c r="L6" s="90">
        <f t="shared" si="3"/>
        <v>5214.1975364211239</v>
      </c>
      <c r="M6" s="90">
        <f t="shared" si="3"/>
        <v>5165.5524510661926</v>
      </c>
      <c r="N6" s="90">
        <f t="shared" si="3"/>
        <v>5252.1434048241854</v>
      </c>
      <c r="O6" s="90">
        <f t="shared" si="3"/>
        <v>5160.645224677226</v>
      </c>
      <c r="P6" s="90">
        <f t="shared" si="3"/>
        <v>4846.5870480186586</v>
      </c>
      <c r="Q6" s="90">
        <f t="shared" si="3"/>
        <v>4418.0595556341932</v>
      </c>
      <c r="R6" s="90">
        <f t="shared" si="3"/>
        <v>3922.8538583304053</v>
      </c>
      <c r="S6" s="90">
        <f t="shared" si="3"/>
        <v>2607.2220442444705</v>
      </c>
      <c r="T6" s="90">
        <f t="shared" si="3"/>
        <v>969.30489899227086</v>
      </c>
      <c r="U6" s="90">
        <f t="shared" si="3"/>
        <v>205.58133627577502</v>
      </c>
      <c r="V6" s="90">
        <f t="shared" si="3"/>
        <v>51.502881297923956</v>
      </c>
      <c r="W6" s="90">
        <f t="shared" si="3"/>
        <v>11.139685913016455</v>
      </c>
      <c r="X6" s="90">
        <f t="shared" si="3"/>
        <v>5.7202067987277907</v>
      </c>
      <c r="Y6" s="90">
        <f t="shared" si="3"/>
        <v>0</v>
      </c>
      <c r="Z6" s="58">
        <f t="shared" si="3"/>
        <v>0</v>
      </c>
    </row>
    <row r="7" spans="1:26" s="49" customFormat="1" x14ac:dyDescent="0.4">
      <c r="A7" s="59" t="s">
        <v>74</v>
      </c>
      <c r="B7" s="65" t="s">
        <v>75</v>
      </c>
      <c r="C7" s="62">
        <v>615.79092438369025</v>
      </c>
      <c r="D7" s="62">
        <v>588.59202503371921</v>
      </c>
      <c r="E7" s="62">
        <v>567.98355446943731</v>
      </c>
      <c r="F7" s="62">
        <v>525.49928755096118</v>
      </c>
      <c r="G7" s="62">
        <v>522.67291439115672</v>
      </c>
      <c r="H7" s="62">
        <v>518.1516025615299</v>
      </c>
      <c r="I7" s="97">
        <v>510.41450566826279</v>
      </c>
      <c r="J7" s="97">
        <v>499.05518577982082</v>
      </c>
      <c r="K7" s="97">
        <v>482.92332308747348</v>
      </c>
      <c r="L7" s="97">
        <v>472.58411055262843</v>
      </c>
      <c r="M7" s="97">
        <v>455.56339041377885</v>
      </c>
      <c r="N7" s="97">
        <v>452.18034383028947</v>
      </c>
      <c r="O7" s="97">
        <v>430.92760623399693</v>
      </c>
      <c r="P7" s="97">
        <v>395.47174723321376</v>
      </c>
      <c r="Q7" s="97">
        <v>352.23718540966109</v>
      </c>
      <c r="R7" s="97">
        <v>310.54721490838773</v>
      </c>
      <c r="S7" s="97">
        <v>195.31850174543558</v>
      </c>
      <c r="T7" s="97">
        <v>56.342746936234093</v>
      </c>
      <c r="U7" s="97">
        <v>9.1369506823273241</v>
      </c>
      <c r="V7" s="97">
        <v>2.7322738291557584</v>
      </c>
      <c r="W7" s="97">
        <v>0.80715093936972804</v>
      </c>
      <c r="X7" s="97">
        <v>0.50887286554431199</v>
      </c>
      <c r="Y7" s="97">
        <v>0</v>
      </c>
      <c r="Z7" s="63">
        <v>0</v>
      </c>
    </row>
    <row r="8" spans="1:26" s="49" customFormat="1" x14ac:dyDescent="0.4">
      <c r="A8" s="59" t="s">
        <v>76</v>
      </c>
      <c r="B8" s="65" t="s">
        <v>77</v>
      </c>
      <c r="C8" s="62">
        <v>1376.3167318947385</v>
      </c>
      <c r="D8" s="62">
        <v>1324.6124325081798</v>
      </c>
      <c r="E8" s="62">
        <v>1282.077309913818</v>
      </c>
      <c r="F8" s="62">
        <v>1178.4940440620089</v>
      </c>
      <c r="G8" s="62">
        <v>1144.2177965659123</v>
      </c>
      <c r="H8" s="62">
        <v>1125.9832347068213</v>
      </c>
      <c r="I8" s="97">
        <v>1108.7740633960454</v>
      </c>
      <c r="J8" s="97">
        <v>1093.068652351388</v>
      </c>
      <c r="K8" s="97">
        <v>1073.1526151102034</v>
      </c>
      <c r="L8" s="97">
        <v>1060.3383721016039</v>
      </c>
      <c r="M8" s="97">
        <v>1037.3308805241056</v>
      </c>
      <c r="N8" s="97">
        <v>1041.8299717301911</v>
      </c>
      <c r="O8" s="97">
        <v>1012.4692290084174</v>
      </c>
      <c r="P8" s="97">
        <v>947.7180805018545</v>
      </c>
      <c r="Q8" s="97">
        <v>857.67663786498827</v>
      </c>
      <c r="R8" s="97">
        <v>753.64610774459129</v>
      </c>
      <c r="S8" s="97">
        <v>470.0953852560819</v>
      </c>
      <c r="T8" s="97">
        <v>137.65411792222258</v>
      </c>
      <c r="U8" s="97">
        <v>10.42185930003858</v>
      </c>
      <c r="V8" s="97">
        <v>2.1446498528942581</v>
      </c>
      <c r="W8" s="97">
        <v>1.0187748559596912</v>
      </c>
      <c r="X8" s="97">
        <v>0.72846348166472397</v>
      </c>
      <c r="Y8" s="97">
        <v>0</v>
      </c>
      <c r="Z8" s="63">
        <v>0</v>
      </c>
    </row>
    <row r="9" spans="1:26" s="49" customFormat="1" x14ac:dyDescent="0.4">
      <c r="A9" s="59" t="s">
        <v>78</v>
      </c>
      <c r="B9" s="65" t="s">
        <v>79</v>
      </c>
      <c r="C9" s="62">
        <v>764.03615944440253</v>
      </c>
      <c r="D9" s="62">
        <v>729.37386152437057</v>
      </c>
      <c r="E9" s="62">
        <v>706.6909451830694</v>
      </c>
      <c r="F9" s="62">
        <v>648.47758008278868</v>
      </c>
      <c r="G9" s="62">
        <v>644.55994043248234</v>
      </c>
      <c r="H9" s="62">
        <v>643.91266274031295</v>
      </c>
      <c r="I9" s="97">
        <v>643.29056750124562</v>
      </c>
      <c r="J9" s="97">
        <v>638.43250644230454</v>
      </c>
      <c r="K9" s="97">
        <v>631.63496975168368</v>
      </c>
      <c r="L9" s="97">
        <v>627.22149350905295</v>
      </c>
      <c r="M9" s="97">
        <v>614.00769372335503</v>
      </c>
      <c r="N9" s="97">
        <v>620.83566465290642</v>
      </c>
      <c r="O9" s="97">
        <v>605.04455445110329</v>
      </c>
      <c r="P9" s="97">
        <v>567.62942248928005</v>
      </c>
      <c r="Q9" s="97">
        <v>519.72497116193949</v>
      </c>
      <c r="R9" s="97">
        <v>457.33666180334689</v>
      </c>
      <c r="S9" s="97">
        <v>299.26312825216195</v>
      </c>
      <c r="T9" s="97">
        <v>97.587712448387165</v>
      </c>
      <c r="U9" s="97">
        <v>12.036974972419188</v>
      </c>
      <c r="V9" s="97">
        <v>3.01429271302705</v>
      </c>
      <c r="W9" s="97">
        <v>0.77973123649353282</v>
      </c>
      <c r="X9" s="97">
        <v>0.69728862568724503</v>
      </c>
      <c r="Y9" s="97">
        <v>0</v>
      </c>
      <c r="Z9" s="63">
        <v>0</v>
      </c>
    </row>
    <row r="10" spans="1:26" s="49" customFormat="1" x14ac:dyDescent="0.4">
      <c r="A10" s="59" t="s">
        <v>80</v>
      </c>
      <c r="B10" s="65" t="s">
        <v>81</v>
      </c>
      <c r="C10" s="62">
        <v>496.48925856060504</v>
      </c>
      <c r="D10" s="62">
        <v>485.7808929920696</v>
      </c>
      <c r="E10" s="62">
        <v>489.85137899890157</v>
      </c>
      <c r="F10" s="62">
        <v>471.57750444627419</v>
      </c>
      <c r="G10" s="62">
        <v>468.26861272616702</v>
      </c>
      <c r="H10" s="62">
        <v>475.93282112545205</v>
      </c>
      <c r="I10" s="97">
        <v>479.96888152836641</v>
      </c>
      <c r="J10" s="97">
        <v>478.05830331873977</v>
      </c>
      <c r="K10" s="97">
        <v>473.14708240976921</v>
      </c>
      <c r="L10" s="97">
        <v>473.94950695108616</v>
      </c>
      <c r="M10" s="97">
        <v>472.33583653372995</v>
      </c>
      <c r="N10" s="97">
        <v>484.57947261792793</v>
      </c>
      <c r="O10" s="97">
        <v>481.60514645128444</v>
      </c>
      <c r="P10" s="97">
        <v>455.38184983830791</v>
      </c>
      <c r="Q10" s="97">
        <v>418.90818247569814</v>
      </c>
      <c r="R10" s="97">
        <v>374.46717615640955</v>
      </c>
      <c r="S10" s="97">
        <v>247.00452070219262</v>
      </c>
      <c r="T10" s="97">
        <v>71.9771134615861</v>
      </c>
      <c r="U10" s="97">
        <v>8.8565041551400423</v>
      </c>
      <c r="V10" s="97">
        <v>4.4455026819224672</v>
      </c>
      <c r="W10" s="97">
        <v>0.77871149097071191</v>
      </c>
      <c r="X10" s="97">
        <v>0.15495595801155915</v>
      </c>
      <c r="Y10" s="97">
        <v>0</v>
      </c>
      <c r="Z10" s="63">
        <v>0</v>
      </c>
    </row>
    <row r="11" spans="1:26" s="49" customFormat="1" x14ac:dyDescent="0.4">
      <c r="A11" s="59" t="s">
        <v>82</v>
      </c>
      <c r="B11" s="65" t="s">
        <v>83</v>
      </c>
      <c r="C11" s="62">
        <v>680.4660286032115</v>
      </c>
      <c r="D11" s="62">
        <v>661.66472720861225</v>
      </c>
      <c r="E11" s="62">
        <v>652.58891537421789</v>
      </c>
      <c r="F11" s="62">
        <v>620.60463379638031</v>
      </c>
      <c r="G11" s="62">
        <v>616.56665930001145</v>
      </c>
      <c r="H11" s="62">
        <v>623.59656037336413</v>
      </c>
      <c r="I11" s="97">
        <v>633.33259562204</v>
      </c>
      <c r="J11" s="97">
        <v>630.64155181262004</v>
      </c>
      <c r="K11" s="97">
        <v>623.50527767251481</v>
      </c>
      <c r="L11" s="97">
        <v>624.27990576695402</v>
      </c>
      <c r="M11" s="97">
        <v>617.40710461030017</v>
      </c>
      <c r="N11" s="97">
        <v>626.38374623448919</v>
      </c>
      <c r="O11" s="97">
        <v>615.43808388395905</v>
      </c>
      <c r="P11" s="97">
        <v>577.09845719871043</v>
      </c>
      <c r="Q11" s="97">
        <v>523.20445904626308</v>
      </c>
      <c r="R11" s="97">
        <v>463.27138939556454</v>
      </c>
      <c r="S11" s="97">
        <v>304.22514446256952</v>
      </c>
      <c r="T11" s="97">
        <v>123.84704764338385</v>
      </c>
      <c r="U11" s="97">
        <v>30.408439611314069</v>
      </c>
      <c r="V11" s="97">
        <v>13.943684857937429</v>
      </c>
      <c r="W11" s="97">
        <v>2.0095792373971717</v>
      </c>
      <c r="X11" s="97">
        <v>0.60560845760340365</v>
      </c>
      <c r="Y11" s="97">
        <v>0</v>
      </c>
      <c r="Z11" s="63">
        <v>0</v>
      </c>
    </row>
    <row r="12" spans="1:26" s="49" customFormat="1" x14ac:dyDescent="0.4">
      <c r="A12" s="59" t="s">
        <v>84</v>
      </c>
      <c r="B12" s="65" t="s">
        <v>85</v>
      </c>
      <c r="C12" s="62">
        <v>425.06724996354734</v>
      </c>
      <c r="D12" s="62">
        <v>415.74611464037889</v>
      </c>
      <c r="E12" s="62">
        <v>406.74663014648905</v>
      </c>
      <c r="F12" s="62">
        <v>385.2459492654508</v>
      </c>
      <c r="G12" s="62">
        <v>392.83739059446623</v>
      </c>
      <c r="H12" s="62">
        <v>397.38208167145939</v>
      </c>
      <c r="I12" s="97">
        <v>406.14341948932866</v>
      </c>
      <c r="J12" s="97">
        <v>413.97049462137886</v>
      </c>
      <c r="K12" s="97">
        <v>420.92751463476509</v>
      </c>
      <c r="L12" s="97">
        <v>426.35914678205529</v>
      </c>
      <c r="M12" s="97">
        <v>429.198565507137</v>
      </c>
      <c r="N12" s="97">
        <v>446.00264461841647</v>
      </c>
      <c r="O12" s="97">
        <v>447.63366302972861</v>
      </c>
      <c r="P12" s="97">
        <v>423.16773965492575</v>
      </c>
      <c r="Q12" s="97">
        <v>388.23475917787948</v>
      </c>
      <c r="R12" s="97">
        <v>345.18029997199227</v>
      </c>
      <c r="S12" s="97">
        <v>241.8575599154284</v>
      </c>
      <c r="T12" s="97">
        <v>88.610236341641738</v>
      </c>
      <c r="U12" s="97">
        <v>19.938764234946348</v>
      </c>
      <c r="V12" s="97">
        <v>4.2884412318202143</v>
      </c>
      <c r="W12" s="97">
        <v>1.2129136814032737</v>
      </c>
      <c r="X12" s="97">
        <v>0.55238612050894664</v>
      </c>
      <c r="Y12" s="97">
        <v>0</v>
      </c>
      <c r="Z12" s="63">
        <v>0</v>
      </c>
    </row>
    <row r="13" spans="1:26" s="49" customFormat="1" x14ac:dyDescent="0.4">
      <c r="A13" s="59" t="s">
        <v>86</v>
      </c>
      <c r="B13" s="65" t="s">
        <v>87</v>
      </c>
      <c r="C13" s="62">
        <v>590.94604885400156</v>
      </c>
      <c r="D13" s="62">
        <v>578.81260971386484</v>
      </c>
      <c r="E13" s="62">
        <v>573.5557873228546</v>
      </c>
      <c r="F13" s="62">
        <v>535.79357462120583</v>
      </c>
      <c r="G13" s="62">
        <v>530.25266336668619</v>
      </c>
      <c r="H13" s="62">
        <v>526.35945363883843</v>
      </c>
      <c r="I13" s="97">
        <v>526.47523162303912</v>
      </c>
      <c r="J13" s="97">
        <v>527.80806195844502</v>
      </c>
      <c r="K13" s="97">
        <v>527.12695533715055</v>
      </c>
      <c r="L13" s="97">
        <v>530.70301786970435</v>
      </c>
      <c r="M13" s="97">
        <v>525.95844814544898</v>
      </c>
      <c r="N13" s="97">
        <v>531.97929717144939</v>
      </c>
      <c r="O13" s="97">
        <v>521.93164735921573</v>
      </c>
      <c r="P13" s="97">
        <v>491.36490790035134</v>
      </c>
      <c r="Q13" s="97">
        <v>447.70309585584789</v>
      </c>
      <c r="R13" s="97">
        <v>403.92850285828109</v>
      </c>
      <c r="S13" s="97">
        <v>294.19919639007014</v>
      </c>
      <c r="T13" s="97">
        <v>157.17567726844604</v>
      </c>
      <c r="U13" s="97">
        <v>56.48896546099278</v>
      </c>
      <c r="V13" s="97">
        <v>6.7704306131193395</v>
      </c>
      <c r="W13" s="97">
        <v>2.2431413156893214</v>
      </c>
      <c r="X13" s="97">
        <v>1.8568390768426073</v>
      </c>
      <c r="Y13" s="97">
        <v>0</v>
      </c>
      <c r="Z13" s="63">
        <v>0</v>
      </c>
    </row>
    <row r="14" spans="1:26" s="49" customFormat="1" x14ac:dyDescent="0.4">
      <c r="A14" s="59" t="s">
        <v>88</v>
      </c>
      <c r="B14" s="65" t="s">
        <v>89</v>
      </c>
      <c r="C14" s="62">
        <v>530.94057458382406</v>
      </c>
      <c r="D14" s="62">
        <v>522.12055152296568</v>
      </c>
      <c r="E14" s="62">
        <v>521.22771731598357</v>
      </c>
      <c r="F14" s="62">
        <v>491.53213603609925</v>
      </c>
      <c r="G14" s="62">
        <v>494.62892049070973</v>
      </c>
      <c r="H14" s="62">
        <v>497.3408644632741</v>
      </c>
      <c r="I14" s="97">
        <v>512.54773312108614</v>
      </c>
      <c r="J14" s="97">
        <v>522.39591724299657</v>
      </c>
      <c r="K14" s="97">
        <v>532.90219357374633</v>
      </c>
      <c r="L14" s="97">
        <v>542.63498936255314</v>
      </c>
      <c r="M14" s="97">
        <v>549.99548207868122</v>
      </c>
      <c r="N14" s="97">
        <v>566.69374518271115</v>
      </c>
      <c r="O14" s="97">
        <v>567.67585906108218</v>
      </c>
      <c r="P14" s="97">
        <v>537.54020376993026</v>
      </c>
      <c r="Q14" s="97">
        <v>495.98380732134569</v>
      </c>
      <c r="R14" s="97">
        <v>447.01857731822366</v>
      </c>
      <c r="S14" s="97">
        <v>304.6193092308057</v>
      </c>
      <c r="T14" s="97">
        <v>120.60236084271854</v>
      </c>
      <c r="U14" s="97">
        <v>15.343319683420885</v>
      </c>
      <c r="V14" s="97">
        <v>2.3253658984247672</v>
      </c>
      <c r="W14" s="97">
        <v>0.60192688024277385</v>
      </c>
      <c r="X14" s="97">
        <v>0.15763646510859275</v>
      </c>
      <c r="Y14" s="97">
        <v>0</v>
      </c>
      <c r="Z14" s="63">
        <v>0</v>
      </c>
    </row>
    <row r="15" spans="1:26" s="49" customFormat="1" x14ac:dyDescent="0.4">
      <c r="A15" s="59" t="s">
        <v>90</v>
      </c>
      <c r="B15" s="65" t="s">
        <v>91</v>
      </c>
      <c r="C15" s="57">
        <v>431.44984660594531</v>
      </c>
      <c r="D15" s="57">
        <v>425.85075629501836</v>
      </c>
      <c r="E15" s="57">
        <v>423.87889112685446</v>
      </c>
      <c r="F15" s="57">
        <v>407.0641150381565</v>
      </c>
      <c r="G15" s="57">
        <v>418.59427849078685</v>
      </c>
      <c r="H15" s="57">
        <v>424.6105750106376</v>
      </c>
      <c r="I15" s="97">
        <v>437.39041174139618</v>
      </c>
      <c r="J15" s="97">
        <v>444.01455936884315</v>
      </c>
      <c r="K15" s="97">
        <v>448.31056018550157</v>
      </c>
      <c r="L15" s="97">
        <v>456.12699352548594</v>
      </c>
      <c r="M15" s="97">
        <v>463.75504952965593</v>
      </c>
      <c r="N15" s="97">
        <v>481.65851878580446</v>
      </c>
      <c r="O15" s="97">
        <v>477.91943519843772</v>
      </c>
      <c r="P15" s="97">
        <v>451.2146394320842</v>
      </c>
      <c r="Q15" s="97">
        <v>414.38645732056995</v>
      </c>
      <c r="R15" s="97">
        <v>367.45792817360785</v>
      </c>
      <c r="S15" s="97">
        <v>250.63929828972454</v>
      </c>
      <c r="T15" s="97">
        <v>115.50788612765074</v>
      </c>
      <c r="U15" s="97">
        <v>42.949558175175795</v>
      </c>
      <c r="V15" s="97">
        <v>11.838239619622675</v>
      </c>
      <c r="W15" s="97">
        <v>1.6877562754902511</v>
      </c>
      <c r="X15" s="97">
        <v>0.45815574775639967</v>
      </c>
      <c r="Y15" s="97">
        <v>0</v>
      </c>
      <c r="Z15" s="63">
        <v>0</v>
      </c>
    </row>
    <row r="16" spans="1:26" s="49" customFormat="1" x14ac:dyDescent="0.4">
      <c r="A16" s="47">
        <v>924</v>
      </c>
      <c r="B16" s="66" t="s">
        <v>92</v>
      </c>
      <c r="C16" s="57">
        <v>754.17080012627844</v>
      </c>
      <c r="D16" s="57">
        <v>719.21410879676546</v>
      </c>
      <c r="E16" s="57">
        <v>694.68411771453407</v>
      </c>
      <c r="F16" s="57">
        <v>647.3782371784107</v>
      </c>
      <c r="G16" s="57">
        <v>643.70114625248425</v>
      </c>
      <c r="H16" s="57">
        <v>635.78941135165655</v>
      </c>
      <c r="I16" s="90">
        <v>626.65710098665045</v>
      </c>
      <c r="J16" s="90">
        <v>614.27346954720849</v>
      </c>
      <c r="K16" s="90">
        <v>597.93560974776483</v>
      </c>
      <c r="L16" s="90">
        <v>593.15456125508763</v>
      </c>
      <c r="M16" s="90">
        <v>576.98178892243527</v>
      </c>
      <c r="N16" s="90">
        <v>575.28654637333364</v>
      </c>
      <c r="O16" s="90">
        <v>551.8758918970791</v>
      </c>
      <c r="P16" s="90">
        <v>512.88188855926626</v>
      </c>
      <c r="Q16" s="90">
        <v>463.78917077001734</v>
      </c>
      <c r="R16" s="90">
        <v>411.81202167130101</v>
      </c>
      <c r="S16" s="90">
        <v>273.00947288510542</v>
      </c>
      <c r="T16" s="90">
        <v>108.78930702047701</v>
      </c>
      <c r="U16" s="90">
        <v>25.092062251152942</v>
      </c>
      <c r="V16" s="90">
        <v>6.167674214365749</v>
      </c>
      <c r="W16" s="90">
        <v>1.9016912517196345</v>
      </c>
      <c r="X16" s="90">
        <v>1.7059985038590746</v>
      </c>
      <c r="Y16" s="90">
        <v>0</v>
      </c>
      <c r="Z16" s="58">
        <v>0</v>
      </c>
    </row>
    <row r="17" spans="1:26" s="49" customFormat="1" x14ac:dyDescent="0.4">
      <c r="A17" s="47">
        <v>923</v>
      </c>
      <c r="B17" s="91" t="s">
        <v>93</v>
      </c>
      <c r="C17" s="90">
        <v>961.50063011366353</v>
      </c>
      <c r="D17" s="90">
        <v>927.58950811159718</v>
      </c>
      <c r="E17" s="90">
        <v>898.49812628222855</v>
      </c>
      <c r="F17" s="90">
        <v>846.46172617274397</v>
      </c>
      <c r="G17" s="90">
        <v>853.61145762154092</v>
      </c>
      <c r="H17" s="90">
        <v>843.46537124903125</v>
      </c>
      <c r="I17" s="90">
        <v>835.4864525630735</v>
      </c>
      <c r="J17" s="90">
        <v>822.90610864890766</v>
      </c>
      <c r="K17" s="90">
        <v>809.11624661142741</v>
      </c>
      <c r="L17" s="90">
        <v>798.94793012489515</v>
      </c>
      <c r="M17" s="90">
        <v>779.76772086976234</v>
      </c>
      <c r="N17" s="90">
        <v>783.76441525070834</v>
      </c>
      <c r="O17" s="90">
        <v>758.526613174148</v>
      </c>
      <c r="P17" s="90">
        <v>705.68227503894684</v>
      </c>
      <c r="Q17" s="90">
        <v>635.17297066111507</v>
      </c>
      <c r="R17" s="90">
        <v>565.29418237353366</v>
      </c>
      <c r="S17" s="90">
        <v>370.83709101362365</v>
      </c>
      <c r="T17" s="90">
        <v>99.174183283887658</v>
      </c>
      <c r="U17" s="90">
        <v>9.5469746061879466</v>
      </c>
      <c r="V17" s="90">
        <v>2.8841480594325986</v>
      </c>
      <c r="W17" s="90">
        <v>1.4173143096535115</v>
      </c>
      <c r="X17" s="90">
        <v>1.2178778512453849</v>
      </c>
      <c r="Y17" s="90">
        <v>0</v>
      </c>
      <c r="Z17" s="58">
        <v>0</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147</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v>11898.599337897085</v>
      </c>
      <c r="D21" s="57">
        <v>11462.824304983207</v>
      </c>
      <c r="E21" s="57">
        <v>11040.837872217347</v>
      </c>
      <c r="F21" s="57">
        <v>10298.746507390264</v>
      </c>
      <c r="G21" s="57">
        <v>10066.526232763577</v>
      </c>
      <c r="H21" s="57">
        <v>9917.3902875756121</v>
      </c>
      <c r="I21" s="57">
        <v>9705.1785357541612</v>
      </c>
      <c r="J21" s="57">
        <v>9466.22666196512</v>
      </c>
      <c r="K21" s="57">
        <v>9120.7003647741294</v>
      </c>
      <c r="L21" s="57">
        <v>8887.4751053581367</v>
      </c>
      <c r="M21" s="57">
        <v>8533.2186599388315</v>
      </c>
      <c r="N21" s="57">
        <v>8427.1308151909889</v>
      </c>
      <c r="O21" s="57">
        <v>8043.1870984124262</v>
      </c>
      <c r="P21" s="57">
        <v>7417.8645835547877</v>
      </c>
      <c r="Q21" s="57">
        <v>6633.5399160106454</v>
      </c>
      <c r="R21" s="57">
        <v>5803.8199705843826</v>
      </c>
      <c r="S21" s="57">
        <v>3774.6042886891373</v>
      </c>
      <c r="T21" s="57">
        <v>1341.6074103577084</v>
      </c>
      <c r="U21" s="57">
        <v>272.61804276283647</v>
      </c>
      <c r="V21" s="57">
        <v>68.451549621530816</v>
      </c>
      <c r="W21" s="90">
        <v>16.083852583884287</v>
      </c>
      <c r="X21" s="90">
        <v>9.4771271315372854</v>
      </c>
      <c r="Y21" s="90">
        <f>Y3</f>
        <v>0</v>
      </c>
      <c r="Z21" s="58">
        <f>Z3</f>
        <v>0</v>
      </c>
    </row>
    <row r="22" spans="1:26" x14ac:dyDescent="0.4">
      <c r="A22" s="59"/>
      <c r="B22" s="89" t="s">
        <v>71</v>
      </c>
      <c r="C22" s="62">
        <v>53.500894229681542</v>
      </c>
      <c r="D22" s="62">
        <v>50.901008202887247</v>
      </c>
      <c r="E22" s="62">
        <v>49.956298794220004</v>
      </c>
      <c r="F22" s="62">
        <v>48.401111120400266</v>
      </c>
      <c r="G22" s="62">
        <v>53.963244163638834</v>
      </c>
      <c r="H22" s="62">
        <v>53.66247040552247</v>
      </c>
      <c r="I22" s="62">
        <v>53.816202967302729</v>
      </c>
      <c r="J22" s="62">
        <v>55.60636410888096</v>
      </c>
      <c r="K22" s="62">
        <v>56.603220230890912</v>
      </c>
      <c r="L22" s="62">
        <v>58.311238713604574</v>
      </c>
      <c r="M22" s="62">
        <v>57.008852076371454</v>
      </c>
      <c r="N22" s="62">
        <v>57.98581748784666</v>
      </c>
      <c r="O22" s="62">
        <v>55.296229596736893</v>
      </c>
      <c r="P22" s="62">
        <v>52.4505742992093</v>
      </c>
      <c r="Q22" s="62">
        <v>46.581702354043621</v>
      </c>
      <c r="R22" s="62">
        <v>41.535431119858501</v>
      </c>
      <c r="S22" s="62">
        <v>28.549197569957276</v>
      </c>
      <c r="T22" s="62">
        <v>10.772926841602539</v>
      </c>
      <c r="U22" s="62">
        <v>4.8025928032046936</v>
      </c>
      <c r="V22" s="62">
        <v>1.5171195078976643</v>
      </c>
      <c r="W22" s="97">
        <v>0.47151878763299415</v>
      </c>
      <c r="X22" s="97">
        <v>0.30185587398166747</v>
      </c>
      <c r="Y22" s="97" t="s">
        <v>219</v>
      </c>
      <c r="Z22" s="63" t="s">
        <v>219</v>
      </c>
    </row>
    <row r="23" spans="1:26" ht="25.5" customHeight="1" x14ac:dyDescent="0.4">
      <c r="A23" s="54">
        <v>941</v>
      </c>
      <c r="B23" s="55" t="s">
        <v>72</v>
      </c>
      <c r="C23" s="57">
        <v>10351.87575865205</v>
      </c>
      <c r="D23" s="57">
        <v>9977.4379515812998</v>
      </c>
      <c r="E23" s="57">
        <v>9622.6933100165425</v>
      </c>
      <c r="F23" s="57">
        <v>8966.4803901637024</v>
      </c>
      <c r="G23" s="57">
        <v>8742.5851989458915</v>
      </c>
      <c r="H23" s="57">
        <v>8624.296561006895</v>
      </c>
      <c r="I23" s="57">
        <v>8451.5103397633102</v>
      </c>
      <c r="J23" s="57">
        <v>8252.1324024053829</v>
      </c>
      <c r="K23" s="57">
        <v>7956.3701951307658</v>
      </c>
      <c r="L23" s="57">
        <v>7761.3888388220248</v>
      </c>
      <c r="M23" s="57">
        <v>7462.8444587640006</v>
      </c>
      <c r="N23" s="57">
        <v>7376.9735878649581</v>
      </c>
      <c r="O23" s="57">
        <v>7051.5621535640394</v>
      </c>
      <c r="P23" s="57">
        <v>6508.4457436169714</v>
      </c>
      <c r="Q23" s="57">
        <v>5828.6037887656466</v>
      </c>
      <c r="R23" s="57">
        <v>5097.5064829345602</v>
      </c>
      <c r="S23" s="57">
        <v>3318.7567654893128</v>
      </c>
      <c r="T23" s="57">
        <v>1218.7237497287163</v>
      </c>
      <c r="U23" s="57">
        <v>257.171776125637</v>
      </c>
      <c r="V23" s="57">
        <v>63.746423314247025</v>
      </c>
      <c r="W23" s="90">
        <v>14.081933611994769</v>
      </c>
      <c r="X23" s="90">
        <v>7.8825535170059631</v>
      </c>
      <c r="Y23" s="90" t="s">
        <v>219</v>
      </c>
      <c r="Z23" s="58" t="s">
        <v>219</v>
      </c>
    </row>
    <row r="24" spans="1:26" ht="25.5" customHeight="1" x14ac:dyDescent="0.4">
      <c r="A24" s="54">
        <v>921</v>
      </c>
      <c r="B24" s="64" t="s">
        <v>73</v>
      </c>
      <c r="C24" s="57">
        <v>9180.6389317020639</v>
      </c>
      <c r="D24" s="57">
        <v>8865.1980112765723</v>
      </c>
      <c r="E24" s="57">
        <v>8564.862882962947</v>
      </c>
      <c r="F24" s="57">
        <v>7984.5738978453037</v>
      </c>
      <c r="G24" s="57">
        <v>7784.9057399642734</v>
      </c>
      <c r="H24" s="57">
        <v>7690.0350066766687</v>
      </c>
      <c r="I24" s="57">
        <v>7551.560652662396</v>
      </c>
      <c r="J24" s="57">
        <v>7387.3577075918638</v>
      </c>
      <c r="K24" s="57">
        <v>7137.7617544958239</v>
      </c>
      <c r="L24" s="57">
        <v>6968.6517851717445</v>
      </c>
      <c r="M24" s="57">
        <v>6713.0143025443203</v>
      </c>
      <c r="N24" s="57">
        <v>6648.71538594903</v>
      </c>
      <c r="O24" s="57">
        <v>6370.3240323648388</v>
      </c>
      <c r="P24" s="57">
        <v>5885.6109097792778</v>
      </c>
      <c r="Q24" s="57">
        <v>5274.8702608671465</v>
      </c>
      <c r="R24" s="57">
        <v>4613.2213019463961</v>
      </c>
      <c r="S24" s="57">
        <v>3004.1806524957706</v>
      </c>
      <c r="T24" s="57">
        <v>1095.7436692840427</v>
      </c>
      <c r="U24" s="57">
        <v>229.19728813962524</v>
      </c>
      <c r="V24" s="57">
        <v>56.92895523472523</v>
      </c>
      <c r="W24" s="90">
        <v>12.028508607951567</v>
      </c>
      <c r="X24" s="90">
        <v>6.0717195905702264</v>
      </c>
      <c r="Y24" s="90" t="s">
        <v>219</v>
      </c>
      <c r="Z24" s="58" t="s">
        <v>219</v>
      </c>
    </row>
    <row r="25" spans="1:26" x14ac:dyDescent="0.4">
      <c r="A25" s="59" t="s">
        <v>74</v>
      </c>
      <c r="B25" s="65" t="s">
        <v>75</v>
      </c>
      <c r="C25" s="62">
        <v>956.33112316067877</v>
      </c>
      <c r="D25" s="62">
        <v>910.23736990167117</v>
      </c>
      <c r="E25" s="62">
        <v>864.89711030175306</v>
      </c>
      <c r="F25" s="62">
        <v>797.04743304922113</v>
      </c>
      <c r="G25" s="62">
        <v>777.61724799248998</v>
      </c>
      <c r="H25" s="62">
        <v>761.39852747576117</v>
      </c>
      <c r="I25" s="62">
        <v>733.01231877001624</v>
      </c>
      <c r="J25" s="62">
        <v>702.57030031911881</v>
      </c>
      <c r="K25" s="62">
        <v>661.1499666755858</v>
      </c>
      <c r="L25" s="62">
        <v>631.59749561517083</v>
      </c>
      <c r="M25" s="62">
        <v>592.03804133903486</v>
      </c>
      <c r="N25" s="62">
        <v>572.4174260905977</v>
      </c>
      <c r="O25" s="62">
        <v>531.93900504438932</v>
      </c>
      <c r="P25" s="62">
        <v>480.25400286100773</v>
      </c>
      <c r="Q25" s="62">
        <v>420.5478515380176</v>
      </c>
      <c r="R25" s="62">
        <v>365.19918376088435</v>
      </c>
      <c r="S25" s="62">
        <v>225.05642176254909</v>
      </c>
      <c r="T25" s="62">
        <v>63.692248259176168</v>
      </c>
      <c r="U25" s="62">
        <v>10.186548819031536</v>
      </c>
      <c r="V25" s="62">
        <v>3.020131895325425</v>
      </c>
      <c r="W25" s="97">
        <v>0.87155258217652631</v>
      </c>
      <c r="X25" s="97">
        <v>0.54014364437351869</v>
      </c>
      <c r="Y25" s="97" t="s">
        <v>219</v>
      </c>
      <c r="Z25" s="63" t="s">
        <v>219</v>
      </c>
    </row>
    <row r="26" spans="1:26" x14ac:dyDescent="0.4">
      <c r="A26" s="59" t="s">
        <v>76</v>
      </c>
      <c r="B26" s="65" t="s">
        <v>77</v>
      </c>
      <c r="C26" s="62">
        <v>2137.4373572573409</v>
      </c>
      <c r="D26" s="62">
        <v>2048.4676744239405</v>
      </c>
      <c r="E26" s="62">
        <v>1952.2835684278132</v>
      </c>
      <c r="F26" s="62">
        <v>1787.4727424674732</v>
      </c>
      <c r="G26" s="62">
        <v>1702.3332749240883</v>
      </c>
      <c r="H26" s="62">
        <v>1654.57748780457</v>
      </c>
      <c r="I26" s="62">
        <v>1592.3235687392889</v>
      </c>
      <c r="J26" s="62">
        <v>1538.8229463078778</v>
      </c>
      <c r="K26" s="62">
        <v>1469.2080125304117</v>
      </c>
      <c r="L26" s="62">
        <v>1417.1171763284653</v>
      </c>
      <c r="M26" s="62">
        <v>1348.0875672827392</v>
      </c>
      <c r="N26" s="62">
        <v>1318.8579268842793</v>
      </c>
      <c r="O26" s="62">
        <v>1249.7966399125262</v>
      </c>
      <c r="P26" s="62">
        <v>1150.8923328380333</v>
      </c>
      <c r="Q26" s="62">
        <v>1024.0090550035893</v>
      </c>
      <c r="R26" s="62">
        <v>886.27728789674097</v>
      </c>
      <c r="S26" s="62">
        <v>541.66903978564426</v>
      </c>
      <c r="T26" s="62">
        <v>155.61009587485557</v>
      </c>
      <c r="U26" s="62">
        <v>11.6190600382971</v>
      </c>
      <c r="V26" s="62">
        <v>2.3705989333551858</v>
      </c>
      <c r="W26" s="97">
        <v>1.1000617270687012</v>
      </c>
      <c r="X26" s="97">
        <v>0.77322833741297736</v>
      </c>
      <c r="Y26" s="97" t="s">
        <v>219</v>
      </c>
      <c r="Z26" s="63" t="s">
        <v>219</v>
      </c>
    </row>
    <row r="27" spans="1:26" x14ac:dyDescent="0.4">
      <c r="A27" s="59" t="s">
        <v>78</v>
      </c>
      <c r="B27" s="65" t="s">
        <v>79</v>
      </c>
      <c r="C27" s="62">
        <v>1186.5578552138034</v>
      </c>
      <c r="D27" s="62">
        <v>1127.9516492785222</v>
      </c>
      <c r="E27" s="62">
        <v>1076.1138268099983</v>
      </c>
      <c r="F27" s="62">
        <v>983.5739131136944</v>
      </c>
      <c r="G27" s="62">
        <v>958.95714747178886</v>
      </c>
      <c r="H27" s="62">
        <v>946.19827635339834</v>
      </c>
      <c r="I27" s="62">
        <v>923.83720542895162</v>
      </c>
      <c r="J27" s="62">
        <v>898.78580679161928</v>
      </c>
      <c r="K27" s="62">
        <v>864.74481400604895</v>
      </c>
      <c r="L27" s="62">
        <v>838.26670353574718</v>
      </c>
      <c r="M27" s="62">
        <v>797.94803535222422</v>
      </c>
      <c r="N27" s="62">
        <v>785.91906533478357</v>
      </c>
      <c r="O27" s="62">
        <v>746.86976106023826</v>
      </c>
      <c r="P27" s="62">
        <v>689.31928563635199</v>
      </c>
      <c r="Q27" s="62">
        <v>620.51716589379987</v>
      </c>
      <c r="R27" s="62">
        <v>537.82152141915344</v>
      </c>
      <c r="S27" s="62">
        <v>344.82697854030778</v>
      </c>
      <c r="T27" s="62">
        <v>110.31731937639206</v>
      </c>
      <c r="U27" s="62">
        <v>13.419710519743861</v>
      </c>
      <c r="V27" s="62">
        <v>3.3318628123275986</v>
      </c>
      <c r="W27" s="97">
        <v>0.84194509282277319</v>
      </c>
      <c r="X27" s="97">
        <v>0.74013775337784038</v>
      </c>
      <c r="Y27" s="97" t="s">
        <v>219</v>
      </c>
      <c r="Z27" s="63" t="s">
        <v>219</v>
      </c>
    </row>
    <row r="28" spans="1:26" x14ac:dyDescent="0.4">
      <c r="A28" s="59" t="s">
        <v>80</v>
      </c>
      <c r="B28" s="65" t="s">
        <v>81</v>
      </c>
      <c r="C28" s="62">
        <v>771.05412157817068</v>
      </c>
      <c r="D28" s="62">
        <v>751.24348203707871</v>
      </c>
      <c r="E28" s="62">
        <v>745.92131909388968</v>
      </c>
      <c r="F28" s="62">
        <v>715.26193908723405</v>
      </c>
      <c r="G28" s="62">
        <v>696.67614281017347</v>
      </c>
      <c r="H28" s="62">
        <v>699.36008571791012</v>
      </c>
      <c r="I28" s="62">
        <v>689.28899723555639</v>
      </c>
      <c r="J28" s="62">
        <v>673.01087194969739</v>
      </c>
      <c r="K28" s="62">
        <v>647.76572762713147</v>
      </c>
      <c r="L28" s="62">
        <v>633.42231563457312</v>
      </c>
      <c r="M28" s="62">
        <v>613.83506532794934</v>
      </c>
      <c r="N28" s="62">
        <v>613.43165008605365</v>
      </c>
      <c r="O28" s="62">
        <v>594.49559211679639</v>
      </c>
      <c r="P28" s="62">
        <v>553.00778815465844</v>
      </c>
      <c r="Q28" s="62">
        <v>500.14860278581676</v>
      </c>
      <c r="R28" s="62">
        <v>440.36816468602746</v>
      </c>
      <c r="S28" s="62">
        <v>284.61181655417874</v>
      </c>
      <c r="T28" s="62">
        <v>81.366004124055394</v>
      </c>
      <c r="U28" s="62">
        <v>9.8738862755150567</v>
      </c>
      <c r="V28" s="62">
        <v>4.9138575706290917</v>
      </c>
      <c r="W28" s="97">
        <v>0.8408439829804536</v>
      </c>
      <c r="X28" s="97">
        <v>0.16447816644384461</v>
      </c>
      <c r="Y28" s="97" t="s">
        <v>219</v>
      </c>
      <c r="Z28" s="63" t="s">
        <v>219</v>
      </c>
    </row>
    <row r="29" spans="1:26" x14ac:dyDescent="0.4">
      <c r="A29" s="59" t="s">
        <v>82</v>
      </c>
      <c r="B29" s="65" t="s">
        <v>83</v>
      </c>
      <c r="C29" s="62">
        <v>1056.7723810773841</v>
      </c>
      <c r="D29" s="62">
        <v>1023.2417964150484</v>
      </c>
      <c r="E29" s="62">
        <v>993.72994637028251</v>
      </c>
      <c r="F29" s="62">
        <v>941.29781338264354</v>
      </c>
      <c r="G29" s="62">
        <v>917.30957470274848</v>
      </c>
      <c r="H29" s="62">
        <v>916.34475404492537</v>
      </c>
      <c r="I29" s="62">
        <v>909.53644403529483</v>
      </c>
      <c r="J29" s="62">
        <v>887.81769446673297</v>
      </c>
      <c r="K29" s="62">
        <v>853.61479524269407</v>
      </c>
      <c r="L29" s="62">
        <v>834.33534103422471</v>
      </c>
      <c r="M29" s="62">
        <v>802.36581914601334</v>
      </c>
      <c r="N29" s="62">
        <v>792.94241038284292</v>
      </c>
      <c r="O29" s="62">
        <v>759.69958125609446</v>
      </c>
      <c r="P29" s="62">
        <v>700.81831648811101</v>
      </c>
      <c r="Q29" s="62">
        <v>624.67144379181047</v>
      </c>
      <c r="R29" s="62">
        <v>544.80067810925755</v>
      </c>
      <c r="S29" s="62">
        <v>350.54447894637565</v>
      </c>
      <c r="T29" s="62">
        <v>140.00199375432967</v>
      </c>
      <c r="U29" s="62">
        <v>33.901578916295861</v>
      </c>
      <c r="V29" s="62">
        <v>15.412718494190992</v>
      </c>
      <c r="W29" s="97">
        <v>2.1699212477030381</v>
      </c>
      <c r="X29" s="97">
        <v>0.64282374145344023</v>
      </c>
      <c r="Y29" s="97" t="s">
        <v>219</v>
      </c>
      <c r="Z29" s="63" t="s">
        <v>219</v>
      </c>
    </row>
    <row r="30" spans="1:26" x14ac:dyDescent="0.4">
      <c r="A30" s="59" t="s">
        <v>84</v>
      </c>
      <c r="B30" s="65" t="s">
        <v>85</v>
      </c>
      <c r="C30" s="62">
        <v>660.13483550980834</v>
      </c>
      <c r="D30" s="62">
        <v>642.9371004736563</v>
      </c>
      <c r="E30" s="62">
        <v>619.37354043162532</v>
      </c>
      <c r="F30" s="62">
        <v>584.3191460556651</v>
      </c>
      <c r="G30" s="62">
        <v>584.45180948100062</v>
      </c>
      <c r="H30" s="62">
        <v>583.93360231665497</v>
      </c>
      <c r="I30" s="62">
        <v>583.26737654777332</v>
      </c>
      <c r="J30" s="62">
        <v>582.78800224252973</v>
      </c>
      <c r="K30" s="62">
        <v>576.27411841362527</v>
      </c>
      <c r="L30" s="62">
        <v>569.81892392714815</v>
      </c>
      <c r="M30" s="62">
        <v>557.77501751748173</v>
      </c>
      <c r="N30" s="62">
        <v>564.59704484167401</v>
      </c>
      <c r="O30" s="62">
        <v>552.56103784428171</v>
      </c>
      <c r="P30" s="62">
        <v>513.88753374353507</v>
      </c>
      <c r="Q30" s="62">
        <v>463.52656853860577</v>
      </c>
      <c r="R30" s="62">
        <v>405.92720767853831</v>
      </c>
      <c r="S30" s="62">
        <v>278.6812131178948</v>
      </c>
      <c r="T30" s="62">
        <v>100.16879684200477</v>
      </c>
      <c r="U30" s="62">
        <v>22.229209977382343</v>
      </c>
      <c r="V30" s="62">
        <v>4.7402489484191994</v>
      </c>
      <c r="W30" s="97">
        <v>1.3096906655522462</v>
      </c>
      <c r="X30" s="97">
        <v>0.58633083513679829</v>
      </c>
      <c r="Y30" s="97" t="s">
        <v>219</v>
      </c>
      <c r="Z30" s="63" t="s">
        <v>219</v>
      </c>
    </row>
    <row r="31" spans="1:26" x14ac:dyDescent="0.4">
      <c r="A31" s="59" t="s">
        <v>86</v>
      </c>
      <c r="B31" s="65" t="s">
        <v>87</v>
      </c>
      <c r="C31" s="62">
        <v>917.7467160522524</v>
      </c>
      <c r="D31" s="62">
        <v>895.11383967815107</v>
      </c>
      <c r="E31" s="62">
        <v>873.38222937769353</v>
      </c>
      <c r="F31" s="62">
        <v>812.6612222184682</v>
      </c>
      <c r="G31" s="62">
        <v>788.89417353528563</v>
      </c>
      <c r="H31" s="62">
        <v>773.45956461838193</v>
      </c>
      <c r="I31" s="62">
        <v>756.07731759450473</v>
      </c>
      <c r="J31" s="62">
        <v>743.04862301260732</v>
      </c>
      <c r="K31" s="62">
        <v>721.66729642882331</v>
      </c>
      <c r="L31" s="62">
        <v>709.27204177464751</v>
      </c>
      <c r="M31" s="62">
        <v>683.52158232671684</v>
      </c>
      <c r="N31" s="62">
        <v>673.43533210867588</v>
      </c>
      <c r="O31" s="62">
        <v>644.27480899583395</v>
      </c>
      <c r="P31" s="62">
        <v>596.70498723493972</v>
      </c>
      <c r="Q31" s="62">
        <v>534.52782070729052</v>
      </c>
      <c r="R31" s="62">
        <v>475.01427306349348</v>
      </c>
      <c r="S31" s="62">
        <v>338.99204547074578</v>
      </c>
      <c r="T31" s="62">
        <v>177.67810057638513</v>
      </c>
      <c r="U31" s="62">
        <v>62.978079275176611</v>
      </c>
      <c r="V31" s="62">
        <v>7.4837277367940329</v>
      </c>
      <c r="W31" s="97">
        <v>2.4221189749249037</v>
      </c>
      <c r="X31" s="97">
        <v>1.9709438130644237</v>
      </c>
      <c r="Y31" s="97" t="s">
        <v>219</v>
      </c>
      <c r="Z31" s="63" t="s">
        <v>219</v>
      </c>
    </row>
    <row r="32" spans="1:26" x14ac:dyDescent="0.4">
      <c r="A32" s="59" t="s">
        <v>88</v>
      </c>
      <c r="B32" s="65" t="s">
        <v>89</v>
      </c>
      <c r="C32" s="62">
        <v>824.55745272879324</v>
      </c>
      <c r="D32" s="62">
        <v>807.44151700432576</v>
      </c>
      <c r="E32" s="62">
        <v>793.69964670346951</v>
      </c>
      <c r="F32" s="62">
        <v>745.52798941859737</v>
      </c>
      <c r="G32" s="62">
        <v>735.89422627251702</v>
      </c>
      <c r="H32" s="62">
        <v>730.81816206655822</v>
      </c>
      <c r="I32" s="62">
        <v>736.07587198861188</v>
      </c>
      <c r="J32" s="62">
        <v>735.4294012382428</v>
      </c>
      <c r="K32" s="62">
        <v>729.57393167529949</v>
      </c>
      <c r="L32" s="62">
        <v>725.21883969771409</v>
      </c>
      <c r="M32" s="62">
        <v>714.75947103525675</v>
      </c>
      <c r="N32" s="62">
        <v>717.38053063375878</v>
      </c>
      <c r="O32" s="62">
        <v>700.7416728198649</v>
      </c>
      <c r="P32" s="62">
        <v>652.77946241503219</v>
      </c>
      <c r="Q32" s="62">
        <v>592.17178993764742</v>
      </c>
      <c r="R32" s="62">
        <v>525.68759829556507</v>
      </c>
      <c r="S32" s="62">
        <v>350.99865666907658</v>
      </c>
      <c r="T32" s="62">
        <v>136.3340611726056</v>
      </c>
      <c r="U32" s="62">
        <v>17.105868296244697</v>
      </c>
      <c r="V32" s="62">
        <v>2.5703542753270456</v>
      </c>
      <c r="W32" s="97">
        <v>0.6499539319952945</v>
      </c>
      <c r="X32" s="97">
        <v>0.16732339355300108</v>
      </c>
      <c r="Y32" s="97" t="s">
        <v>219</v>
      </c>
      <c r="Z32" s="63" t="s">
        <v>219</v>
      </c>
    </row>
    <row r="33" spans="1:26" x14ac:dyDescent="0.4">
      <c r="A33" s="59" t="s">
        <v>90</v>
      </c>
      <c r="B33" s="65" t="s">
        <v>91</v>
      </c>
      <c r="C33" s="62">
        <v>670.0470891238333</v>
      </c>
      <c r="D33" s="62">
        <v>658.56358206417906</v>
      </c>
      <c r="E33" s="62">
        <v>645.46169544642134</v>
      </c>
      <c r="F33" s="62">
        <v>617.4116990523064</v>
      </c>
      <c r="G33" s="62">
        <v>622.77214277418261</v>
      </c>
      <c r="H33" s="62">
        <v>623.94454627850826</v>
      </c>
      <c r="I33" s="62">
        <v>628.14155232239978</v>
      </c>
      <c r="J33" s="62">
        <v>625.08406126343687</v>
      </c>
      <c r="K33" s="62">
        <v>613.76309189620474</v>
      </c>
      <c r="L33" s="62">
        <v>609.60294762405408</v>
      </c>
      <c r="M33" s="62">
        <v>602.68370321690429</v>
      </c>
      <c r="N33" s="62">
        <v>609.73399958636469</v>
      </c>
      <c r="O33" s="62">
        <v>589.94593331481281</v>
      </c>
      <c r="P33" s="62">
        <v>547.94720040760819</v>
      </c>
      <c r="Q33" s="62">
        <v>494.74996267056895</v>
      </c>
      <c r="R33" s="62">
        <v>432.12538703673528</v>
      </c>
      <c r="S33" s="62">
        <v>288.80000164899792</v>
      </c>
      <c r="T33" s="62">
        <v>130.57504930423818</v>
      </c>
      <c r="U33" s="62">
        <v>47.883346021938159</v>
      </c>
      <c r="V33" s="62">
        <v>13.085454568356662</v>
      </c>
      <c r="W33" s="97">
        <v>1.8224204027276305</v>
      </c>
      <c r="X33" s="97">
        <v>0.48630990575438127</v>
      </c>
      <c r="Y33" s="97" t="s">
        <v>219</v>
      </c>
      <c r="Z33" s="63" t="s">
        <v>219</v>
      </c>
    </row>
    <row r="34" spans="1:26" x14ac:dyDescent="0.4">
      <c r="A34" s="47">
        <v>924</v>
      </c>
      <c r="B34" s="66" t="s">
        <v>92</v>
      </c>
      <c r="C34" s="57">
        <v>1171.236826949985</v>
      </c>
      <c r="D34" s="57">
        <v>1112.239940304727</v>
      </c>
      <c r="E34" s="57">
        <v>1057.8304270535943</v>
      </c>
      <c r="F34" s="57">
        <v>981.90649231839916</v>
      </c>
      <c r="G34" s="57">
        <v>957.67945898161724</v>
      </c>
      <c r="H34" s="57">
        <v>934.26155433022575</v>
      </c>
      <c r="I34" s="57">
        <v>899.94968710091416</v>
      </c>
      <c r="J34" s="57">
        <v>864.77469481352057</v>
      </c>
      <c r="K34" s="57">
        <v>818.60844063494176</v>
      </c>
      <c r="L34" s="57">
        <v>792.73705365027979</v>
      </c>
      <c r="M34" s="57">
        <v>749.83015621968036</v>
      </c>
      <c r="N34" s="57">
        <v>728.25820191592845</v>
      </c>
      <c r="O34" s="57">
        <v>681.23812119920115</v>
      </c>
      <c r="P34" s="57">
        <v>622.83483383769328</v>
      </c>
      <c r="Q34" s="57">
        <v>553.73352789849957</v>
      </c>
      <c r="R34" s="57">
        <v>484.28518098816375</v>
      </c>
      <c r="S34" s="57">
        <v>314.57611299354215</v>
      </c>
      <c r="T34" s="57">
        <v>122.98008044467365</v>
      </c>
      <c r="U34" s="57">
        <v>27.974487986011773</v>
      </c>
      <c r="V34" s="57">
        <v>6.8174680795217997</v>
      </c>
      <c r="W34" s="90">
        <v>2.0534250040432021</v>
      </c>
      <c r="X34" s="90">
        <v>1.8108339264357363</v>
      </c>
      <c r="Y34" s="90" t="s">
        <v>219</v>
      </c>
      <c r="Z34" s="58" t="s">
        <v>219</v>
      </c>
    </row>
    <row r="35" spans="1:26" x14ac:dyDescent="0.4">
      <c r="A35" s="47">
        <v>923</v>
      </c>
      <c r="B35" s="66" t="s">
        <v>93</v>
      </c>
      <c r="C35" s="57">
        <v>1493.2226850153529</v>
      </c>
      <c r="D35" s="57">
        <v>1434.4853451990205</v>
      </c>
      <c r="E35" s="57">
        <v>1368.1882634065853</v>
      </c>
      <c r="F35" s="57">
        <v>1283.8650061061614</v>
      </c>
      <c r="G35" s="57">
        <v>1269.9777896540479</v>
      </c>
      <c r="H35" s="57">
        <v>1239.4312561631932</v>
      </c>
      <c r="I35" s="57">
        <v>1199.851993023547</v>
      </c>
      <c r="J35" s="57">
        <v>1158.4878954508558</v>
      </c>
      <c r="K35" s="57">
        <v>1107.7269494124714</v>
      </c>
      <c r="L35" s="57">
        <v>1067.7750278225085</v>
      </c>
      <c r="M35" s="57">
        <v>1013.3653490984608</v>
      </c>
      <c r="N35" s="57">
        <v>992.17140983818354</v>
      </c>
      <c r="O35" s="57">
        <v>936.32871525164865</v>
      </c>
      <c r="P35" s="57">
        <v>856.96826563860714</v>
      </c>
      <c r="Q35" s="57">
        <v>758.35442489095499</v>
      </c>
      <c r="R35" s="57">
        <v>664.77805652996381</v>
      </c>
      <c r="S35" s="57">
        <v>427.29832562986707</v>
      </c>
      <c r="T35" s="57">
        <v>112.11073378738978</v>
      </c>
      <c r="U35" s="57">
        <v>10.643673833994757</v>
      </c>
      <c r="V35" s="57">
        <v>3.1880067993861245</v>
      </c>
      <c r="W35" s="90">
        <v>1.5304001842565247</v>
      </c>
      <c r="X35" s="90">
        <v>1.2927177405496568</v>
      </c>
      <c r="Y35" s="90" t="s">
        <v>219</v>
      </c>
      <c r="Z35" s="58" t="s">
        <v>219</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15" priority="1" stopIfTrue="1" operator="equal">
      <formula>FALSE</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pane xSplit="2" topLeftCell="G1" activePane="topRight" state="frozen"/>
      <selection pane="topRight" sqref="A1:B1"/>
    </sheetView>
  </sheetViews>
  <sheetFormatPr defaultColWidth="8.88671875" defaultRowHeight="15" x14ac:dyDescent="0.4"/>
  <cols>
    <col min="1" max="1" width="11.77734375" style="101" customWidth="1"/>
    <col min="2" max="2" width="60.77734375" style="75" customWidth="1"/>
    <col min="3" max="11" width="10" style="75" bestFit="1" customWidth="1"/>
    <col min="12" max="14" width="9.88671875" style="75" bestFit="1" customWidth="1"/>
    <col min="15" max="23" width="9" style="75" bestFit="1" customWidth="1"/>
    <col min="24" max="24" width="8.88671875" style="75"/>
    <col min="25" max="25" width="10.94140625" style="75" bestFit="1" customWidth="1"/>
    <col min="26" max="26" width="8.88671875" style="96"/>
    <col min="27" max="16384" width="8.88671875" style="75"/>
  </cols>
  <sheetData>
    <row r="1" spans="1:26" s="84" customFormat="1" ht="60" customHeight="1" x14ac:dyDescent="0.4">
      <c r="A1" s="250" t="s">
        <v>148</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f t="shared" ref="C3:Z3" si="0">SUM(C6,C16:C17,C4)</f>
        <v>14444.695</v>
      </c>
      <c r="D3" s="57">
        <f t="shared" si="0"/>
        <v>11965.316999999999</v>
      </c>
      <c r="E3" s="57">
        <f t="shared" si="0"/>
        <v>11790.69</v>
      </c>
      <c r="F3" s="57">
        <f t="shared" si="0"/>
        <v>12220.356763508138</v>
      </c>
      <c r="G3" s="57">
        <f t="shared" si="0"/>
        <v>13219.809382775966</v>
      </c>
      <c r="H3" s="57">
        <f t="shared" si="0"/>
        <v>14153.821606999456</v>
      </c>
      <c r="I3" s="57">
        <f t="shared" si="0"/>
        <v>14267.583351310546</v>
      </c>
      <c r="J3" s="57">
        <f t="shared" si="0"/>
        <v>12874.915283718321</v>
      </c>
      <c r="K3" s="57">
        <f t="shared" si="0"/>
        <v>10037.77677407898</v>
      </c>
      <c r="L3" s="57">
        <f t="shared" si="0"/>
        <v>9149.9960046050073</v>
      </c>
      <c r="M3" s="57">
        <f t="shared" si="0"/>
        <v>8838.7708489100023</v>
      </c>
      <c r="N3" s="57">
        <f t="shared" si="0"/>
        <v>9027.9858692587641</v>
      </c>
      <c r="O3" s="57">
        <f t="shared" si="0"/>
        <v>8684.7334093900063</v>
      </c>
      <c r="P3" s="57">
        <f t="shared" si="0"/>
        <v>8373.7599778200001</v>
      </c>
      <c r="Q3" s="57">
        <f t="shared" si="0"/>
        <v>7856.3960060182044</v>
      </c>
      <c r="R3" s="57">
        <f t="shared" si="0"/>
        <v>6997.2154425200024</v>
      </c>
      <c r="S3" s="57">
        <f t="shared" si="0"/>
        <v>5308.9188794399934</v>
      </c>
      <c r="T3" s="57">
        <f t="shared" si="0"/>
        <v>3582.8260193800038</v>
      </c>
      <c r="U3" s="57">
        <f t="shared" si="0"/>
        <v>2893.4764718199995</v>
      </c>
      <c r="V3" s="57">
        <f t="shared" si="0"/>
        <v>2539.1118483999994</v>
      </c>
      <c r="W3" s="90">
        <f t="shared" si="0"/>
        <v>2231.8766785899993</v>
      </c>
      <c r="X3" s="90">
        <f t="shared" si="0"/>
        <v>2138.7000446999996</v>
      </c>
      <c r="Y3" s="90">
        <f t="shared" si="0"/>
        <v>1839.3617420700004</v>
      </c>
      <c r="Z3" s="58">
        <f t="shared" si="0"/>
        <v>1375.5700157399997</v>
      </c>
    </row>
    <row r="4" spans="1:26" s="49" customFormat="1" x14ac:dyDescent="0.4">
      <c r="A4" s="59"/>
      <c r="B4" s="89" t="s">
        <v>71</v>
      </c>
      <c r="C4" s="62">
        <v>0</v>
      </c>
      <c r="D4" s="62">
        <v>0</v>
      </c>
      <c r="E4" s="62">
        <v>0</v>
      </c>
      <c r="F4" s="62">
        <v>0</v>
      </c>
      <c r="G4" s="62">
        <v>2.6218761662859498</v>
      </c>
      <c r="H4" s="62">
        <v>2.2674182435797778</v>
      </c>
      <c r="I4" s="62">
        <v>1.5319591366554866</v>
      </c>
      <c r="J4" s="62">
        <v>1.488546799147799</v>
      </c>
      <c r="K4" s="62">
        <v>1.0354705779954478</v>
      </c>
      <c r="L4" s="62">
        <v>0.55798449223950342</v>
      </c>
      <c r="M4" s="62">
        <v>1.0391922848198192</v>
      </c>
      <c r="N4" s="62">
        <v>0.69630645664430657</v>
      </c>
      <c r="O4" s="62">
        <v>0.4588004853935454</v>
      </c>
      <c r="P4" s="62">
        <v>0.42131947785580887</v>
      </c>
      <c r="Q4" s="62">
        <v>0.33996331942733454</v>
      </c>
      <c r="R4" s="62">
        <v>0.30322728753481976</v>
      </c>
      <c r="S4" s="62">
        <v>0.18767886565117883</v>
      </c>
      <c r="T4" s="62">
        <v>0.13523887398598139</v>
      </c>
      <c r="U4" s="62">
        <v>9.2740592435896108E-2</v>
      </c>
      <c r="V4" s="62">
        <v>9.3051927748730653E-2</v>
      </c>
      <c r="W4" s="97">
        <v>8.505214261120024E-2</v>
      </c>
      <c r="X4" s="97">
        <v>6.9725973217741946E-2</v>
      </c>
      <c r="Y4" s="97">
        <v>0.19251123600655842</v>
      </c>
      <c r="Z4" s="63">
        <v>0.13192557161820914</v>
      </c>
    </row>
    <row r="5" spans="1:26" s="49" customFormat="1" ht="25.5" customHeight="1" x14ac:dyDescent="0.4">
      <c r="A5" s="54">
        <v>941</v>
      </c>
      <c r="B5" s="55" t="s">
        <v>72</v>
      </c>
      <c r="C5" s="57">
        <f t="shared" ref="C5:Z5" si="1">SUM(C6,C16)</f>
        <v>13088.710491821472</v>
      </c>
      <c r="D5" s="57">
        <f t="shared" si="1"/>
        <v>10822.617983042992</v>
      </c>
      <c r="E5" s="57">
        <f t="shared" si="1"/>
        <v>10653.048218383379</v>
      </c>
      <c r="F5" s="57">
        <f t="shared" si="1"/>
        <v>11037.464499926469</v>
      </c>
      <c r="G5" s="57">
        <f t="shared" si="1"/>
        <v>11942.518005905273</v>
      </c>
      <c r="H5" s="57">
        <f t="shared" si="1"/>
        <v>12777.878659613834</v>
      </c>
      <c r="I5" s="57">
        <f t="shared" si="1"/>
        <v>12862.462118198724</v>
      </c>
      <c r="J5" s="57">
        <f t="shared" si="1"/>
        <v>11607.381930198528</v>
      </c>
      <c r="K5" s="57">
        <f t="shared" si="1"/>
        <v>9045.7464121366102</v>
      </c>
      <c r="L5" s="57">
        <f t="shared" si="1"/>
        <v>8242.6455108170849</v>
      </c>
      <c r="M5" s="57">
        <f t="shared" si="1"/>
        <v>7962.1079754353477</v>
      </c>
      <c r="N5" s="57">
        <f t="shared" si="1"/>
        <v>8134.8728831498001</v>
      </c>
      <c r="O5" s="57">
        <f t="shared" si="1"/>
        <v>7832.295265918252</v>
      </c>
      <c r="P5" s="57">
        <f t="shared" si="1"/>
        <v>7558.2368079695971</v>
      </c>
      <c r="Q5" s="57">
        <f t="shared" si="1"/>
        <v>7095.3046552803035</v>
      </c>
      <c r="R5" s="57">
        <f t="shared" si="1"/>
        <v>6322.1961362528273</v>
      </c>
      <c r="S5" s="57">
        <f t="shared" si="1"/>
        <v>4811.8233560304943</v>
      </c>
      <c r="T5" s="57">
        <f t="shared" si="1"/>
        <v>3269.2568106580206</v>
      </c>
      <c r="U5" s="57">
        <f t="shared" si="1"/>
        <v>2642.4360258038018</v>
      </c>
      <c r="V5" s="57">
        <f t="shared" si="1"/>
        <v>2317.2104428693015</v>
      </c>
      <c r="W5" s="90">
        <f t="shared" si="1"/>
        <v>2038.9425095160257</v>
      </c>
      <c r="X5" s="90">
        <f t="shared" si="1"/>
        <v>1949.4490201126969</v>
      </c>
      <c r="Y5" s="90">
        <f t="shared" si="1"/>
        <v>1677.645295074798</v>
      </c>
      <c r="Z5" s="58">
        <f t="shared" si="1"/>
        <v>1252.8358985549705</v>
      </c>
    </row>
    <row r="6" spans="1:26" s="49" customFormat="1" ht="25.5" customHeight="1" x14ac:dyDescent="0.4">
      <c r="A6" s="54">
        <v>921</v>
      </c>
      <c r="B6" s="64" t="s">
        <v>73</v>
      </c>
      <c r="C6" s="57">
        <f t="shared" ref="C6:I6" si="2">SUM(C7:C15)</f>
        <v>12280.77539590012</v>
      </c>
      <c r="D6" s="57">
        <f t="shared" si="2"/>
        <v>10143.062574066957</v>
      </c>
      <c r="E6" s="57">
        <f t="shared" si="2"/>
        <v>9980.2886461176258</v>
      </c>
      <c r="F6" s="57">
        <f t="shared" si="2"/>
        <v>10331.755014211114</v>
      </c>
      <c r="G6" s="57">
        <f t="shared" si="2"/>
        <v>11174.221238817443</v>
      </c>
      <c r="H6" s="57">
        <f t="shared" si="2"/>
        <v>11955.506918421459</v>
      </c>
      <c r="I6" s="57">
        <f t="shared" si="2"/>
        <v>12033.427781494209</v>
      </c>
      <c r="J6" s="57">
        <f t="shared" ref="J6:Z6" si="3">SUM(J7:J15)</f>
        <v>10855.599884618056</v>
      </c>
      <c r="K6" s="57">
        <f t="shared" si="3"/>
        <v>8454.8171442203766</v>
      </c>
      <c r="L6" s="57">
        <f t="shared" si="3"/>
        <v>7702.9214249614142</v>
      </c>
      <c r="M6" s="57">
        <f t="shared" si="3"/>
        <v>7440.8406777416321</v>
      </c>
      <c r="N6" s="57">
        <f t="shared" si="3"/>
        <v>7608.8081721142216</v>
      </c>
      <c r="O6" s="57">
        <f t="shared" si="3"/>
        <v>7328.6747684733418</v>
      </c>
      <c r="P6" s="57">
        <f t="shared" si="3"/>
        <v>7071.7781875500787</v>
      </c>
      <c r="Q6" s="57">
        <f t="shared" si="3"/>
        <v>6638.0944558072997</v>
      </c>
      <c r="R6" s="57">
        <f t="shared" si="3"/>
        <v>5912.2907330945209</v>
      </c>
      <c r="S6" s="57">
        <f t="shared" si="3"/>
        <v>4501.5025408875936</v>
      </c>
      <c r="T6" s="57">
        <f t="shared" si="3"/>
        <v>3051.8150984479389</v>
      </c>
      <c r="U6" s="57">
        <f t="shared" si="3"/>
        <v>2467.5906773553488</v>
      </c>
      <c r="V6" s="57">
        <f t="shared" si="3"/>
        <v>2161.1405107622504</v>
      </c>
      <c r="W6" s="90">
        <f t="shared" si="3"/>
        <v>1901.1785471328674</v>
      </c>
      <c r="X6" s="90">
        <f t="shared" si="3"/>
        <v>1818.8798947641542</v>
      </c>
      <c r="Y6" s="90">
        <f t="shared" si="3"/>
        <v>1565.8055715849828</v>
      </c>
      <c r="Z6" s="58">
        <f t="shared" si="3"/>
        <v>1168.7694891183105</v>
      </c>
    </row>
    <row r="7" spans="1:26" s="49" customFormat="1" x14ac:dyDescent="0.4">
      <c r="A7" s="59" t="s">
        <v>74</v>
      </c>
      <c r="B7" s="65" t="s">
        <v>75</v>
      </c>
      <c r="C7" s="62">
        <v>728.95497062028949</v>
      </c>
      <c r="D7" s="62">
        <v>604.56130066549395</v>
      </c>
      <c r="E7" s="62">
        <v>596.666270680764</v>
      </c>
      <c r="F7" s="62">
        <v>633.44261980806073</v>
      </c>
      <c r="G7" s="62">
        <v>701.1652352846811</v>
      </c>
      <c r="H7" s="62">
        <v>757.79364314084307</v>
      </c>
      <c r="I7" s="62">
        <v>775.49074718975453</v>
      </c>
      <c r="J7" s="62">
        <v>704.467710844267</v>
      </c>
      <c r="K7" s="62">
        <v>544.40653433713669</v>
      </c>
      <c r="L7" s="62">
        <v>487.48071542843581</v>
      </c>
      <c r="M7" s="62">
        <v>467.08402860594919</v>
      </c>
      <c r="N7" s="62">
        <v>472.9288146822139</v>
      </c>
      <c r="O7" s="62">
        <v>453.53642062225623</v>
      </c>
      <c r="P7" s="62">
        <v>433.05465739078647</v>
      </c>
      <c r="Q7" s="62">
        <v>402.69349293193716</v>
      </c>
      <c r="R7" s="62">
        <v>360.26259072486164</v>
      </c>
      <c r="S7" s="62">
        <v>271.40517925467873</v>
      </c>
      <c r="T7" s="62">
        <v>191.50052672044788</v>
      </c>
      <c r="U7" s="62">
        <v>165.65123460797508</v>
      </c>
      <c r="V7" s="62">
        <v>151.3725610863911</v>
      </c>
      <c r="W7" s="97">
        <v>140.007659305993</v>
      </c>
      <c r="X7" s="97">
        <v>136.30749303507815</v>
      </c>
      <c r="Y7" s="97">
        <v>118.29478506948533</v>
      </c>
      <c r="Z7" s="63">
        <v>88.10589494337853</v>
      </c>
    </row>
    <row r="8" spans="1:26" s="49" customFormat="1" x14ac:dyDescent="0.4">
      <c r="A8" s="59" t="s">
        <v>76</v>
      </c>
      <c r="B8" s="65" t="s">
        <v>77</v>
      </c>
      <c r="C8" s="62">
        <v>2160.8087165629713</v>
      </c>
      <c r="D8" s="62">
        <v>1784.84617174705</v>
      </c>
      <c r="E8" s="62">
        <v>1753.3663210993595</v>
      </c>
      <c r="F8" s="62">
        <v>1797.1775415723489</v>
      </c>
      <c r="G8" s="62">
        <v>1919.9157208127608</v>
      </c>
      <c r="H8" s="62">
        <v>2040.2356000925081</v>
      </c>
      <c r="I8" s="62">
        <v>2056.2442122715665</v>
      </c>
      <c r="J8" s="62">
        <v>1869.5627569113883</v>
      </c>
      <c r="K8" s="62">
        <v>1480.0241302088939</v>
      </c>
      <c r="L8" s="62">
        <v>1345.4431888885852</v>
      </c>
      <c r="M8" s="62">
        <v>1299.2245311006866</v>
      </c>
      <c r="N8" s="62">
        <v>1322.1883617516282</v>
      </c>
      <c r="O8" s="62">
        <v>1270.4315379483733</v>
      </c>
      <c r="P8" s="62">
        <v>1225.3139774280783</v>
      </c>
      <c r="Q8" s="62">
        <v>1145.7905901606903</v>
      </c>
      <c r="R8" s="62">
        <v>1015.9721718188821</v>
      </c>
      <c r="S8" s="62">
        <v>736.60197883612216</v>
      </c>
      <c r="T8" s="62">
        <v>483.99572159576832</v>
      </c>
      <c r="U8" s="62">
        <v>394.17373518401541</v>
      </c>
      <c r="V8" s="62">
        <v>339.23970939203434</v>
      </c>
      <c r="W8" s="97">
        <v>282.06538261050196</v>
      </c>
      <c r="X8" s="97">
        <v>262.94020250398728</v>
      </c>
      <c r="Y8" s="97">
        <v>225.56139079941633</v>
      </c>
      <c r="Z8" s="63">
        <v>170.67789302179045</v>
      </c>
    </row>
    <row r="9" spans="1:26" s="49" customFormat="1" x14ac:dyDescent="0.4">
      <c r="A9" s="59" t="s">
        <v>78</v>
      </c>
      <c r="B9" s="65" t="s">
        <v>79</v>
      </c>
      <c r="C9" s="62">
        <v>1228.5220908056103</v>
      </c>
      <c r="D9" s="62">
        <v>1017.9243650585981</v>
      </c>
      <c r="E9" s="62">
        <v>1005.3924859391817</v>
      </c>
      <c r="F9" s="62">
        <v>1065.6874151578706</v>
      </c>
      <c r="G9" s="62">
        <v>1166.3215135085788</v>
      </c>
      <c r="H9" s="62">
        <v>1255.1139401753353</v>
      </c>
      <c r="I9" s="62">
        <v>1263.4057935831183</v>
      </c>
      <c r="J9" s="62">
        <v>1129.7671671757735</v>
      </c>
      <c r="K9" s="62">
        <v>864.26404546520985</v>
      </c>
      <c r="L9" s="62">
        <v>781.42451035918975</v>
      </c>
      <c r="M9" s="62">
        <v>750.71635251144676</v>
      </c>
      <c r="N9" s="62">
        <v>765.15248700243694</v>
      </c>
      <c r="O9" s="62">
        <v>736.28206845432862</v>
      </c>
      <c r="P9" s="62">
        <v>709.47408406631246</v>
      </c>
      <c r="Q9" s="62">
        <v>670.63415227137239</v>
      </c>
      <c r="R9" s="62">
        <v>595.61654139304562</v>
      </c>
      <c r="S9" s="62">
        <v>449.60472253708281</v>
      </c>
      <c r="T9" s="62">
        <v>306.93460182666342</v>
      </c>
      <c r="U9" s="62">
        <v>263.01540776335253</v>
      </c>
      <c r="V9" s="62">
        <v>239.81400657571791</v>
      </c>
      <c r="W9" s="97">
        <v>220.39251867062225</v>
      </c>
      <c r="X9" s="97">
        <v>219.0043438929294</v>
      </c>
      <c r="Y9" s="97">
        <v>190.88030480243089</v>
      </c>
      <c r="Z9" s="63">
        <v>141.27699164745013</v>
      </c>
    </row>
    <row r="10" spans="1:26" s="49" customFormat="1" x14ac:dyDescent="0.4">
      <c r="A10" s="59" t="s">
        <v>80</v>
      </c>
      <c r="B10" s="65" t="s">
        <v>81</v>
      </c>
      <c r="C10" s="62">
        <v>878.76290798217133</v>
      </c>
      <c r="D10" s="62">
        <v>743.76869928153985</v>
      </c>
      <c r="E10" s="62">
        <v>723.59382958033723</v>
      </c>
      <c r="F10" s="62">
        <v>750.08582730047328</v>
      </c>
      <c r="G10" s="62">
        <v>824.65367478741473</v>
      </c>
      <c r="H10" s="62">
        <v>889.78498584710701</v>
      </c>
      <c r="I10" s="62">
        <v>888.47332661737096</v>
      </c>
      <c r="J10" s="62">
        <v>785.48867475423162</v>
      </c>
      <c r="K10" s="62">
        <v>588.48052982925071</v>
      </c>
      <c r="L10" s="62">
        <v>532.99331831037932</v>
      </c>
      <c r="M10" s="62">
        <v>517.4800933528727</v>
      </c>
      <c r="N10" s="62">
        <v>535.96290809492655</v>
      </c>
      <c r="O10" s="62">
        <v>525.10448643522591</v>
      </c>
      <c r="P10" s="62">
        <v>512.7118642559069</v>
      </c>
      <c r="Q10" s="62">
        <v>488.14350919736</v>
      </c>
      <c r="R10" s="62">
        <v>442.81838258908749</v>
      </c>
      <c r="S10" s="62">
        <v>339.12144646602246</v>
      </c>
      <c r="T10" s="62">
        <v>231.09975793494567</v>
      </c>
      <c r="U10" s="62">
        <v>195.68241174670186</v>
      </c>
      <c r="V10" s="62">
        <v>176.43745235648149</v>
      </c>
      <c r="W10" s="97">
        <v>156.0822351722648</v>
      </c>
      <c r="X10" s="97">
        <v>152.36229023130127</v>
      </c>
      <c r="Y10" s="97">
        <v>135.04342403721779</v>
      </c>
      <c r="Z10" s="63">
        <v>100.00801790696613</v>
      </c>
    </row>
    <row r="11" spans="1:26" s="49" customFormat="1" x14ac:dyDescent="0.4">
      <c r="A11" s="59" t="s">
        <v>82</v>
      </c>
      <c r="B11" s="65" t="s">
        <v>83</v>
      </c>
      <c r="C11" s="62">
        <v>1306.2675427154991</v>
      </c>
      <c r="D11" s="62">
        <v>1092.5903128841769</v>
      </c>
      <c r="E11" s="62">
        <v>1068.5984665363865</v>
      </c>
      <c r="F11" s="62">
        <v>1111.1951117767032</v>
      </c>
      <c r="G11" s="62">
        <v>1228.321151537187</v>
      </c>
      <c r="H11" s="62">
        <v>1333.4353289034279</v>
      </c>
      <c r="I11" s="62">
        <v>1363.2005139389789</v>
      </c>
      <c r="J11" s="62">
        <v>1217.093563474642</v>
      </c>
      <c r="K11" s="62">
        <v>927.8160157161609</v>
      </c>
      <c r="L11" s="62">
        <v>844.17896371170127</v>
      </c>
      <c r="M11" s="62">
        <v>812.60995258664445</v>
      </c>
      <c r="N11" s="62">
        <v>831.54406032076179</v>
      </c>
      <c r="O11" s="62">
        <v>807.00109871960865</v>
      </c>
      <c r="P11" s="62">
        <v>781.8484239798214</v>
      </c>
      <c r="Q11" s="62">
        <v>734.41988289817948</v>
      </c>
      <c r="R11" s="62">
        <v>651.71559642606462</v>
      </c>
      <c r="S11" s="62">
        <v>498.4099108609006</v>
      </c>
      <c r="T11" s="62">
        <v>355.63326352760328</v>
      </c>
      <c r="U11" s="62">
        <v>299.9422362271693</v>
      </c>
      <c r="V11" s="62">
        <v>274.91572069667097</v>
      </c>
      <c r="W11" s="97">
        <v>246.4362968942421</v>
      </c>
      <c r="X11" s="97">
        <v>235.38760154446058</v>
      </c>
      <c r="Y11" s="97">
        <v>201.01958298146363</v>
      </c>
      <c r="Z11" s="63">
        <v>150.88155098311708</v>
      </c>
    </row>
    <row r="12" spans="1:26" s="49" customFormat="1" x14ac:dyDescent="0.4">
      <c r="A12" s="59" t="s">
        <v>84</v>
      </c>
      <c r="B12" s="65" t="s">
        <v>85</v>
      </c>
      <c r="C12" s="62">
        <v>977.28021860229546</v>
      </c>
      <c r="D12" s="62">
        <v>803.94107949730494</v>
      </c>
      <c r="E12" s="62">
        <v>805.46091325008967</v>
      </c>
      <c r="F12" s="62">
        <v>831.38183668721035</v>
      </c>
      <c r="G12" s="62">
        <v>900.21212725115868</v>
      </c>
      <c r="H12" s="62">
        <v>963.99829953785149</v>
      </c>
      <c r="I12" s="62">
        <v>969.1216564452526</v>
      </c>
      <c r="J12" s="62">
        <v>869.2734554985409</v>
      </c>
      <c r="K12" s="62">
        <v>662.87870809700348</v>
      </c>
      <c r="L12" s="62">
        <v>597.65434982145314</v>
      </c>
      <c r="M12" s="62">
        <v>580.63492243470205</v>
      </c>
      <c r="N12" s="62">
        <v>599.58288227451612</v>
      </c>
      <c r="O12" s="62">
        <v>580.47255369964171</v>
      </c>
      <c r="P12" s="62">
        <v>564.73864729217814</v>
      </c>
      <c r="Q12" s="62">
        <v>537.22345689181418</v>
      </c>
      <c r="R12" s="62">
        <v>482.60937810956813</v>
      </c>
      <c r="S12" s="62">
        <v>387.65491754074628</v>
      </c>
      <c r="T12" s="62">
        <v>268.68278005386907</v>
      </c>
      <c r="U12" s="62">
        <v>219.74354672969849</v>
      </c>
      <c r="V12" s="62">
        <v>193.38916213058306</v>
      </c>
      <c r="W12" s="97">
        <v>171.25366033910365</v>
      </c>
      <c r="X12" s="97">
        <v>164.6784483079137</v>
      </c>
      <c r="Y12" s="97">
        <v>141.7402073472316</v>
      </c>
      <c r="Z12" s="63">
        <v>104.74642097814895</v>
      </c>
    </row>
    <row r="13" spans="1:26" s="49" customFormat="1" x14ac:dyDescent="0.4">
      <c r="A13" s="59" t="s">
        <v>86</v>
      </c>
      <c r="B13" s="65" t="s">
        <v>87</v>
      </c>
      <c r="C13" s="62">
        <v>2492.4535985535913</v>
      </c>
      <c r="D13" s="62">
        <v>2027.4026315444726</v>
      </c>
      <c r="E13" s="62">
        <v>2007.726800660555</v>
      </c>
      <c r="F13" s="62">
        <v>2088.5824800090254</v>
      </c>
      <c r="G13" s="62">
        <v>2251.6851423098014</v>
      </c>
      <c r="H13" s="62">
        <v>2399.3388408146898</v>
      </c>
      <c r="I13" s="62">
        <v>2488.8876071840182</v>
      </c>
      <c r="J13" s="62">
        <v>2299.7937200897195</v>
      </c>
      <c r="K13" s="62">
        <v>1877.7280449541772</v>
      </c>
      <c r="L13" s="62">
        <v>1733.164481300777</v>
      </c>
      <c r="M13" s="62">
        <v>1665.4905557549209</v>
      </c>
      <c r="N13" s="62">
        <v>1687.9743433605358</v>
      </c>
      <c r="O13" s="62">
        <v>1598.0222381742574</v>
      </c>
      <c r="P13" s="62">
        <v>1508.0492587661806</v>
      </c>
      <c r="Q13" s="62">
        <v>1383.1310356097893</v>
      </c>
      <c r="R13" s="62">
        <v>1218.4563556073554</v>
      </c>
      <c r="S13" s="62">
        <v>936.37178878318002</v>
      </c>
      <c r="T13" s="62">
        <v>616.90769996963263</v>
      </c>
      <c r="U13" s="62">
        <v>441.43090712099911</v>
      </c>
      <c r="V13" s="62">
        <v>357.12255551897169</v>
      </c>
      <c r="W13" s="97">
        <v>306.00453223239344</v>
      </c>
      <c r="X13" s="97">
        <v>286.99837300843916</v>
      </c>
      <c r="Y13" s="97">
        <v>246.53129848961197</v>
      </c>
      <c r="Z13" s="63">
        <v>186.49823707521523</v>
      </c>
    </row>
    <row r="14" spans="1:26" s="49" customFormat="1" x14ac:dyDescent="0.4">
      <c r="A14" s="59" t="s">
        <v>88</v>
      </c>
      <c r="B14" s="65" t="s">
        <v>89</v>
      </c>
      <c r="C14" s="62">
        <v>1466.5198971536422</v>
      </c>
      <c r="D14" s="62">
        <v>1199.406122283084</v>
      </c>
      <c r="E14" s="62">
        <v>1169.619355355745</v>
      </c>
      <c r="F14" s="62">
        <v>1183.8817194489952</v>
      </c>
      <c r="G14" s="62">
        <v>1261.9431736569336</v>
      </c>
      <c r="H14" s="62">
        <v>1337.9419219513904</v>
      </c>
      <c r="I14" s="62">
        <v>1292.8307152612429</v>
      </c>
      <c r="J14" s="62">
        <v>1156.8261477929257</v>
      </c>
      <c r="K14" s="62">
        <v>892.33858045547674</v>
      </c>
      <c r="L14" s="62">
        <v>813.26944613257092</v>
      </c>
      <c r="M14" s="62">
        <v>788.98128963030467</v>
      </c>
      <c r="N14" s="62">
        <v>813.08433790684353</v>
      </c>
      <c r="O14" s="62">
        <v>792.80842466005527</v>
      </c>
      <c r="P14" s="62">
        <v>779.06523514406717</v>
      </c>
      <c r="Q14" s="62">
        <v>745.14340470777893</v>
      </c>
      <c r="R14" s="62">
        <v>670.43150349438349</v>
      </c>
      <c r="S14" s="62">
        <v>517.79497253288082</v>
      </c>
      <c r="T14" s="62">
        <v>349.12284474344409</v>
      </c>
      <c r="U14" s="62">
        <v>286.45937014705373</v>
      </c>
      <c r="V14" s="62">
        <v>256.06194065041916</v>
      </c>
      <c r="W14" s="97">
        <v>230.53459181121138</v>
      </c>
      <c r="X14" s="97">
        <v>223.86773692785439</v>
      </c>
      <c r="Y14" s="97">
        <v>194.94788452780961</v>
      </c>
      <c r="Z14" s="63">
        <v>143.76862870351297</v>
      </c>
    </row>
    <row r="15" spans="1:26" s="49" customFormat="1" x14ac:dyDescent="0.4">
      <c r="A15" s="59" t="s">
        <v>90</v>
      </c>
      <c r="B15" s="65" t="s">
        <v>91</v>
      </c>
      <c r="C15" s="62">
        <v>1041.2054529040483</v>
      </c>
      <c r="D15" s="62">
        <v>868.62189110523673</v>
      </c>
      <c r="E15" s="62">
        <v>849.86420301520661</v>
      </c>
      <c r="F15" s="62">
        <v>870.3204624504267</v>
      </c>
      <c r="G15" s="62">
        <v>920.00349966892747</v>
      </c>
      <c r="H15" s="62">
        <v>977.86435795830585</v>
      </c>
      <c r="I15" s="62">
        <v>935.77320900290499</v>
      </c>
      <c r="J15" s="62">
        <v>823.32668807656523</v>
      </c>
      <c r="K15" s="62">
        <v>616.88055515706776</v>
      </c>
      <c r="L15" s="62">
        <v>567.31245100832166</v>
      </c>
      <c r="M15" s="62">
        <v>558.61895176410508</v>
      </c>
      <c r="N15" s="62">
        <v>580.38997672035862</v>
      </c>
      <c r="O15" s="62">
        <v>565.01593975959406</v>
      </c>
      <c r="P15" s="62">
        <v>557.52203922674528</v>
      </c>
      <c r="Q15" s="62">
        <v>530.91493113837805</v>
      </c>
      <c r="R15" s="62">
        <v>474.40821293127169</v>
      </c>
      <c r="S15" s="62">
        <v>364.53762407597924</v>
      </c>
      <c r="T15" s="62">
        <v>247.93790207556478</v>
      </c>
      <c r="U15" s="62">
        <v>201.49182782838307</v>
      </c>
      <c r="V15" s="62">
        <v>172.78740235498063</v>
      </c>
      <c r="W15" s="97">
        <v>148.40167009653496</v>
      </c>
      <c r="X15" s="97">
        <v>137.33340531219025</v>
      </c>
      <c r="Y15" s="97">
        <v>111.78669353031547</v>
      </c>
      <c r="Z15" s="63">
        <v>82.80585385873097</v>
      </c>
    </row>
    <row r="16" spans="1:26" s="49" customFormat="1" x14ac:dyDescent="0.4">
      <c r="A16" s="47">
        <v>924</v>
      </c>
      <c r="B16" s="66" t="s">
        <v>92</v>
      </c>
      <c r="C16" s="57">
        <v>807.93509592135092</v>
      </c>
      <c r="D16" s="57">
        <v>679.55540897603453</v>
      </c>
      <c r="E16" s="57">
        <v>672.75957226575395</v>
      </c>
      <c r="F16" s="57">
        <v>705.70948571535439</v>
      </c>
      <c r="G16" s="57">
        <v>768.29676708782927</v>
      </c>
      <c r="H16" s="57">
        <v>822.37174119237477</v>
      </c>
      <c r="I16" s="57">
        <v>829.03433670451432</v>
      </c>
      <c r="J16" s="57">
        <v>751.78204558047264</v>
      </c>
      <c r="K16" s="57">
        <v>590.92926791623347</v>
      </c>
      <c r="L16" s="57">
        <v>539.7240858556703</v>
      </c>
      <c r="M16" s="57">
        <v>521.26729769371548</v>
      </c>
      <c r="N16" s="57">
        <v>526.06471103557817</v>
      </c>
      <c r="O16" s="57">
        <v>503.62049744491014</v>
      </c>
      <c r="P16" s="57">
        <v>486.4586204195183</v>
      </c>
      <c r="Q16" s="57">
        <v>457.2101994730034</v>
      </c>
      <c r="R16" s="57">
        <v>409.90540315830617</v>
      </c>
      <c r="S16" s="57">
        <v>310.3208151429003</v>
      </c>
      <c r="T16" s="57">
        <v>217.44171221008176</v>
      </c>
      <c r="U16" s="57">
        <v>174.84534844845314</v>
      </c>
      <c r="V16" s="57">
        <v>156.06993210705116</v>
      </c>
      <c r="W16" s="90">
        <v>137.76396238315837</v>
      </c>
      <c r="X16" s="90">
        <v>130.56912534854263</v>
      </c>
      <c r="Y16" s="90">
        <v>111.83972348981517</v>
      </c>
      <c r="Z16" s="58">
        <v>84.066409436659939</v>
      </c>
    </row>
    <row r="17" spans="1:26" s="49" customFormat="1" x14ac:dyDescent="0.4">
      <c r="A17" s="47">
        <v>923</v>
      </c>
      <c r="B17" s="91" t="s">
        <v>93</v>
      </c>
      <c r="C17" s="90">
        <v>1355.9845081785279</v>
      </c>
      <c r="D17" s="90">
        <v>1142.6990169570074</v>
      </c>
      <c r="E17" s="90">
        <v>1137.6417816166213</v>
      </c>
      <c r="F17" s="90">
        <v>1182.8922635816684</v>
      </c>
      <c r="G17" s="90">
        <v>1274.6695007044068</v>
      </c>
      <c r="H17" s="90">
        <v>1373.6755291420416</v>
      </c>
      <c r="I17" s="90">
        <v>1403.5892739751671</v>
      </c>
      <c r="J17" s="90">
        <v>1266.0448067206455</v>
      </c>
      <c r="K17" s="90">
        <v>990.99489136437478</v>
      </c>
      <c r="L17" s="90">
        <v>906.79250929568389</v>
      </c>
      <c r="M17" s="90">
        <v>875.62368118983591</v>
      </c>
      <c r="N17" s="90">
        <v>892.41667965231909</v>
      </c>
      <c r="O17" s="90">
        <v>851.9793429863596</v>
      </c>
      <c r="P17" s="90">
        <v>815.10185037254837</v>
      </c>
      <c r="Q17" s="90">
        <v>760.75138741847331</v>
      </c>
      <c r="R17" s="90">
        <v>674.71607897963975</v>
      </c>
      <c r="S17" s="90">
        <v>496.90784454384811</v>
      </c>
      <c r="T17" s="90">
        <v>313.43396984799699</v>
      </c>
      <c r="U17" s="90">
        <v>250.94770542376179</v>
      </c>
      <c r="V17" s="90">
        <v>221.80835360294938</v>
      </c>
      <c r="W17" s="90">
        <v>192.84911693136206</v>
      </c>
      <c r="X17" s="90">
        <v>189.18129861408499</v>
      </c>
      <c r="Y17" s="90">
        <v>161.52393575919592</v>
      </c>
      <c r="Z17" s="58">
        <v>122.60219161341085</v>
      </c>
    </row>
    <row r="18" spans="1:26" s="72" customFormat="1" ht="30" customHeight="1" x14ac:dyDescent="0.4">
      <c r="A18" s="67">
        <v>922</v>
      </c>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149</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150</v>
      </c>
      <c r="X20" s="53" t="s">
        <v>34</v>
      </c>
      <c r="Y20" s="53" t="s">
        <v>35</v>
      </c>
      <c r="Z20" s="86" t="s">
        <v>36</v>
      </c>
    </row>
    <row r="21" spans="1:26" ht="30" customHeight="1" x14ac:dyDescent="0.4">
      <c r="A21" s="54">
        <v>925</v>
      </c>
      <c r="B21" s="55" t="s">
        <v>70</v>
      </c>
      <c r="C21" s="57">
        <v>22432.794713382613</v>
      </c>
      <c r="D21" s="57">
        <v>18503.952165331862</v>
      </c>
      <c r="E21" s="57">
        <v>17954.276368071336</v>
      </c>
      <c r="F21" s="57">
        <v>18535.142140140913</v>
      </c>
      <c r="G21" s="57">
        <v>19668.04000776336</v>
      </c>
      <c r="H21" s="57">
        <v>20798.351054881234</v>
      </c>
      <c r="I21" s="57">
        <v>20489.845487239869</v>
      </c>
      <c r="J21" s="57">
        <v>18125.316308116697</v>
      </c>
      <c r="K21" s="57">
        <v>13742.297094392356</v>
      </c>
      <c r="L21" s="57">
        <v>12228.75342685429</v>
      </c>
      <c r="M21" s="57">
        <v>11486.631040480033</v>
      </c>
      <c r="N21" s="57">
        <v>11428.573808159468</v>
      </c>
      <c r="O21" s="57">
        <v>10720.474580962746</v>
      </c>
      <c r="P21" s="57">
        <v>10168.948291453598</v>
      </c>
      <c r="Q21" s="57">
        <v>9380.0160744533277</v>
      </c>
      <c r="R21" s="57">
        <v>8228.6275501173095</v>
      </c>
      <c r="S21" s="57">
        <v>6117.2202108719493</v>
      </c>
      <c r="T21" s="57">
        <v>4050.1796008286656</v>
      </c>
      <c r="U21" s="57">
        <v>3225.8617083184176</v>
      </c>
      <c r="V21" s="57">
        <v>2806.6193795520849</v>
      </c>
      <c r="W21" s="90">
        <v>2409.9555454195597</v>
      </c>
      <c r="X21" s="90">
        <v>2270.1254371863761</v>
      </c>
      <c r="Y21" s="90">
        <v>1911.5518435389313</v>
      </c>
      <c r="Z21" s="58">
        <v>1402.6701650531547</v>
      </c>
    </row>
    <row r="22" spans="1:26" x14ac:dyDescent="0.4">
      <c r="A22" s="59"/>
      <c r="B22" s="89" t="s">
        <v>71</v>
      </c>
      <c r="C22" s="62">
        <v>0</v>
      </c>
      <c r="D22" s="62">
        <v>0</v>
      </c>
      <c r="E22" s="62">
        <v>0</v>
      </c>
      <c r="F22" s="62">
        <v>0</v>
      </c>
      <c r="G22" s="62">
        <v>3.9007495373647312</v>
      </c>
      <c r="H22" s="62">
        <v>3.3318606046930261</v>
      </c>
      <c r="I22" s="62">
        <v>2.2000646661687817</v>
      </c>
      <c r="J22" s="62">
        <v>2.0955774060982</v>
      </c>
      <c r="K22" s="62">
        <v>1.4176191237945985</v>
      </c>
      <c r="L22" s="62">
        <v>0.74573308755230849</v>
      </c>
      <c r="M22" s="62">
        <v>1.3505065986987039</v>
      </c>
      <c r="N22" s="62">
        <v>0.88145792960914504</v>
      </c>
      <c r="O22" s="62">
        <v>0.56634541436549868</v>
      </c>
      <c r="P22" s="62">
        <v>0.5116430368014121</v>
      </c>
      <c r="Q22" s="62">
        <v>0.40589366912133223</v>
      </c>
      <c r="R22" s="62">
        <v>0.35659105149086995</v>
      </c>
      <c r="S22" s="62">
        <v>0.21625362454888666</v>
      </c>
      <c r="T22" s="62">
        <v>0.15287980094323564</v>
      </c>
      <c r="U22" s="62">
        <v>0.10339407590120986</v>
      </c>
      <c r="V22" s="62">
        <v>0.10285539169487021</v>
      </c>
      <c r="W22" s="97">
        <v>9.1838355004976974E-2</v>
      </c>
      <c r="X22" s="97">
        <v>7.4010708433110459E-2</v>
      </c>
      <c r="Y22" s="97">
        <v>0.20006679473291464</v>
      </c>
      <c r="Z22" s="63">
        <v>0.13452464156606161</v>
      </c>
    </row>
    <row r="23" spans="1:26" ht="25.5" customHeight="1" x14ac:dyDescent="0.4">
      <c r="A23" s="54">
        <v>941</v>
      </c>
      <c r="B23" s="55" t="s">
        <v>72</v>
      </c>
      <c r="C23" s="57">
        <v>20326.933557678323</v>
      </c>
      <c r="D23" s="57">
        <v>16736.807345922214</v>
      </c>
      <c r="E23" s="57">
        <v>16221.932039197465</v>
      </c>
      <c r="F23" s="57">
        <v>16740.998428442505</v>
      </c>
      <c r="G23" s="57">
        <v>17767.723809967418</v>
      </c>
      <c r="H23" s="57">
        <v>18776.469951260282</v>
      </c>
      <c r="I23" s="57">
        <v>18471.934237073132</v>
      </c>
      <c r="J23" s="57">
        <v>16340.881812249549</v>
      </c>
      <c r="K23" s="57">
        <v>12384.150139413819</v>
      </c>
      <c r="L23" s="57">
        <v>11016.100934472575</v>
      </c>
      <c r="M23" s="57">
        <v>10347.343333328738</v>
      </c>
      <c r="N23" s="57">
        <v>10297.977479300787</v>
      </c>
      <c r="O23" s="57">
        <v>9668.2210438476795</v>
      </c>
      <c r="P23" s="57">
        <v>9178.5911559902943</v>
      </c>
      <c r="Q23" s="57">
        <v>8471.323450178761</v>
      </c>
      <c r="R23" s="57">
        <v>7434.8142816765221</v>
      </c>
      <c r="S23" s="57">
        <v>5544.4401681572417</v>
      </c>
      <c r="T23" s="57">
        <v>3695.7075707205627</v>
      </c>
      <c r="U23" s="57">
        <v>2945.9832403475166</v>
      </c>
      <c r="V23" s="57">
        <v>2561.3396036711006</v>
      </c>
      <c r="W23" s="90">
        <v>2201.6273814483852</v>
      </c>
      <c r="X23" s="90">
        <v>2069.2447358491841</v>
      </c>
      <c r="Y23" s="90">
        <v>1743.488452138633</v>
      </c>
      <c r="Z23" s="58">
        <v>1277.5180590609593</v>
      </c>
    </row>
    <row r="24" spans="1:26" ht="25.5" customHeight="1" x14ac:dyDescent="0.4">
      <c r="A24" s="54">
        <v>921</v>
      </c>
      <c r="B24" s="64" t="s">
        <v>73</v>
      </c>
      <c r="C24" s="57">
        <v>19072.200096809764</v>
      </c>
      <c r="D24" s="57">
        <v>15685.898224050632</v>
      </c>
      <c r="E24" s="57">
        <v>15197.487219621613</v>
      </c>
      <c r="F24" s="57">
        <v>15670.618415770534</v>
      </c>
      <c r="G24" s="57">
        <v>16624.674684568789</v>
      </c>
      <c r="H24" s="57">
        <v>17568.03475645222</v>
      </c>
      <c r="I24" s="57">
        <v>17281.348204076057</v>
      </c>
      <c r="J24" s="57">
        <v>15282.522431186984</v>
      </c>
      <c r="K24" s="57">
        <v>11575.133786066814</v>
      </c>
      <c r="L24" s="57">
        <v>10294.772448521149</v>
      </c>
      <c r="M24" s="57">
        <v>9669.9182451091274</v>
      </c>
      <c r="N24" s="57">
        <v>9632.0294522430304</v>
      </c>
      <c r="O24" s="57">
        <v>9046.5496019272559</v>
      </c>
      <c r="P24" s="57">
        <v>8587.844278831084</v>
      </c>
      <c r="Q24" s="57">
        <v>7925.4447779255324</v>
      </c>
      <c r="R24" s="57">
        <v>6952.7712574080515</v>
      </c>
      <c r="S24" s="57">
        <v>5186.8719315058934</v>
      </c>
      <c r="T24" s="57">
        <v>3449.9021695096694</v>
      </c>
      <c r="U24" s="57">
        <v>2751.0527061162561</v>
      </c>
      <c r="V24" s="57">
        <v>2388.8269606014196</v>
      </c>
      <c r="W24" s="90">
        <v>2052.8713913486054</v>
      </c>
      <c r="X24" s="90">
        <v>1930.6519988735408</v>
      </c>
      <c r="Y24" s="90">
        <v>1627.2593142110134</v>
      </c>
      <c r="Z24" s="58">
        <v>1191.7954545765112</v>
      </c>
    </row>
    <row r="25" spans="1:26" x14ac:dyDescent="0.4">
      <c r="A25" s="59" t="s">
        <v>74</v>
      </c>
      <c r="B25" s="65" t="s">
        <v>75</v>
      </c>
      <c r="C25" s="62">
        <v>1132.0763236070272</v>
      </c>
      <c r="D25" s="62">
        <v>934.93330670011619</v>
      </c>
      <c r="E25" s="62">
        <v>908.57372412546647</v>
      </c>
      <c r="F25" s="62">
        <v>960.76974044046926</v>
      </c>
      <c r="G25" s="62">
        <v>1043.1728249878975</v>
      </c>
      <c r="H25" s="62">
        <v>1113.5408269810655</v>
      </c>
      <c r="I25" s="62">
        <v>1113.6914497326361</v>
      </c>
      <c r="J25" s="62">
        <v>991.75022177074743</v>
      </c>
      <c r="K25" s="62">
        <v>745.32403971255917</v>
      </c>
      <c r="L25" s="62">
        <v>651.5064559941527</v>
      </c>
      <c r="M25" s="62">
        <v>607.00995570659006</v>
      </c>
      <c r="N25" s="62">
        <v>598.68302220158637</v>
      </c>
      <c r="O25" s="62">
        <v>559.84742877251188</v>
      </c>
      <c r="P25" s="62">
        <v>525.89403446532879</v>
      </c>
      <c r="Q25" s="62">
        <v>480.78933825202284</v>
      </c>
      <c r="R25" s="62">
        <v>423.66377077673616</v>
      </c>
      <c r="S25" s="62">
        <v>312.72756008793539</v>
      </c>
      <c r="T25" s="62">
        <v>216.48037685215868</v>
      </c>
      <c r="U25" s="62">
        <v>184.68025569304854</v>
      </c>
      <c r="V25" s="62">
        <v>167.32038163076973</v>
      </c>
      <c r="W25" s="97">
        <v>151.17870901310388</v>
      </c>
      <c r="X25" s="97">
        <v>144.68373345989286</v>
      </c>
      <c r="Y25" s="97">
        <v>122.9375436645407</v>
      </c>
      <c r="Z25" s="63">
        <v>89.84167202561612</v>
      </c>
    </row>
    <row r="26" spans="1:26" x14ac:dyDescent="0.4">
      <c r="A26" s="59" t="s">
        <v>76</v>
      </c>
      <c r="B26" s="65" t="s">
        <v>77</v>
      </c>
      <c r="C26" s="62">
        <v>3355.7633687346733</v>
      </c>
      <c r="D26" s="62">
        <v>2760.2033598009239</v>
      </c>
      <c r="E26" s="62">
        <v>2669.9390369424018</v>
      </c>
      <c r="F26" s="62">
        <v>2725.8566855907252</v>
      </c>
      <c r="G26" s="62">
        <v>2856.3936222618936</v>
      </c>
      <c r="H26" s="62">
        <v>2998.026781996864</v>
      </c>
      <c r="I26" s="62">
        <v>2952.9966747736307</v>
      </c>
      <c r="J26" s="62">
        <v>2631.9719842930945</v>
      </c>
      <c r="K26" s="62">
        <v>2026.2386544321673</v>
      </c>
      <c r="L26" s="62">
        <v>1798.1530263487045</v>
      </c>
      <c r="M26" s="62">
        <v>1688.4375760612299</v>
      </c>
      <c r="N26" s="62">
        <v>1673.7650567245059</v>
      </c>
      <c r="O26" s="62">
        <v>1568.2264920997213</v>
      </c>
      <c r="P26" s="62">
        <v>1487.9999558460368</v>
      </c>
      <c r="Q26" s="62">
        <v>1367.9980165755071</v>
      </c>
      <c r="R26" s="62">
        <v>1194.7690723340868</v>
      </c>
      <c r="S26" s="62">
        <v>848.75218752257626</v>
      </c>
      <c r="T26" s="62">
        <v>547.12944136616181</v>
      </c>
      <c r="U26" s="62">
        <v>439.45405160151631</v>
      </c>
      <c r="V26" s="62">
        <v>374.98022912746814</v>
      </c>
      <c r="W26" s="97">
        <v>304.57105426744027</v>
      </c>
      <c r="X26" s="97">
        <v>279.09815761329349</v>
      </c>
      <c r="Y26" s="97">
        <v>234.41408101083607</v>
      </c>
      <c r="Z26" s="63">
        <v>174.04042370537542</v>
      </c>
    </row>
    <row r="27" spans="1:26" x14ac:dyDescent="0.4">
      <c r="A27" s="59" t="s">
        <v>78</v>
      </c>
      <c r="B27" s="65" t="s">
        <v>79</v>
      </c>
      <c r="C27" s="62">
        <v>1907.9104033624699</v>
      </c>
      <c r="D27" s="62">
        <v>1574.1851017378067</v>
      </c>
      <c r="E27" s="62">
        <v>1530.9616783186009</v>
      </c>
      <c r="F27" s="62">
        <v>1616.3740633084456</v>
      </c>
      <c r="G27" s="62">
        <v>1735.218528906272</v>
      </c>
      <c r="H27" s="62">
        <v>1844.3287662133971</v>
      </c>
      <c r="I27" s="62">
        <v>1814.392028473688</v>
      </c>
      <c r="J27" s="62">
        <v>1590.4871456110977</v>
      </c>
      <c r="K27" s="62">
        <v>1183.2274763725368</v>
      </c>
      <c r="L27" s="62">
        <v>1044.3553914202382</v>
      </c>
      <c r="M27" s="62">
        <v>975.61096500395752</v>
      </c>
      <c r="N27" s="62">
        <v>968.61047401285941</v>
      </c>
      <c r="O27" s="62">
        <v>908.86994766575197</v>
      </c>
      <c r="P27" s="62">
        <v>861.57297248863392</v>
      </c>
      <c r="Q27" s="62">
        <v>800.69272520938625</v>
      </c>
      <c r="R27" s="62">
        <v>700.43672687707033</v>
      </c>
      <c r="S27" s="62">
        <v>518.05860252613888</v>
      </c>
      <c r="T27" s="62">
        <v>346.97198702434969</v>
      </c>
      <c r="U27" s="62">
        <v>293.22904155770681</v>
      </c>
      <c r="V27" s="62">
        <v>265.0795547929755</v>
      </c>
      <c r="W27" s="97">
        <v>237.97738362264633</v>
      </c>
      <c r="X27" s="97">
        <v>232.46239376003314</v>
      </c>
      <c r="Y27" s="97">
        <v>198.3718537766965</v>
      </c>
      <c r="Z27" s="63">
        <v>144.06029422336417</v>
      </c>
    </row>
    <row r="28" spans="1:26" x14ac:dyDescent="0.4">
      <c r="A28" s="59" t="s">
        <v>80</v>
      </c>
      <c r="B28" s="65" t="s">
        <v>81</v>
      </c>
      <c r="C28" s="62">
        <v>1364.7299521726964</v>
      </c>
      <c r="D28" s="62">
        <v>1150.2127719287932</v>
      </c>
      <c r="E28" s="62">
        <v>1101.8526985712022</v>
      </c>
      <c r="F28" s="62">
        <v>1137.6875238074717</v>
      </c>
      <c r="G28" s="62">
        <v>1226.8952598817373</v>
      </c>
      <c r="H28" s="62">
        <v>1307.4956723955672</v>
      </c>
      <c r="I28" s="62">
        <v>1275.9470706194784</v>
      </c>
      <c r="J28" s="62">
        <v>1105.8116012901705</v>
      </c>
      <c r="K28" s="62">
        <v>805.66388924513797</v>
      </c>
      <c r="L28" s="62">
        <v>712.33297418908069</v>
      </c>
      <c r="M28" s="62">
        <v>672.50333838789822</v>
      </c>
      <c r="N28" s="62">
        <v>678.47820569324506</v>
      </c>
      <c r="O28" s="62">
        <v>648.19137604060654</v>
      </c>
      <c r="P28" s="62">
        <v>622.62835928459742</v>
      </c>
      <c r="Q28" s="62">
        <v>582.810993667302</v>
      </c>
      <c r="R28" s="62">
        <v>520.748228006349</v>
      </c>
      <c r="S28" s="62">
        <v>390.75386408633676</v>
      </c>
      <c r="T28" s="62">
        <v>261.24503960885335</v>
      </c>
      <c r="U28" s="62">
        <v>218.16123448483765</v>
      </c>
      <c r="V28" s="62">
        <v>195.02597862104432</v>
      </c>
      <c r="W28" s="97">
        <v>168.53585675374998</v>
      </c>
      <c r="X28" s="97">
        <v>161.72511501984278</v>
      </c>
      <c r="Y28" s="97">
        <v>140.34352257737086</v>
      </c>
      <c r="Z28" s="63">
        <v>101.97827909816654</v>
      </c>
    </row>
    <row r="29" spans="1:26" x14ac:dyDescent="0.4">
      <c r="A29" s="59" t="s">
        <v>82</v>
      </c>
      <c r="B29" s="65" t="s">
        <v>83</v>
      </c>
      <c r="C29" s="62">
        <v>2028.6500771730762</v>
      </c>
      <c r="D29" s="62">
        <v>1689.6534279797004</v>
      </c>
      <c r="E29" s="62">
        <v>1627.2086022693763</v>
      </c>
      <c r="F29" s="62">
        <v>1685.3975494164181</v>
      </c>
      <c r="G29" s="62">
        <v>1827.4597500847162</v>
      </c>
      <c r="H29" s="62">
        <v>1959.4182299005136</v>
      </c>
      <c r="I29" s="62">
        <v>1957.7084087032854</v>
      </c>
      <c r="J29" s="62">
        <v>1713.4253180250619</v>
      </c>
      <c r="K29" s="62">
        <v>1270.2338001610719</v>
      </c>
      <c r="L29" s="62">
        <v>1128.2252353085494</v>
      </c>
      <c r="M29" s="62">
        <v>1056.0462381865966</v>
      </c>
      <c r="N29" s="62">
        <v>1052.6559086088491</v>
      </c>
      <c r="O29" s="62">
        <v>996.16584157650345</v>
      </c>
      <c r="P29" s="62">
        <v>949.46311051001999</v>
      </c>
      <c r="Q29" s="62">
        <v>876.84865957698662</v>
      </c>
      <c r="R29" s="62">
        <v>766.40843141758376</v>
      </c>
      <c r="S29" s="62">
        <v>574.29455021900742</v>
      </c>
      <c r="T29" s="62">
        <v>402.02303475647881</v>
      </c>
      <c r="U29" s="62">
        <v>334.39780277322211</v>
      </c>
      <c r="V29" s="62">
        <v>303.87940174317731</v>
      </c>
      <c r="W29" s="97">
        <v>266.09916488223706</v>
      </c>
      <c r="X29" s="97">
        <v>249.85242001962314</v>
      </c>
      <c r="Y29" s="97">
        <v>208.90907190621576</v>
      </c>
      <c r="Z29" s="63">
        <v>153.85407329274537</v>
      </c>
    </row>
    <row r="30" spans="1:26" x14ac:dyDescent="0.4">
      <c r="A30" s="59" t="s">
        <v>84</v>
      </c>
      <c r="B30" s="65" t="s">
        <v>85</v>
      </c>
      <c r="C30" s="62">
        <v>1517.7285862633291</v>
      </c>
      <c r="D30" s="62">
        <v>1243.267293191095</v>
      </c>
      <c r="E30" s="62">
        <v>1226.5158222437569</v>
      </c>
      <c r="F30" s="62">
        <v>1260.9926873612098</v>
      </c>
      <c r="G30" s="62">
        <v>1339.3088827224583</v>
      </c>
      <c r="H30" s="62">
        <v>1416.5485200252715</v>
      </c>
      <c r="I30" s="62">
        <v>1391.7670925733341</v>
      </c>
      <c r="J30" s="62">
        <v>1223.7638844183766</v>
      </c>
      <c r="K30" s="62">
        <v>907.51929926752655</v>
      </c>
      <c r="L30" s="62">
        <v>798.75091472993142</v>
      </c>
      <c r="M30" s="62">
        <v>754.57767117558581</v>
      </c>
      <c r="N30" s="62">
        <v>759.01505866511798</v>
      </c>
      <c r="O30" s="62">
        <v>716.53797112013194</v>
      </c>
      <c r="P30" s="62">
        <v>685.80877857866119</v>
      </c>
      <c r="Q30" s="62">
        <v>641.40919797811489</v>
      </c>
      <c r="R30" s="62">
        <v>567.54188252165159</v>
      </c>
      <c r="S30" s="62">
        <v>446.67672463556164</v>
      </c>
      <c r="T30" s="62">
        <v>303.73049346572162</v>
      </c>
      <c r="U30" s="62">
        <v>244.9863684564672</v>
      </c>
      <c r="V30" s="62">
        <v>213.76363178843675</v>
      </c>
      <c r="W30" s="97">
        <v>184.91779244198867</v>
      </c>
      <c r="X30" s="97">
        <v>174.79811410983353</v>
      </c>
      <c r="Y30" s="97">
        <v>147.30313698559013</v>
      </c>
      <c r="Z30" s="63">
        <v>106.81003360131255</v>
      </c>
    </row>
    <row r="31" spans="1:26" x14ac:dyDescent="0.4">
      <c r="A31" s="59" t="s">
        <v>86</v>
      </c>
      <c r="B31" s="65" t="s">
        <v>87</v>
      </c>
      <c r="C31" s="62">
        <v>3870.8120807662935</v>
      </c>
      <c r="D31" s="62">
        <v>3135.3086018504032</v>
      </c>
      <c r="E31" s="62">
        <v>3057.2665255929273</v>
      </c>
      <c r="F31" s="62">
        <v>3167.84312336738</v>
      </c>
      <c r="G31" s="62">
        <v>3349.990319946357</v>
      </c>
      <c r="H31" s="62">
        <v>3525.7114930852072</v>
      </c>
      <c r="I31" s="62">
        <v>3574.3209799872925</v>
      </c>
      <c r="J31" s="62">
        <v>3237.6514875217053</v>
      </c>
      <c r="K31" s="62">
        <v>2570.7183210995954</v>
      </c>
      <c r="L31" s="62">
        <v>2316.333371002816</v>
      </c>
      <c r="M31" s="62">
        <v>2164.4271406493176</v>
      </c>
      <c r="N31" s="62">
        <v>2136.815414727635</v>
      </c>
      <c r="O31" s="62">
        <v>1972.6059484609555</v>
      </c>
      <c r="P31" s="62">
        <v>1831.3487577835444</v>
      </c>
      <c r="Q31" s="62">
        <v>1651.3667764655495</v>
      </c>
      <c r="R31" s="62">
        <v>1432.8876420525557</v>
      </c>
      <c r="S31" s="62">
        <v>1078.9376446149431</v>
      </c>
      <c r="T31" s="62">
        <v>697.37882009785926</v>
      </c>
      <c r="U31" s="62">
        <v>492.13984423871972</v>
      </c>
      <c r="V31" s="62">
        <v>394.74711829898587</v>
      </c>
      <c r="W31" s="97">
        <v>330.42028103580878</v>
      </c>
      <c r="X31" s="97">
        <v>304.6347282837188</v>
      </c>
      <c r="Y31" s="97">
        <v>256.20700232000894</v>
      </c>
      <c r="Z31" s="63">
        <v>190.17244486801854</v>
      </c>
    </row>
    <row r="32" spans="1:26" x14ac:dyDescent="0.4">
      <c r="A32" s="59" t="s">
        <v>88</v>
      </c>
      <c r="B32" s="65" t="s">
        <v>89</v>
      </c>
      <c r="C32" s="62">
        <v>2277.5240180522082</v>
      </c>
      <c r="D32" s="62">
        <v>1854.8404119617028</v>
      </c>
      <c r="E32" s="62">
        <v>1781.038187884041</v>
      </c>
      <c r="F32" s="62">
        <v>1795.6444620854249</v>
      </c>
      <c r="G32" s="62">
        <v>1877.4815966216761</v>
      </c>
      <c r="H32" s="62">
        <v>1966.0404487524636</v>
      </c>
      <c r="I32" s="62">
        <v>1856.6495071099368</v>
      </c>
      <c r="J32" s="62">
        <v>1628.5808007422745</v>
      </c>
      <c r="K32" s="62">
        <v>1221.6631389008621</v>
      </c>
      <c r="L32" s="62">
        <v>1086.9153955197701</v>
      </c>
      <c r="M32" s="62">
        <v>1025.3390575164694</v>
      </c>
      <c r="N32" s="62">
        <v>1029.2876509331288</v>
      </c>
      <c r="O32" s="62">
        <v>978.64633990396817</v>
      </c>
      <c r="P32" s="62">
        <v>946.08325445597734</v>
      </c>
      <c r="Q32" s="62">
        <v>889.65183381511588</v>
      </c>
      <c r="R32" s="62">
        <v>788.41807651039505</v>
      </c>
      <c r="S32" s="62">
        <v>596.63105483354866</v>
      </c>
      <c r="T32" s="62">
        <v>394.66337921925117</v>
      </c>
      <c r="U32" s="62">
        <v>319.366105840545</v>
      </c>
      <c r="V32" s="62">
        <v>283.03928613780647</v>
      </c>
      <c r="W32" s="97">
        <v>248.92868108530672</v>
      </c>
      <c r="X32" s="97">
        <v>237.62464746970048</v>
      </c>
      <c r="Y32" s="97">
        <v>202.59907528780553</v>
      </c>
      <c r="Z32" s="63">
        <v>146.60101910155225</v>
      </c>
    </row>
    <row r="33" spans="1:26" x14ac:dyDescent="0.4">
      <c r="A33" s="59" t="s">
        <v>90</v>
      </c>
      <c r="B33" s="65" t="s">
        <v>91</v>
      </c>
      <c r="C33" s="62">
        <v>1617.005286677987</v>
      </c>
      <c r="D33" s="62">
        <v>1343.2939489000921</v>
      </c>
      <c r="E33" s="62">
        <v>1294.1309436738397</v>
      </c>
      <c r="F33" s="62">
        <v>1320.0525803929891</v>
      </c>
      <c r="G33" s="62">
        <v>1368.7538991557801</v>
      </c>
      <c r="H33" s="62">
        <v>1436.9240171018691</v>
      </c>
      <c r="I33" s="62">
        <v>1343.874992102775</v>
      </c>
      <c r="J33" s="62">
        <v>1159.0799875144535</v>
      </c>
      <c r="K33" s="62">
        <v>844.54516687535704</v>
      </c>
      <c r="L33" s="62">
        <v>758.19968400790617</v>
      </c>
      <c r="M33" s="62">
        <v>725.96630242148319</v>
      </c>
      <c r="N33" s="62">
        <v>734.71866067610199</v>
      </c>
      <c r="O33" s="62">
        <v>697.45825628710361</v>
      </c>
      <c r="P33" s="62">
        <v>677.04505541828246</v>
      </c>
      <c r="Q33" s="62">
        <v>633.87723638554689</v>
      </c>
      <c r="R33" s="62">
        <v>557.89742691162269</v>
      </c>
      <c r="S33" s="62">
        <v>420.03974297984496</v>
      </c>
      <c r="T33" s="62">
        <v>280.27959711883528</v>
      </c>
      <c r="U33" s="62">
        <v>224.63800147019242</v>
      </c>
      <c r="V33" s="62">
        <v>190.99137846075527</v>
      </c>
      <c r="W33" s="97">
        <v>160.24246824632374</v>
      </c>
      <c r="X33" s="97">
        <v>145.77268913760253</v>
      </c>
      <c r="Y33" s="97">
        <v>116.1740266819488</v>
      </c>
      <c r="Z33" s="63">
        <v>84.437214660360311</v>
      </c>
    </row>
    <row r="34" spans="1:26" x14ac:dyDescent="0.4">
      <c r="A34" s="47">
        <v>924</v>
      </c>
      <c r="B34" s="66" t="s">
        <v>92</v>
      </c>
      <c r="C34" s="57">
        <v>1254.733460868558</v>
      </c>
      <c r="D34" s="57">
        <v>1050.9091218715789</v>
      </c>
      <c r="E34" s="57">
        <v>1024.4448195758523</v>
      </c>
      <c r="F34" s="57">
        <v>1070.3800126719702</v>
      </c>
      <c r="G34" s="57">
        <v>1143.0491253986302</v>
      </c>
      <c r="H34" s="57">
        <v>1208.4351948080621</v>
      </c>
      <c r="I34" s="57">
        <v>1190.5860329970717</v>
      </c>
      <c r="J34" s="57">
        <v>1058.3593810625641</v>
      </c>
      <c r="K34" s="57">
        <v>809.01635334700666</v>
      </c>
      <c r="L34" s="57">
        <v>721.32848595142605</v>
      </c>
      <c r="M34" s="57">
        <v>677.42508821961042</v>
      </c>
      <c r="N34" s="57">
        <v>665.94802705775749</v>
      </c>
      <c r="O34" s="57">
        <v>621.67144192042485</v>
      </c>
      <c r="P34" s="57">
        <v>590.74687715920936</v>
      </c>
      <c r="Q34" s="57">
        <v>545.87867225322839</v>
      </c>
      <c r="R34" s="57">
        <v>482.04302426846971</v>
      </c>
      <c r="S34" s="57">
        <v>357.56823665134783</v>
      </c>
      <c r="T34" s="57">
        <v>245.80540121089356</v>
      </c>
      <c r="U34" s="57">
        <v>194.93053423126076</v>
      </c>
      <c r="V34" s="57">
        <v>172.51264306968133</v>
      </c>
      <c r="W34" s="90">
        <v>148.75599009978015</v>
      </c>
      <c r="X34" s="90">
        <v>138.59273697564305</v>
      </c>
      <c r="Y34" s="90">
        <v>116.22913792761948</v>
      </c>
      <c r="Z34" s="58">
        <v>85.72260448444797</v>
      </c>
    </row>
    <row r="35" spans="1:26" x14ac:dyDescent="0.4">
      <c r="A35" s="47">
        <v>923</v>
      </c>
      <c r="B35" s="66" t="s">
        <v>93</v>
      </c>
      <c r="C35" s="57">
        <v>2105.8611557042918</v>
      </c>
      <c r="D35" s="57">
        <v>1767.1448194096495</v>
      </c>
      <c r="E35" s="57">
        <v>1732.3443288738722</v>
      </c>
      <c r="F35" s="57">
        <v>1794.1437116984098</v>
      </c>
      <c r="G35" s="57">
        <v>1896.4154482585766</v>
      </c>
      <c r="H35" s="57">
        <v>2018.5492430162587</v>
      </c>
      <c r="I35" s="57">
        <v>2015.7111855005687</v>
      </c>
      <c r="J35" s="57">
        <v>1782.338918461051</v>
      </c>
      <c r="K35" s="57">
        <v>1356.7293358547406</v>
      </c>
      <c r="L35" s="57">
        <v>1211.9067592941631</v>
      </c>
      <c r="M35" s="57">
        <v>1137.9372005525986</v>
      </c>
      <c r="N35" s="57">
        <v>1129.71487092907</v>
      </c>
      <c r="O35" s="57">
        <v>1051.6871917006986</v>
      </c>
      <c r="P35" s="57">
        <v>989.84549242650439</v>
      </c>
      <c r="Q35" s="57">
        <v>908.28673060544497</v>
      </c>
      <c r="R35" s="57">
        <v>793.45667738929546</v>
      </c>
      <c r="S35" s="57">
        <v>572.56378909015916</v>
      </c>
      <c r="T35" s="57">
        <v>354.31915030715919</v>
      </c>
      <c r="U35" s="57">
        <v>279.77507389499965</v>
      </c>
      <c r="V35" s="57">
        <v>245.17692048928936</v>
      </c>
      <c r="W35" s="90">
        <v>208.23632561616913</v>
      </c>
      <c r="X35" s="90">
        <v>200.8066906287591</v>
      </c>
      <c r="Y35" s="90">
        <v>167.86332460556548</v>
      </c>
      <c r="Z35" s="58">
        <v>125.01758135062904</v>
      </c>
    </row>
    <row r="36" spans="1:26" s="100" customFormat="1" ht="30" customHeight="1" x14ac:dyDescent="0.4">
      <c r="A36" s="67">
        <v>922</v>
      </c>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14" priority="1" stopIfTrue="1" operator="equal">
      <formula>FALSE</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16384" width="8.88671875" style="75"/>
  </cols>
  <sheetData>
    <row r="1" spans="1:24" s="84" customFormat="1" ht="60" customHeight="1" x14ac:dyDescent="0.4">
      <c r="A1" s="250" t="s">
        <v>151</v>
      </c>
      <c r="B1" s="250"/>
      <c r="C1" s="229"/>
      <c r="D1" s="229"/>
      <c r="E1" s="229"/>
      <c r="F1" s="229"/>
      <c r="G1" s="229"/>
    </row>
    <row r="2" spans="1:24" s="49" customFormat="1" x14ac:dyDescent="0.4">
      <c r="A2" s="85" t="s">
        <v>45</v>
      </c>
      <c r="B2" s="51" t="s">
        <v>46</v>
      </c>
      <c r="C2" s="53" t="s">
        <v>13</v>
      </c>
      <c r="D2" s="53" t="s">
        <v>14</v>
      </c>
      <c r="E2" s="53" t="s">
        <v>15</v>
      </c>
      <c r="F2" s="53" t="s">
        <v>16</v>
      </c>
      <c r="G2" s="53" t="s">
        <v>17</v>
      </c>
      <c r="H2" s="53" t="s">
        <v>18</v>
      </c>
      <c r="I2" s="53" t="s">
        <v>19</v>
      </c>
      <c r="J2" s="86" t="s">
        <v>20</v>
      </c>
      <c r="K2" s="128"/>
      <c r="L2" s="129"/>
      <c r="M2" s="129"/>
      <c r="N2" s="129"/>
      <c r="O2" s="129"/>
      <c r="P2" s="129"/>
      <c r="Q2" s="129"/>
      <c r="R2" s="129"/>
      <c r="S2" s="129"/>
      <c r="T2" s="129"/>
      <c r="U2" s="129"/>
      <c r="V2" s="129"/>
      <c r="W2" s="129"/>
      <c r="X2" s="129"/>
    </row>
    <row r="3" spans="1:24" s="49" customFormat="1" ht="30" customHeight="1" x14ac:dyDescent="0.4">
      <c r="A3" s="54">
        <v>925</v>
      </c>
      <c r="B3" s="55" t="s">
        <v>70</v>
      </c>
      <c r="C3" s="57">
        <f t="shared" ref="C3:J3" si="0">SUM(C6,C16:C17,C4)</f>
        <v>3815.0000000000009</v>
      </c>
      <c r="D3" s="57">
        <f t="shared" si="0"/>
        <v>3773</v>
      </c>
      <c r="E3" s="57">
        <f t="shared" si="0"/>
        <v>3619</v>
      </c>
      <c r="F3" s="57">
        <f t="shared" si="0"/>
        <v>3781</v>
      </c>
      <c r="G3" s="57">
        <f t="shared" si="0"/>
        <v>3923.0963265249125</v>
      </c>
      <c r="H3" s="57">
        <f t="shared" si="0"/>
        <v>4329.2688127383872</v>
      </c>
      <c r="I3" s="57">
        <f t="shared" si="0"/>
        <v>4326.6696378971765</v>
      </c>
      <c r="J3" s="57">
        <f t="shared" si="0"/>
        <v>2381.5516966624828</v>
      </c>
      <c r="K3" s="130"/>
      <c r="L3" s="90"/>
      <c r="M3" s="90"/>
      <c r="N3" s="90"/>
      <c r="O3" s="90"/>
      <c r="P3" s="90"/>
      <c r="Q3" s="90"/>
      <c r="R3" s="90"/>
      <c r="S3" s="90"/>
      <c r="T3" s="90"/>
      <c r="U3" s="90"/>
      <c r="V3" s="90"/>
      <c r="W3" s="90"/>
      <c r="X3" s="90"/>
    </row>
    <row r="4" spans="1:24" s="49" customFormat="1" x14ac:dyDescent="0.4">
      <c r="A4" s="59"/>
      <c r="B4" s="89" t="s">
        <v>71</v>
      </c>
      <c r="C4" s="62">
        <v>0</v>
      </c>
      <c r="D4" s="62">
        <v>0</v>
      </c>
      <c r="E4" s="62">
        <v>0</v>
      </c>
      <c r="F4" s="62">
        <v>0</v>
      </c>
      <c r="G4" s="62">
        <v>1.1452936360817658</v>
      </c>
      <c r="H4" s="62">
        <v>0.74182174539349099</v>
      </c>
      <c r="I4" s="62">
        <v>0.44103717985199203</v>
      </c>
      <c r="J4" s="63">
        <v>0.33797778639841886</v>
      </c>
      <c r="K4" s="131"/>
      <c r="L4" s="97"/>
      <c r="M4" s="97"/>
      <c r="N4" s="97"/>
      <c r="O4" s="97"/>
      <c r="P4" s="97"/>
      <c r="Q4" s="97"/>
      <c r="R4" s="97"/>
      <c r="S4" s="97"/>
      <c r="T4" s="97"/>
      <c r="U4" s="97"/>
      <c r="V4" s="97"/>
      <c r="W4" s="97"/>
      <c r="X4" s="97"/>
    </row>
    <row r="5" spans="1:24" s="49" customFormat="1" ht="25.5" customHeight="1" x14ac:dyDescent="0.4">
      <c r="A5" s="54">
        <v>941</v>
      </c>
      <c r="B5" s="55" t="s">
        <v>72</v>
      </c>
      <c r="C5" s="57">
        <f t="shared" ref="C5:J5" si="1">SUM(C6,C16)</f>
        <v>3471.3330855427494</v>
      </c>
      <c r="D5" s="57">
        <f t="shared" si="1"/>
        <v>3427.8516169255149</v>
      </c>
      <c r="E5" s="57">
        <f t="shared" si="1"/>
        <v>3283.5967859266043</v>
      </c>
      <c r="F5" s="57">
        <f t="shared" si="1"/>
        <v>3428.3034127446108</v>
      </c>
      <c r="G5" s="57">
        <f t="shared" si="1"/>
        <v>3550.3899372809192</v>
      </c>
      <c r="H5" s="57">
        <f t="shared" si="1"/>
        <v>3916.3037512690689</v>
      </c>
      <c r="I5" s="57">
        <f t="shared" si="1"/>
        <v>3905.398243512142</v>
      </c>
      <c r="J5" s="58">
        <f t="shared" si="1"/>
        <v>2146.7323332611272</v>
      </c>
      <c r="K5" s="130"/>
      <c r="L5" s="90"/>
      <c r="M5" s="90"/>
      <c r="N5" s="90"/>
      <c r="O5" s="90"/>
      <c r="P5" s="90"/>
      <c r="Q5" s="90"/>
      <c r="R5" s="90"/>
      <c r="S5" s="90"/>
      <c r="T5" s="90"/>
      <c r="U5" s="90"/>
      <c r="V5" s="90"/>
      <c r="W5" s="90"/>
      <c r="X5" s="90"/>
    </row>
    <row r="6" spans="1:24" s="49" customFormat="1" ht="25.5" customHeight="1" x14ac:dyDescent="0.4">
      <c r="A6" s="54">
        <v>921</v>
      </c>
      <c r="B6" s="64" t="s">
        <v>73</v>
      </c>
      <c r="C6" s="57">
        <f t="shared" ref="C6:H6" si="2">SUM(C7:C15)</f>
        <v>3258.3156329164563</v>
      </c>
      <c r="D6" s="57">
        <f t="shared" si="2"/>
        <v>3216.7563574644805</v>
      </c>
      <c r="E6" s="57">
        <f t="shared" si="2"/>
        <v>3084.4141691447448</v>
      </c>
      <c r="F6" s="57">
        <f t="shared" si="2"/>
        <v>3217.301752580413</v>
      </c>
      <c r="G6" s="57">
        <f t="shared" si="2"/>
        <v>3329.4113895341579</v>
      </c>
      <c r="H6" s="57">
        <f t="shared" si="2"/>
        <v>3675.6117608990094</v>
      </c>
      <c r="I6" s="57">
        <f t="shared" ref="I6:J6" si="3">SUM(I7:I15)</f>
        <v>3664.2228956734421</v>
      </c>
      <c r="J6" s="58">
        <f t="shared" si="3"/>
        <v>2012.2946837874363</v>
      </c>
      <c r="K6" s="130"/>
      <c r="L6" s="90"/>
      <c r="M6" s="90"/>
      <c r="N6" s="90"/>
      <c r="O6" s="90"/>
      <c r="P6" s="90"/>
      <c r="Q6" s="90"/>
      <c r="R6" s="90"/>
      <c r="S6" s="90"/>
      <c r="T6" s="90"/>
      <c r="U6" s="90"/>
      <c r="V6" s="90"/>
      <c r="W6" s="90"/>
      <c r="X6" s="90"/>
    </row>
    <row r="7" spans="1:24" s="49" customFormat="1" x14ac:dyDescent="0.4">
      <c r="A7" s="59" t="s">
        <v>74</v>
      </c>
      <c r="B7" s="65" t="s">
        <v>75</v>
      </c>
      <c r="C7" s="62">
        <v>182.39599012070261</v>
      </c>
      <c r="D7" s="62">
        <v>182.54201837139141</v>
      </c>
      <c r="E7" s="62">
        <v>174.43961332810903</v>
      </c>
      <c r="F7" s="62">
        <v>184.60692790727325</v>
      </c>
      <c r="G7" s="62">
        <v>199.79309952780255</v>
      </c>
      <c r="H7" s="62">
        <v>222.18886544045276</v>
      </c>
      <c r="I7" s="62">
        <v>225.31265128278312</v>
      </c>
      <c r="J7" s="63">
        <v>123.70363333651068</v>
      </c>
      <c r="K7" s="131"/>
      <c r="L7" s="97"/>
      <c r="M7" s="97"/>
      <c r="N7" s="97"/>
      <c r="O7" s="97"/>
      <c r="P7" s="97"/>
      <c r="Q7" s="97"/>
      <c r="R7" s="97"/>
      <c r="S7" s="97"/>
      <c r="T7" s="97"/>
      <c r="U7" s="97"/>
      <c r="V7" s="97"/>
      <c r="W7" s="97"/>
      <c r="X7" s="97"/>
    </row>
    <row r="8" spans="1:24" s="49" customFormat="1" x14ac:dyDescent="0.4">
      <c r="A8" s="59" t="s">
        <v>76</v>
      </c>
      <c r="B8" s="65" t="s">
        <v>77</v>
      </c>
      <c r="C8" s="62">
        <v>553.46852424168765</v>
      </c>
      <c r="D8" s="62">
        <v>545.02552837402902</v>
      </c>
      <c r="E8" s="62">
        <v>514.36205482258185</v>
      </c>
      <c r="F8" s="62">
        <v>528.55291728946804</v>
      </c>
      <c r="G8" s="62">
        <v>543.05299247385108</v>
      </c>
      <c r="H8" s="62">
        <v>590.99348913934909</v>
      </c>
      <c r="I8" s="62">
        <v>583.6861480567577</v>
      </c>
      <c r="J8" s="63">
        <v>320.69477721151418</v>
      </c>
      <c r="K8" s="131"/>
      <c r="L8" s="97"/>
      <c r="M8" s="97"/>
      <c r="N8" s="97"/>
      <c r="O8" s="97"/>
      <c r="P8" s="97"/>
      <c r="Q8" s="97"/>
      <c r="R8" s="97"/>
      <c r="S8" s="97"/>
      <c r="T8" s="97"/>
      <c r="U8" s="97"/>
      <c r="V8" s="97"/>
      <c r="W8" s="97"/>
      <c r="X8" s="97"/>
    </row>
    <row r="9" spans="1:24" s="49" customFormat="1" x14ac:dyDescent="0.4">
      <c r="A9" s="59" t="s">
        <v>78</v>
      </c>
      <c r="B9" s="65" t="s">
        <v>79</v>
      </c>
      <c r="C9" s="62">
        <v>365.23768419276229</v>
      </c>
      <c r="D9" s="62">
        <v>353.53419792630416</v>
      </c>
      <c r="E9" s="62">
        <v>334.75372930330798</v>
      </c>
      <c r="F9" s="62">
        <v>351.810962235879</v>
      </c>
      <c r="G9" s="62">
        <v>364.49386893479959</v>
      </c>
      <c r="H9" s="62">
        <v>401.12795774344613</v>
      </c>
      <c r="I9" s="62">
        <v>398.00665152865554</v>
      </c>
      <c r="J9" s="63">
        <v>215.40500986300282</v>
      </c>
      <c r="K9" s="131"/>
      <c r="L9" s="97"/>
      <c r="M9" s="97"/>
      <c r="N9" s="97"/>
      <c r="O9" s="97"/>
      <c r="P9" s="97"/>
      <c r="Q9" s="97"/>
      <c r="R9" s="97"/>
      <c r="S9" s="97"/>
      <c r="T9" s="97"/>
      <c r="U9" s="97"/>
      <c r="V9" s="97"/>
      <c r="W9" s="97"/>
      <c r="X9" s="97"/>
    </row>
    <row r="10" spans="1:24" s="49" customFormat="1" x14ac:dyDescent="0.4">
      <c r="A10" s="59" t="s">
        <v>80</v>
      </c>
      <c r="B10" s="65" t="s">
        <v>81</v>
      </c>
      <c r="C10" s="62">
        <v>257.59848713303711</v>
      </c>
      <c r="D10" s="62">
        <v>257.03680829761646</v>
      </c>
      <c r="E10" s="62">
        <v>240.68910552298661</v>
      </c>
      <c r="F10" s="62">
        <v>248.25693988821737</v>
      </c>
      <c r="G10" s="62">
        <v>267.21857612944473</v>
      </c>
      <c r="H10" s="62">
        <v>295.18306366024274</v>
      </c>
      <c r="I10" s="62">
        <v>292.50794502188677</v>
      </c>
      <c r="J10" s="63">
        <v>159.23792047911712</v>
      </c>
      <c r="K10" s="131"/>
      <c r="L10" s="97"/>
      <c r="M10" s="97"/>
      <c r="N10" s="97"/>
      <c r="O10" s="97"/>
      <c r="P10" s="97"/>
      <c r="Q10" s="97"/>
      <c r="R10" s="97"/>
      <c r="S10" s="97"/>
      <c r="T10" s="97"/>
      <c r="U10" s="97"/>
      <c r="V10" s="97"/>
      <c r="W10" s="97"/>
      <c r="X10" s="97"/>
    </row>
    <row r="11" spans="1:24" s="49" customFormat="1" x14ac:dyDescent="0.4">
      <c r="A11" s="59" t="s">
        <v>82</v>
      </c>
      <c r="B11" s="65" t="s">
        <v>83</v>
      </c>
      <c r="C11" s="62">
        <v>367.01359165813733</v>
      </c>
      <c r="D11" s="62">
        <v>367.53867891168267</v>
      </c>
      <c r="E11" s="62">
        <v>354.99057821057335</v>
      </c>
      <c r="F11" s="62">
        <v>374.41199817382778</v>
      </c>
      <c r="G11" s="62">
        <v>393.69458641497232</v>
      </c>
      <c r="H11" s="62">
        <v>435.88054428994036</v>
      </c>
      <c r="I11" s="62">
        <v>445.6412233159399</v>
      </c>
      <c r="J11" s="63">
        <v>245.62466069040329</v>
      </c>
      <c r="K11" s="131"/>
      <c r="L11" s="97"/>
      <c r="M11" s="97"/>
      <c r="N11" s="97"/>
      <c r="O11" s="97"/>
      <c r="P11" s="97"/>
      <c r="Q11" s="97"/>
      <c r="R11" s="97"/>
      <c r="S11" s="97"/>
      <c r="T11" s="97"/>
      <c r="U11" s="97"/>
      <c r="V11" s="97"/>
      <c r="W11" s="97"/>
      <c r="X11" s="97"/>
    </row>
    <row r="12" spans="1:24" s="49" customFormat="1" x14ac:dyDescent="0.4">
      <c r="A12" s="59" t="s">
        <v>84</v>
      </c>
      <c r="B12" s="65" t="s">
        <v>85</v>
      </c>
      <c r="C12" s="62">
        <v>261.99399232148511</v>
      </c>
      <c r="D12" s="62">
        <v>258.82409212105472</v>
      </c>
      <c r="E12" s="62">
        <v>254.82368075496831</v>
      </c>
      <c r="F12" s="62">
        <v>270.75758581105714</v>
      </c>
      <c r="G12" s="62">
        <v>283.58848765289378</v>
      </c>
      <c r="H12" s="62">
        <v>315.92274187546354</v>
      </c>
      <c r="I12" s="62">
        <v>315.75411623766331</v>
      </c>
      <c r="J12" s="63">
        <v>173.20599601888179</v>
      </c>
      <c r="K12" s="131"/>
      <c r="L12" s="97"/>
      <c r="M12" s="97"/>
      <c r="N12" s="97"/>
      <c r="O12" s="97"/>
      <c r="P12" s="97"/>
      <c r="Q12" s="97"/>
      <c r="R12" s="97"/>
      <c r="S12" s="97"/>
      <c r="T12" s="97"/>
      <c r="U12" s="97"/>
      <c r="V12" s="97"/>
      <c r="W12" s="97"/>
      <c r="X12" s="97"/>
    </row>
    <row r="13" spans="1:24" s="49" customFormat="1" x14ac:dyDescent="0.4">
      <c r="A13" s="59" t="s">
        <v>86</v>
      </c>
      <c r="B13" s="65" t="s">
        <v>87</v>
      </c>
      <c r="C13" s="62">
        <v>514.78118184508492</v>
      </c>
      <c r="D13" s="62">
        <v>525.49683906193422</v>
      </c>
      <c r="E13" s="62">
        <v>523.46777654044797</v>
      </c>
      <c r="F13" s="62">
        <v>565.18494481572463</v>
      </c>
      <c r="G13" s="62">
        <v>581.37553436588996</v>
      </c>
      <c r="H13" s="62">
        <v>655.94486721583644</v>
      </c>
      <c r="I13" s="62">
        <v>686.811379220444</v>
      </c>
      <c r="J13" s="62">
        <v>382.39151647952292</v>
      </c>
      <c r="K13" s="131"/>
      <c r="L13" s="97"/>
      <c r="M13" s="97"/>
      <c r="N13" s="97"/>
      <c r="O13" s="97"/>
      <c r="P13" s="97"/>
      <c r="Q13" s="97"/>
      <c r="R13" s="97"/>
      <c r="S13" s="97"/>
      <c r="T13" s="97"/>
      <c r="U13" s="97"/>
      <c r="V13" s="97"/>
      <c r="W13" s="97"/>
      <c r="X13" s="97"/>
    </row>
    <row r="14" spans="1:24" s="49" customFormat="1" x14ac:dyDescent="0.4">
      <c r="A14" s="59" t="s">
        <v>88</v>
      </c>
      <c r="B14" s="65" t="s">
        <v>89</v>
      </c>
      <c r="C14" s="62">
        <v>421.84559292055832</v>
      </c>
      <c r="D14" s="62">
        <v>408.21262307073181</v>
      </c>
      <c r="E14" s="62">
        <v>386.55822079995949</v>
      </c>
      <c r="F14" s="62">
        <v>387.10514010300983</v>
      </c>
      <c r="G14" s="62">
        <v>387.69192602856265</v>
      </c>
      <c r="H14" s="62">
        <v>422.69487927637499</v>
      </c>
      <c r="I14" s="62">
        <v>401.8696128183646</v>
      </c>
      <c r="J14" s="62">
        <v>219.15612161360212</v>
      </c>
      <c r="K14" s="131"/>
      <c r="L14" s="97"/>
      <c r="M14" s="97"/>
      <c r="N14" s="97"/>
      <c r="O14" s="97"/>
      <c r="P14" s="97"/>
      <c r="Q14" s="97"/>
      <c r="R14" s="97"/>
      <c r="S14" s="97"/>
      <c r="T14" s="97"/>
      <c r="U14" s="97"/>
      <c r="V14" s="97"/>
      <c r="W14" s="97"/>
      <c r="X14" s="97"/>
    </row>
    <row r="15" spans="1:24" s="49" customFormat="1" x14ac:dyDescent="0.4">
      <c r="A15" s="59" t="s">
        <v>90</v>
      </c>
      <c r="B15" s="65" t="s">
        <v>91</v>
      </c>
      <c r="C15" s="62">
        <v>333.98058848300059</v>
      </c>
      <c r="D15" s="62">
        <v>318.54557132973588</v>
      </c>
      <c r="E15" s="62">
        <v>300.32940986181023</v>
      </c>
      <c r="F15" s="62">
        <v>306.61433635595591</v>
      </c>
      <c r="G15" s="62">
        <v>308.50231800594088</v>
      </c>
      <c r="H15" s="62">
        <v>335.67535225790294</v>
      </c>
      <c r="I15" s="62">
        <v>314.63316819094678</v>
      </c>
      <c r="J15" s="62">
        <v>172.87504809488155</v>
      </c>
      <c r="K15" s="131"/>
      <c r="L15" s="97"/>
      <c r="M15" s="97"/>
      <c r="N15" s="97"/>
      <c r="O15" s="97"/>
      <c r="P15" s="97"/>
      <c r="Q15" s="97"/>
      <c r="R15" s="97"/>
      <c r="S15" s="97"/>
      <c r="T15" s="97"/>
      <c r="U15" s="97"/>
      <c r="V15" s="97"/>
      <c r="W15" s="97"/>
      <c r="X15" s="97"/>
    </row>
    <row r="16" spans="1:24" s="49" customFormat="1" x14ac:dyDescent="0.4">
      <c r="A16" s="47">
        <v>924</v>
      </c>
      <c r="B16" s="66" t="s">
        <v>92</v>
      </c>
      <c r="C16" s="57">
        <v>213.01745262629291</v>
      </c>
      <c r="D16" s="57">
        <v>211.09525946103432</v>
      </c>
      <c r="E16" s="57">
        <v>199.18261678185951</v>
      </c>
      <c r="F16" s="57">
        <v>211.00166016419792</v>
      </c>
      <c r="G16" s="57">
        <v>220.97854774676145</v>
      </c>
      <c r="H16" s="57">
        <v>240.6919903700595</v>
      </c>
      <c r="I16" s="57">
        <v>241.17534783870008</v>
      </c>
      <c r="J16" s="57">
        <v>134.43764947369095</v>
      </c>
      <c r="K16" s="130"/>
      <c r="L16" s="90"/>
      <c r="M16" s="90"/>
      <c r="N16" s="90"/>
      <c r="O16" s="90"/>
      <c r="P16" s="90"/>
      <c r="Q16" s="90"/>
      <c r="R16" s="90"/>
      <c r="S16" s="90"/>
      <c r="T16" s="90"/>
      <c r="U16" s="90"/>
      <c r="V16" s="90"/>
      <c r="W16" s="90"/>
      <c r="X16" s="90"/>
    </row>
    <row r="17" spans="1:24" s="49" customFormat="1" x14ac:dyDescent="0.4">
      <c r="A17" s="47">
        <v>923</v>
      </c>
      <c r="B17" s="91" t="s">
        <v>93</v>
      </c>
      <c r="C17" s="90">
        <v>343.66691445725144</v>
      </c>
      <c r="D17" s="90">
        <v>345.14838307448491</v>
      </c>
      <c r="E17" s="90">
        <v>335.40321407339587</v>
      </c>
      <c r="F17" s="90">
        <v>352.69658725538926</v>
      </c>
      <c r="G17" s="90">
        <v>371.56109560791134</v>
      </c>
      <c r="H17" s="90">
        <v>412.22323972392519</v>
      </c>
      <c r="I17" s="90">
        <v>420.830357205182</v>
      </c>
      <c r="J17" s="90">
        <v>234.48138561495739</v>
      </c>
      <c r="K17" s="130"/>
      <c r="L17" s="90"/>
      <c r="M17" s="90"/>
      <c r="N17" s="90"/>
      <c r="O17" s="90"/>
      <c r="P17" s="90"/>
      <c r="Q17" s="90"/>
      <c r="R17" s="90"/>
      <c r="S17" s="90"/>
      <c r="T17" s="90"/>
      <c r="U17" s="90"/>
      <c r="V17" s="90"/>
      <c r="W17" s="90"/>
      <c r="X17" s="90"/>
    </row>
    <row r="18" spans="1:24" s="72" customFormat="1" ht="30" customHeight="1" x14ac:dyDescent="0.4">
      <c r="A18" s="67">
        <v>922</v>
      </c>
      <c r="B18" s="68" t="s">
        <v>94</v>
      </c>
      <c r="C18" s="92"/>
      <c r="D18" s="92"/>
      <c r="E18" s="92"/>
      <c r="F18" s="92"/>
      <c r="G18" s="70"/>
      <c r="H18" s="70"/>
      <c r="I18" s="70"/>
      <c r="J18" s="71"/>
      <c r="K18" s="132"/>
      <c r="L18" s="111"/>
      <c r="M18" s="111"/>
      <c r="N18" s="111"/>
      <c r="O18" s="111"/>
      <c r="P18" s="111"/>
      <c r="Q18" s="111"/>
      <c r="R18" s="111"/>
      <c r="S18" s="111"/>
      <c r="T18" s="111"/>
      <c r="U18" s="111"/>
      <c r="V18" s="111"/>
    </row>
    <row r="19" spans="1:24" ht="60" customHeight="1" x14ac:dyDescent="0.4">
      <c r="A19" s="250" t="s">
        <v>152</v>
      </c>
      <c r="B19" s="250"/>
      <c r="C19" s="48"/>
      <c r="D19" s="47"/>
      <c r="E19" s="47"/>
      <c r="F19" s="48"/>
      <c r="G19" s="48"/>
      <c r="H19" s="48"/>
      <c r="I19" s="48"/>
      <c r="J19" s="48"/>
      <c r="K19" s="48"/>
      <c r="L19" s="48"/>
      <c r="M19" s="48"/>
      <c r="N19" s="48"/>
      <c r="O19" s="48"/>
      <c r="P19" s="48"/>
      <c r="Q19" s="48"/>
      <c r="R19" s="48"/>
      <c r="S19" s="48"/>
      <c r="T19" s="48"/>
      <c r="U19" s="48"/>
      <c r="V19" s="48"/>
      <c r="W19" s="96"/>
    </row>
    <row r="20" spans="1:24" x14ac:dyDescent="0.4">
      <c r="A20" s="85" t="s">
        <v>45</v>
      </c>
      <c r="B20" s="51" t="s">
        <v>46</v>
      </c>
      <c r="C20" s="53" t="s">
        <v>13</v>
      </c>
      <c r="D20" s="53" t="s">
        <v>14</v>
      </c>
      <c r="E20" s="53" t="s">
        <v>15</v>
      </c>
      <c r="F20" s="53" t="s">
        <v>16</v>
      </c>
      <c r="G20" s="53" t="s">
        <v>17</v>
      </c>
      <c r="H20" s="53" t="s">
        <v>18</v>
      </c>
      <c r="I20" s="53" t="s">
        <v>19</v>
      </c>
      <c r="J20" s="86" t="s">
        <v>20</v>
      </c>
      <c r="K20" s="128"/>
      <c r="L20" s="129"/>
      <c r="M20" s="129"/>
      <c r="N20" s="129"/>
      <c r="O20" s="129"/>
      <c r="P20" s="129"/>
      <c r="Q20" s="129"/>
      <c r="R20" s="129"/>
      <c r="S20" s="129"/>
      <c r="T20" s="129"/>
      <c r="U20" s="129"/>
      <c r="V20" s="129"/>
      <c r="W20" s="129"/>
      <c r="X20" s="129"/>
    </row>
    <row r="21" spans="1:24" ht="30" customHeight="1" x14ac:dyDescent="0.4">
      <c r="A21" s="54">
        <v>925</v>
      </c>
      <c r="B21" s="55" t="s">
        <v>70</v>
      </c>
      <c r="C21" s="57">
        <v>5924.7434322119434</v>
      </c>
      <c r="D21" s="57">
        <v>5834.8150341355031</v>
      </c>
      <c r="E21" s="57">
        <v>5510.8332231659188</v>
      </c>
      <c r="F21" s="57">
        <v>5734.8057661578705</v>
      </c>
      <c r="G21" s="57">
        <v>5836.6662687990329</v>
      </c>
      <c r="H21" s="57">
        <v>6361.6495303115717</v>
      </c>
      <c r="I21" s="57">
        <v>6213.5815275753775</v>
      </c>
      <c r="J21" s="58">
        <v>3352.7504340729834</v>
      </c>
      <c r="K21" s="130" t="s">
        <v>219</v>
      </c>
      <c r="L21" s="90" t="s">
        <v>219</v>
      </c>
      <c r="M21" s="90" t="s">
        <v>219</v>
      </c>
      <c r="N21" s="90" t="s">
        <v>219</v>
      </c>
      <c r="O21" s="90" t="s">
        <v>219</v>
      </c>
      <c r="P21" s="90" t="s">
        <v>219</v>
      </c>
      <c r="Q21" s="90" t="s">
        <v>219</v>
      </c>
      <c r="R21" s="90" t="s">
        <v>219</v>
      </c>
      <c r="S21" s="90" t="s">
        <v>219</v>
      </c>
      <c r="T21" s="90" t="s">
        <v>219</v>
      </c>
      <c r="U21" s="90" t="s">
        <v>219</v>
      </c>
      <c r="V21" s="90" t="s">
        <v>219</v>
      </c>
      <c r="W21" s="90"/>
      <c r="X21" s="90"/>
    </row>
    <row r="22" spans="1:24" x14ac:dyDescent="0.4">
      <c r="A22" s="59"/>
      <c r="B22" s="89" t="s">
        <v>71</v>
      </c>
      <c r="C22" s="62">
        <v>0</v>
      </c>
      <c r="D22" s="62">
        <v>0</v>
      </c>
      <c r="E22" s="62">
        <v>0</v>
      </c>
      <c r="F22" s="62">
        <v>0</v>
      </c>
      <c r="G22" s="62">
        <v>1.7039338770225805</v>
      </c>
      <c r="H22" s="62">
        <v>1.0900709016431751</v>
      </c>
      <c r="I22" s="62">
        <v>0.63337871921142586</v>
      </c>
      <c r="J22" s="63">
        <v>0.47580540520801357</v>
      </c>
      <c r="K22" s="131" t="s">
        <v>219</v>
      </c>
      <c r="L22" s="97" t="s">
        <v>219</v>
      </c>
      <c r="M22" s="97" t="s">
        <v>219</v>
      </c>
      <c r="N22" s="97" t="s">
        <v>219</v>
      </c>
      <c r="O22" s="97" t="s">
        <v>219</v>
      </c>
      <c r="P22" s="97" t="s">
        <v>219</v>
      </c>
      <c r="Q22" s="97" t="s">
        <v>219</v>
      </c>
      <c r="R22" s="97" t="s">
        <v>219</v>
      </c>
      <c r="S22" s="97" t="s">
        <v>219</v>
      </c>
      <c r="T22" s="97" t="s">
        <v>219</v>
      </c>
      <c r="U22" s="97" t="s">
        <v>219</v>
      </c>
      <c r="V22" s="97" t="s">
        <v>219</v>
      </c>
      <c r="W22" s="97"/>
      <c r="X22" s="97"/>
    </row>
    <row r="23" spans="1:24" ht="25.5" customHeight="1" x14ac:dyDescent="0.4">
      <c r="A23" s="54">
        <v>941</v>
      </c>
      <c r="B23" s="55" t="s">
        <v>72</v>
      </c>
      <c r="C23" s="57">
        <v>5391.024351137462</v>
      </c>
      <c r="D23" s="57">
        <v>5301.054903053986</v>
      </c>
      <c r="E23" s="57">
        <v>5000.0978887441725</v>
      </c>
      <c r="F23" s="57">
        <v>5199.8556412447761</v>
      </c>
      <c r="G23" s="57">
        <v>5282.1647655965262</v>
      </c>
      <c r="H23" s="57">
        <v>5754.8174986296126</v>
      </c>
      <c r="I23" s="57">
        <v>5608.5886870498962</v>
      </c>
      <c r="J23" s="58">
        <v>3022.1715414644586</v>
      </c>
      <c r="K23" s="130" t="s">
        <v>219</v>
      </c>
      <c r="L23" s="90" t="s">
        <v>219</v>
      </c>
      <c r="M23" s="90" t="s">
        <v>219</v>
      </c>
      <c r="N23" s="90" t="s">
        <v>219</v>
      </c>
      <c r="O23" s="90" t="s">
        <v>219</v>
      </c>
      <c r="P23" s="90" t="s">
        <v>219</v>
      </c>
      <c r="Q23" s="90" t="s">
        <v>219</v>
      </c>
      <c r="R23" s="90" t="s">
        <v>219</v>
      </c>
      <c r="S23" s="90" t="s">
        <v>219</v>
      </c>
      <c r="T23" s="90" t="s">
        <v>219</v>
      </c>
      <c r="U23" s="90" t="s">
        <v>219</v>
      </c>
      <c r="V23" s="90" t="s">
        <v>219</v>
      </c>
      <c r="W23" s="90"/>
      <c r="X23" s="90"/>
    </row>
    <row r="24" spans="1:24" ht="25.5" customHeight="1" x14ac:dyDescent="0.4">
      <c r="A24" s="54">
        <v>921</v>
      </c>
      <c r="B24" s="64" t="s">
        <v>73</v>
      </c>
      <c r="C24" s="57">
        <v>5060.2055429083275</v>
      </c>
      <c r="D24" s="57">
        <v>4974.6033277722527</v>
      </c>
      <c r="E24" s="57">
        <v>4696.7925054784646</v>
      </c>
      <c r="F24" s="57">
        <v>4879.820323239348</v>
      </c>
      <c r="G24" s="57">
        <v>4953.3994413700348</v>
      </c>
      <c r="H24" s="57">
        <v>5401.1323490768591</v>
      </c>
      <c r="I24" s="57">
        <v>5262.2339126730303</v>
      </c>
      <c r="J24" s="58">
        <v>2832.9101081475451</v>
      </c>
      <c r="K24" s="130" t="s">
        <v>219</v>
      </c>
      <c r="L24" s="90" t="s">
        <v>219</v>
      </c>
      <c r="M24" s="90" t="s">
        <v>219</v>
      </c>
      <c r="N24" s="90" t="s">
        <v>219</v>
      </c>
      <c r="O24" s="90" t="s">
        <v>219</v>
      </c>
      <c r="P24" s="90" t="s">
        <v>219</v>
      </c>
      <c r="Q24" s="90" t="s">
        <v>219</v>
      </c>
      <c r="R24" s="90" t="s">
        <v>219</v>
      </c>
      <c r="S24" s="90" t="s">
        <v>219</v>
      </c>
      <c r="T24" s="90" t="s">
        <v>219</v>
      </c>
      <c r="U24" s="90" t="s">
        <v>219</v>
      </c>
      <c r="V24" s="90" t="s">
        <v>219</v>
      </c>
      <c r="W24" s="90"/>
      <c r="X24" s="90"/>
    </row>
    <row r="25" spans="1:24" x14ac:dyDescent="0.4">
      <c r="A25" s="59" t="s">
        <v>74</v>
      </c>
      <c r="B25" s="65" t="s">
        <v>75</v>
      </c>
      <c r="C25" s="62">
        <v>283.26328821216958</v>
      </c>
      <c r="D25" s="62">
        <v>282.29496770602543</v>
      </c>
      <c r="E25" s="62">
        <v>265.62796810300074</v>
      </c>
      <c r="F25" s="62">
        <v>280.00128924499364</v>
      </c>
      <c r="G25" s="62">
        <v>297.24624319527987</v>
      </c>
      <c r="H25" s="62">
        <v>326.4957092317041</v>
      </c>
      <c r="I25" s="62">
        <v>323.57416791824977</v>
      </c>
      <c r="J25" s="63">
        <v>174.15007658520292</v>
      </c>
      <c r="K25" s="131" t="s">
        <v>219</v>
      </c>
      <c r="L25" s="97" t="s">
        <v>219</v>
      </c>
      <c r="M25" s="97" t="s">
        <v>219</v>
      </c>
      <c r="N25" s="97" t="s">
        <v>219</v>
      </c>
      <c r="O25" s="97" t="s">
        <v>219</v>
      </c>
      <c r="P25" s="97" t="s">
        <v>219</v>
      </c>
      <c r="Q25" s="97" t="s">
        <v>219</v>
      </c>
      <c r="R25" s="97" t="s">
        <v>219</v>
      </c>
      <c r="S25" s="97" t="s">
        <v>219</v>
      </c>
      <c r="T25" s="97" t="s">
        <v>219</v>
      </c>
      <c r="U25" s="97" t="s">
        <v>219</v>
      </c>
      <c r="V25" s="97" t="s">
        <v>219</v>
      </c>
      <c r="W25" s="97"/>
      <c r="X25" s="97"/>
    </row>
    <row r="26" spans="1:24" x14ac:dyDescent="0.4">
      <c r="A26" s="59" t="s">
        <v>76</v>
      </c>
      <c r="B26" s="65" t="s">
        <v>77</v>
      </c>
      <c r="C26" s="62">
        <v>859.54364454442327</v>
      </c>
      <c r="D26" s="62">
        <v>842.86327774832523</v>
      </c>
      <c r="E26" s="62">
        <v>783.24495729543344</v>
      </c>
      <c r="F26" s="62">
        <v>801.67900496990353</v>
      </c>
      <c r="G26" s="62">
        <v>807.93812324005751</v>
      </c>
      <c r="H26" s="62">
        <v>868.43612980050148</v>
      </c>
      <c r="I26" s="62">
        <v>838.23859249622876</v>
      </c>
      <c r="J26" s="63">
        <v>451.47437068346926</v>
      </c>
      <c r="K26" s="131" t="s">
        <v>219</v>
      </c>
      <c r="L26" s="97" t="s">
        <v>219</v>
      </c>
      <c r="M26" s="97" t="s">
        <v>219</v>
      </c>
      <c r="N26" s="97" t="s">
        <v>219</v>
      </c>
      <c r="O26" s="97" t="s">
        <v>219</v>
      </c>
      <c r="P26" s="97" t="s">
        <v>219</v>
      </c>
      <c r="Q26" s="97" t="s">
        <v>219</v>
      </c>
      <c r="R26" s="97" t="s">
        <v>219</v>
      </c>
      <c r="S26" s="97" t="s">
        <v>219</v>
      </c>
      <c r="T26" s="97" t="s">
        <v>219</v>
      </c>
      <c r="U26" s="97" t="s">
        <v>219</v>
      </c>
      <c r="V26" s="97" t="s">
        <v>219</v>
      </c>
      <c r="W26" s="97"/>
      <c r="X26" s="97"/>
    </row>
    <row r="27" spans="1:24" x14ac:dyDescent="0.4">
      <c r="A27" s="59" t="s">
        <v>78</v>
      </c>
      <c r="B27" s="65" t="s">
        <v>79</v>
      </c>
      <c r="C27" s="62">
        <v>567.21876031910028</v>
      </c>
      <c r="D27" s="62">
        <v>546.72850600091078</v>
      </c>
      <c r="E27" s="62">
        <v>509.74633131344575</v>
      </c>
      <c r="F27" s="62">
        <v>533.60685925095675</v>
      </c>
      <c r="G27" s="62">
        <v>542.28315925147876</v>
      </c>
      <c r="H27" s="62">
        <v>589.43798464649387</v>
      </c>
      <c r="I27" s="62">
        <v>571.58206767839124</v>
      </c>
      <c r="J27" s="63">
        <v>303.24734975594743</v>
      </c>
      <c r="K27" s="131" t="s">
        <v>219</v>
      </c>
      <c r="L27" s="97" t="s">
        <v>219</v>
      </c>
      <c r="M27" s="97" t="s">
        <v>219</v>
      </c>
      <c r="N27" s="97" t="s">
        <v>219</v>
      </c>
      <c r="O27" s="97" t="s">
        <v>219</v>
      </c>
      <c r="P27" s="97" t="s">
        <v>219</v>
      </c>
      <c r="Q27" s="97" t="s">
        <v>219</v>
      </c>
      <c r="R27" s="97" t="s">
        <v>219</v>
      </c>
      <c r="S27" s="97" t="s">
        <v>219</v>
      </c>
      <c r="T27" s="97" t="s">
        <v>219</v>
      </c>
      <c r="U27" s="97" t="s">
        <v>219</v>
      </c>
      <c r="V27" s="97" t="s">
        <v>219</v>
      </c>
      <c r="W27" s="97"/>
      <c r="X27" s="97"/>
    </row>
    <row r="28" spans="1:24" x14ac:dyDescent="0.4">
      <c r="A28" s="59" t="s">
        <v>80</v>
      </c>
      <c r="B28" s="65" t="s">
        <v>81</v>
      </c>
      <c r="C28" s="62">
        <v>400.05372078353707</v>
      </c>
      <c r="D28" s="62">
        <v>397.49860412964165</v>
      </c>
      <c r="E28" s="62">
        <v>366.50940015754691</v>
      </c>
      <c r="F28" s="62">
        <v>376.54200750057043</v>
      </c>
      <c r="G28" s="62">
        <v>397.55986595230809</v>
      </c>
      <c r="H28" s="62">
        <v>433.75712609130386</v>
      </c>
      <c r="I28" s="62">
        <v>420.07412535900744</v>
      </c>
      <c r="J28" s="63">
        <v>224.17527520205755</v>
      </c>
      <c r="K28" s="131" t="s">
        <v>219</v>
      </c>
      <c r="L28" s="97" t="s">
        <v>219</v>
      </c>
      <c r="M28" s="97" t="s">
        <v>219</v>
      </c>
      <c r="N28" s="97" t="s">
        <v>219</v>
      </c>
      <c r="O28" s="97" t="s">
        <v>219</v>
      </c>
      <c r="P28" s="97" t="s">
        <v>219</v>
      </c>
      <c r="Q28" s="97" t="s">
        <v>219</v>
      </c>
      <c r="R28" s="97" t="s">
        <v>219</v>
      </c>
      <c r="S28" s="97" t="s">
        <v>219</v>
      </c>
      <c r="T28" s="97" t="s">
        <v>219</v>
      </c>
      <c r="U28" s="97" t="s">
        <v>219</v>
      </c>
      <c r="V28" s="97" t="s">
        <v>219</v>
      </c>
      <c r="W28" s="97"/>
      <c r="X28" s="97"/>
    </row>
    <row r="29" spans="1:24" x14ac:dyDescent="0.4">
      <c r="A29" s="59" t="s">
        <v>82</v>
      </c>
      <c r="B29" s="65" t="s">
        <v>83</v>
      </c>
      <c r="C29" s="62">
        <v>569.97676715833938</v>
      </c>
      <c r="D29" s="62">
        <v>568.38595529822089</v>
      </c>
      <c r="E29" s="62">
        <v>540.56199842876686</v>
      </c>
      <c r="F29" s="62">
        <v>567.88682519067902</v>
      </c>
      <c r="G29" s="62">
        <v>585.7271199793629</v>
      </c>
      <c r="H29" s="62">
        <v>640.50521688444201</v>
      </c>
      <c r="I29" s="62">
        <v>639.99064057680289</v>
      </c>
      <c r="J29" s="63">
        <v>345.7905990043638</v>
      </c>
      <c r="K29" s="131" t="s">
        <v>219</v>
      </c>
      <c r="L29" s="97" t="s">
        <v>219</v>
      </c>
      <c r="M29" s="97" t="s">
        <v>219</v>
      </c>
      <c r="N29" s="97" t="s">
        <v>219</v>
      </c>
      <c r="O29" s="97" t="s">
        <v>219</v>
      </c>
      <c r="P29" s="97" t="s">
        <v>219</v>
      </c>
      <c r="Q29" s="97" t="s">
        <v>219</v>
      </c>
      <c r="R29" s="97" t="s">
        <v>219</v>
      </c>
      <c r="S29" s="97" t="s">
        <v>219</v>
      </c>
      <c r="T29" s="97" t="s">
        <v>219</v>
      </c>
      <c r="U29" s="97" t="s">
        <v>219</v>
      </c>
      <c r="V29" s="97" t="s">
        <v>219</v>
      </c>
      <c r="W29" s="97"/>
      <c r="X29" s="97"/>
    </row>
    <row r="30" spans="1:24" x14ac:dyDescent="0.4">
      <c r="A30" s="59" t="s">
        <v>84</v>
      </c>
      <c r="B30" s="65" t="s">
        <v>85</v>
      </c>
      <c r="C30" s="62">
        <v>406.87999614304186</v>
      </c>
      <c r="D30" s="62">
        <v>400.26257723413795</v>
      </c>
      <c r="E30" s="62">
        <v>388.0328283929</v>
      </c>
      <c r="F30" s="62">
        <v>410.66970757477782</v>
      </c>
      <c r="G30" s="62">
        <v>421.91453442326412</v>
      </c>
      <c r="H30" s="62">
        <v>464.23307246554106</v>
      </c>
      <c r="I30" s="62">
        <v>453.45822725300008</v>
      </c>
      <c r="J30" s="63">
        <v>243.83954341623908</v>
      </c>
      <c r="K30" s="131" t="s">
        <v>219</v>
      </c>
      <c r="L30" s="97" t="s">
        <v>219</v>
      </c>
      <c r="M30" s="97" t="s">
        <v>219</v>
      </c>
      <c r="N30" s="97" t="s">
        <v>219</v>
      </c>
      <c r="O30" s="97" t="s">
        <v>219</v>
      </c>
      <c r="P30" s="97" t="s">
        <v>219</v>
      </c>
      <c r="Q30" s="97" t="s">
        <v>219</v>
      </c>
      <c r="R30" s="97" t="s">
        <v>219</v>
      </c>
      <c r="S30" s="97" t="s">
        <v>219</v>
      </c>
      <c r="T30" s="97" t="s">
        <v>219</v>
      </c>
      <c r="U30" s="97" t="s">
        <v>219</v>
      </c>
      <c r="V30" s="97" t="s">
        <v>219</v>
      </c>
      <c r="W30" s="97"/>
      <c r="X30" s="97"/>
    </row>
    <row r="31" spans="1:24" x14ac:dyDescent="0.4">
      <c r="A31" s="59" t="s">
        <v>86</v>
      </c>
      <c r="B31" s="65" t="s">
        <v>87</v>
      </c>
      <c r="C31" s="62">
        <v>799.46171065870726</v>
      </c>
      <c r="D31" s="62">
        <v>812.66282983017732</v>
      </c>
      <c r="E31" s="62">
        <v>797.11069748988496</v>
      </c>
      <c r="F31" s="62">
        <v>857.2403809772112</v>
      </c>
      <c r="G31" s="62">
        <v>864.95326357285535</v>
      </c>
      <c r="H31" s="62">
        <v>963.87901443210183</v>
      </c>
      <c r="I31" s="62">
        <v>986.3379587554582</v>
      </c>
      <c r="J31" s="63">
        <v>538.33109088466824</v>
      </c>
      <c r="K31" s="131" t="s">
        <v>219</v>
      </c>
      <c r="L31" s="97" t="s">
        <v>219</v>
      </c>
      <c r="M31" s="97" t="s">
        <v>219</v>
      </c>
      <c r="N31" s="97" t="s">
        <v>219</v>
      </c>
      <c r="O31" s="97" t="s">
        <v>219</v>
      </c>
      <c r="P31" s="97" t="s">
        <v>219</v>
      </c>
      <c r="Q31" s="97" t="s">
        <v>219</v>
      </c>
      <c r="R31" s="97" t="s">
        <v>219</v>
      </c>
      <c r="S31" s="97" t="s">
        <v>219</v>
      </c>
      <c r="T31" s="97" t="s">
        <v>219</v>
      </c>
      <c r="U31" s="97" t="s">
        <v>219</v>
      </c>
      <c r="V31" s="97" t="s">
        <v>219</v>
      </c>
      <c r="W31" s="97"/>
      <c r="X31" s="97"/>
    </row>
    <row r="32" spans="1:24" x14ac:dyDescent="0.4">
      <c r="A32" s="59" t="s">
        <v>88</v>
      </c>
      <c r="B32" s="65" t="s">
        <v>89</v>
      </c>
      <c r="C32" s="62">
        <v>655.13156122244573</v>
      </c>
      <c r="D32" s="62">
        <v>631.28681426371463</v>
      </c>
      <c r="E32" s="62">
        <v>588.63163467044035</v>
      </c>
      <c r="F32" s="62">
        <v>587.13906098177495</v>
      </c>
      <c r="G32" s="62">
        <v>576.79654002813129</v>
      </c>
      <c r="H32" s="62">
        <v>621.1295247598091</v>
      </c>
      <c r="I32" s="62">
        <v>577.12971215330913</v>
      </c>
      <c r="J32" s="63">
        <v>308.52816795850964</v>
      </c>
      <c r="K32" s="131" t="s">
        <v>219</v>
      </c>
      <c r="L32" s="97" t="s">
        <v>219</v>
      </c>
      <c r="M32" s="97" t="s">
        <v>219</v>
      </c>
      <c r="N32" s="97" t="s">
        <v>219</v>
      </c>
      <c r="O32" s="97" t="s">
        <v>219</v>
      </c>
      <c r="P32" s="97" t="s">
        <v>219</v>
      </c>
      <c r="Q32" s="97" t="s">
        <v>219</v>
      </c>
      <c r="R32" s="97" t="s">
        <v>219</v>
      </c>
      <c r="S32" s="97" t="s">
        <v>219</v>
      </c>
      <c r="T32" s="97" t="s">
        <v>219</v>
      </c>
      <c r="U32" s="97" t="s">
        <v>219</v>
      </c>
      <c r="V32" s="97" t="s">
        <v>219</v>
      </c>
      <c r="W32" s="97"/>
      <c r="X32" s="97"/>
    </row>
    <row r="33" spans="1:24" x14ac:dyDescent="0.4">
      <c r="A33" s="59" t="s">
        <v>90</v>
      </c>
      <c r="B33" s="65" t="s">
        <v>91</v>
      </c>
      <c r="C33" s="62">
        <v>518.67609386656284</v>
      </c>
      <c r="D33" s="62">
        <v>492.61979556109895</v>
      </c>
      <c r="E33" s="62">
        <v>457.3266896270456</v>
      </c>
      <c r="F33" s="62">
        <v>465.05518754848049</v>
      </c>
      <c r="G33" s="62">
        <v>458.98059172729654</v>
      </c>
      <c r="H33" s="62">
        <v>493.25857076496175</v>
      </c>
      <c r="I33" s="62">
        <v>451.84842048258196</v>
      </c>
      <c r="J33" s="63">
        <v>243.37363465708751</v>
      </c>
      <c r="K33" s="131" t="s">
        <v>219</v>
      </c>
      <c r="L33" s="97" t="s">
        <v>219</v>
      </c>
      <c r="M33" s="97" t="s">
        <v>219</v>
      </c>
      <c r="N33" s="97" t="s">
        <v>219</v>
      </c>
      <c r="O33" s="97" t="s">
        <v>219</v>
      </c>
      <c r="P33" s="97" t="s">
        <v>219</v>
      </c>
      <c r="Q33" s="97" t="s">
        <v>219</v>
      </c>
      <c r="R33" s="97" t="s">
        <v>219</v>
      </c>
      <c r="S33" s="97" t="s">
        <v>219</v>
      </c>
      <c r="T33" s="97" t="s">
        <v>219</v>
      </c>
      <c r="U33" s="97" t="s">
        <v>219</v>
      </c>
      <c r="V33" s="97" t="s">
        <v>219</v>
      </c>
      <c r="W33" s="97"/>
      <c r="X33" s="97"/>
    </row>
    <row r="34" spans="1:24" x14ac:dyDescent="0.4">
      <c r="A34" s="47">
        <v>924</v>
      </c>
      <c r="B34" s="66" t="s">
        <v>92</v>
      </c>
      <c r="C34" s="57">
        <v>330.81880822913428</v>
      </c>
      <c r="D34" s="57">
        <v>326.4515752817328</v>
      </c>
      <c r="E34" s="57">
        <v>303.30538326570792</v>
      </c>
      <c r="F34" s="57">
        <v>320.03531800542862</v>
      </c>
      <c r="G34" s="57">
        <v>328.76532422649115</v>
      </c>
      <c r="H34" s="57">
        <v>353.6851495527531</v>
      </c>
      <c r="I34" s="57">
        <v>346.35477437686603</v>
      </c>
      <c r="J34" s="58">
        <v>189.26143331691361</v>
      </c>
      <c r="K34" s="130" t="s">
        <v>219</v>
      </c>
      <c r="L34" s="90" t="s">
        <v>219</v>
      </c>
      <c r="M34" s="90" t="s">
        <v>219</v>
      </c>
      <c r="N34" s="90" t="s">
        <v>219</v>
      </c>
      <c r="O34" s="90" t="s">
        <v>219</v>
      </c>
      <c r="P34" s="90" t="s">
        <v>219</v>
      </c>
      <c r="Q34" s="90" t="s">
        <v>219</v>
      </c>
      <c r="R34" s="90" t="s">
        <v>219</v>
      </c>
      <c r="S34" s="90" t="s">
        <v>219</v>
      </c>
      <c r="T34" s="90" t="s">
        <v>219</v>
      </c>
      <c r="U34" s="90" t="s">
        <v>219</v>
      </c>
      <c r="V34" s="90" t="s">
        <v>219</v>
      </c>
      <c r="W34" s="90"/>
      <c r="X34" s="90"/>
    </row>
    <row r="35" spans="1:24" x14ac:dyDescent="0.4">
      <c r="A35" s="47">
        <v>923</v>
      </c>
      <c r="B35" s="66" t="s">
        <v>93</v>
      </c>
      <c r="C35" s="57">
        <v>533.71908107448064</v>
      </c>
      <c r="D35" s="57">
        <v>533.76013108151722</v>
      </c>
      <c r="E35" s="57">
        <v>510.73533442174659</v>
      </c>
      <c r="F35" s="57">
        <v>534.9501249130941</v>
      </c>
      <c r="G35" s="57">
        <v>552.79756932548446</v>
      </c>
      <c r="H35" s="57">
        <v>605.74196078031639</v>
      </c>
      <c r="I35" s="57">
        <v>604.35946180627002</v>
      </c>
      <c r="J35" s="58">
        <v>330.10308720331693</v>
      </c>
      <c r="K35" s="130" t="s">
        <v>219</v>
      </c>
      <c r="L35" s="90" t="s">
        <v>219</v>
      </c>
      <c r="M35" s="90" t="s">
        <v>219</v>
      </c>
      <c r="N35" s="90" t="s">
        <v>219</v>
      </c>
      <c r="O35" s="90" t="s">
        <v>219</v>
      </c>
      <c r="P35" s="90" t="s">
        <v>219</v>
      </c>
      <c r="Q35" s="90" t="s">
        <v>219</v>
      </c>
      <c r="R35" s="90" t="s">
        <v>219</v>
      </c>
      <c r="S35" s="90" t="s">
        <v>219</v>
      </c>
      <c r="T35" s="90" t="s">
        <v>219</v>
      </c>
      <c r="U35" s="90" t="s">
        <v>219</v>
      </c>
      <c r="V35" s="90" t="s">
        <v>219</v>
      </c>
      <c r="W35" s="90"/>
      <c r="X35" s="90"/>
    </row>
    <row r="36" spans="1:24" s="100" customFormat="1" ht="30" customHeight="1" x14ac:dyDescent="0.4">
      <c r="A36" s="67">
        <v>922</v>
      </c>
      <c r="B36" s="68" t="s">
        <v>94</v>
      </c>
      <c r="C36" s="80"/>
      <c r="D36" s="80"/>
      <c r="E36" s="80"/>
      <c r="F36" s="80"/>
      <c r="G36" s="80"/>
      <c r="H36" s="80"/>
      <c r="I36" s="80"/>
      <c r="J36" s="121"/>
      <c r="K36" s="133"/>
      <c r="L36" s="134"/>
      <c r="M36" s="134"/>
      <c r="N36" s="134"/>
      <c r="O36" s="134"/>
      <c r="P36" s="134"/>
      <c r="Q36" s="134"/>
      <c r="R36" s="134"/>
      <c r="S36" s="134"/>
      <c r="T36" s="134"/>
      <c r="U36" s="134"/>
      <c r="V36" s="134"/>
      <c r="W36" s="134"/>
      <c r="X36" s="134"/>
    </row>
    <row r="49" spans="1:1" x14ac:dyDescent="0.4">
      <c r="A49" s="75"/>
    </row>
    <row r="50" spans="1:1" x14ac:dyDescent="0.4">
      <c r="A50" s="75"/>
    </row>
  </sheetData>
  <mergeCells count="2">
    <mergeCell ref="A1:B1"/>
    <mergeCell ref="A19:B19"/>
  </mergeCells>
  <conditionalFormatting sqref="C1:V1">
    <cfRule type="cellIs" dxfId="13" priority="1" stopIfTrue="1" operator="equal">
      <formula>FALSE</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pane xSplit="2" topLeftCell="C1" activePane="topRight" state="frozen"/>
      <selection pane="topRight"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153</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f t="shared" ref="G3:X3" si="0">SUM(G6,G16:G17,G4)</f>
        <v>4216.9707421205239</v>
      </c>
      <c r="H3" s="57">
        <f t="shared" si="0"/>
        <v>4560.3279730823833</v>
      </c>
      <c r="I3" s="57">
        <f t="shared" si="0"/>
        <v>4550.8799907039584</v>
      </c>
      <c r="J3" s="57">
        <f t="shared" si="0"/>
        <v>4864.9706290727363</v>
      </c>
      <c r="K3" s="57">
        <f t="shared" si="0"/>
        <v>4855.6777992951511</v>
      </c>
      <c r="L3" s="57">
        <f t="shared" si="0"/>
        <v>4532.1900443650766</v>
      </c>
      <c r="M3" s="57">
        <f t="shared" si="0"/>
        <v>4574.2510630700244</v>
      </c>
      <c r="N3" s="57">
        <f t="shared" si="0"/>
        <v>5056.8584049752217</v>
      </c>
      <c r="O3" s="57">
        <f t="shared" si="0"/>
        <v>5098.7516794821686</v>
      </c>
      <c r="P3" s="57">
        <f t="shared" si="0"/>
        <v>4984.9200626353195</v>
      </c>
      <c r="Q3" s="57">
        <f t="shared" si="0"/>
        <v>4635.0118573493255</v>
      </c>
      <c r="R3" s="57">
        <f t="shared" si="0"/>
        <v>4042.2862376047101</v>
      </c>
      <c r="S3" s="57">
        <f t="shared" si="0"/>
        <v>2489.4119175746537</v>
      </c>
      <c r="T3" s="57">
        <f t="shared" si="0"/>
        <v>991.64976374931405</v>
      </c>
      <c r="U3" s="57">
        <f t="shared" si="0"/>
        <v>459.84335153560272</v>
      </c>
      <c r="V3" s="57">
        <f t="shared" si="0"/>
        <v>233.19424866448776</v>
      </c>
      <c r="W3" s="90">
        <f t="shared" si="0"/>
        <v>99.729245369872373</v>
      </c>
      <c r="X3" s="90">
        <f t="shared" si="0"/>
        <v>28.960770188816397</v>
      </c>
      <c r="Y3" s="90">
        <v>3.9458946524339318</v>
      </c>
      <c r="Z3" s="58">
        <v>0</v>
      </c>
    </row>
    <row r="4" spans="1:26" s="49" customFormat="1" x14ac:dyDescent="0.4">
      <c r="A4" s="59"/>
      <c r="B4" s="89" t="s">
        <v>71</v>
      </c>
      <c r="C4" s="62"/>
      <c r="D4" s="62"/>
      <c r="E4" s="62"/>
      <c r="F4" s="62"/>
      <c r="G4" s="62">
        <v>0.64347736164575253</v>
      </c>
      <c r="H4" s="62">
        <v>0.67738802553358979</v>
      </c>
      <c r="I4" s="62">
        <v>0.42366642954147526</v>
      </c>
      <c r="J4" s="62">
        <v>0.44918446391426786</v>
      </c>
      <c r="K4" s="62">
        <v>0.41982480028964086</v>
      </c>
      <c r="L4" s="62">
        <v>0.22464070251190746</v>
      </c>
      <c r="M4" s="62">
        <v>0.14463551887383039</v>
      </c>
      <c r="N4" s="62">
        <v>0.18949076662401532</v>
      </c>
      <c r="O4" s="62">
        <v>0.20358332338974863</v>
      </c>
      <c r="P4" s="62">
        <v>0.19479154115233049</v>
      </c>
      <c r="Q4" s="62">
        <v>0.15441314154887514</v>
      </c>
      <c r="R4" s="62">
        <v>0.14422611348109446</v>
      </c>
      <c r="S4" s="62">
        <v>5.887702629550351E-2</v>
      </c>
      <c r="T4" s="62">
        <v>4.5070432643303342E-2</v>
      </c>
      <c r="U4" s="62">
        <v>2.8003170288067009E-2</v>
      </c>
      <c r="V4" s="62">
        <v>7.8204300478397319E-3</v>
      </c>
      <c r="W4" s="97">
        <v>0</v>
      </c>
      <c r="X4" s="97">
        <v>0</v>
      </c>
      <c r="Y4" s="97">
        <v>0</v>
      </c>
      <c r="Z4" s="63">
        <v>0</v>
      </c>
    </row>
    <row r="5" spans="1:26" s="49" customFormat="1" ht="25.5" customHeight="1" x14ac:dyDescent="0.4">
      <c r="A5" s="54">
        <v>941</v>
      </c>
      <c r="B5" s="55" t="s">
        <v>72</v>
      </c>
      <c r="C5" s="57"/>
      <c r="D5" s="57"/>
      <c r="E5" s="57"/>
      <c r="F5" s="57"/>
      <c r="G5" s="57">
        <f t="shared" ref="G5:Z5" si="1">SUM(G6,G16)</f>
        <v>3753.1326942528513</v>
      </c>
      <c r="H5" s="57">
        <f t="shared" si="1"/>
        <v>4059.4322965846914</v>
      </c>
      <c r="I5" s="57">
        <f t="shared" si="1"/>
        <v>4041.0591761770274</v>
      </c>
      <c r="J5" s="57">
        <f t="shared" si="1"/>
        <v>4321.7112268888059</v>
      </c>
      <c r="K5" s="57">
        <f t="shared" si="1"/>
        <v>4310.1563411132865</v>
      </c>
      <c r="L5" s="57">
        <f t="shared" si="1"/>
        <v>4021.3064607519668</v>
      </c>
      <c r="M5" s="57">
        <f t="shared" si="1"/>
        <v>4060.188927432715</v>
      </c>
      <c r="N5" s="57">
        <f t="shared" si="1"/>
        <v>4493.4684807937456</v>
      </c>
      <c r="O5" s="57">
        <f t="shared" si="1"/>
        <v>4538.1553906345043</v>
      </c>
      <c r="P5" s="57">
        <f t="shared" si="1"/>
        <v>4444.9717281178246</v>
      </c>
      <c r="Q5" s="57">
        <f t="shared" si="1"/>
        <v>4141.5335017750103</v>
      </c>
      <c r="R5" s="57">
        <f t="shared" si="1"/>
        <v>3611.7854645814546</v>
      </c>
      <c r="S5" s="57">
        <f t="shared" si="1"/>
        <v>2224.6173893852033</v>
      </c>
      <c r="T5" s="57">
        <f t="shared" si="1"/>
        <v>893.54846288216243</v>
      </c>
      <c r="U5" s="57">
        <f t="shared" si="1"/>
        <v>412.92621174970697</v>
      </c>
      <c r="V5" s="57">
        <f t="shared" si="1"/>
        <v>204.77798206064801</v>
      </c>
      <c r="W5" s="90">
        <f t="shared" si="1"/>
        <v>88.283060142427601</v>
      </c>
      <c r="X5" s="90">
        <f t="shared" si="1"/>
        <v>24.159813779073449</v>
      </c>
      <c r="Y5" s="90">
        <f t="shared" si="1"/>
        <v>0</v>
      </c>
      <c r="Z5" s="58">
        <f t="shared" si="1"/>
        <v>0</v>
      </c>
    </row>
    <row r="6" spans="1:26" s="49" customFormat="1" ht="25.5" customHeight="1" x14ac:dyDescent="0.4">
      <c r="A6" s="54">
        <v>921</v>
      </c>
      <c r="B6" s="64" t="s">
        <v>73</v>
      </c>
      <c r="C6" s="57"/>
      <c r="D6" s="57"/>
      <c r="E6" s="57"/>
      <c r="F6" s="57"/>
      <c r="G6" s="57">
        <f t="shared" ref="G6:I6" si="2">SUM(G7:G15)</f>
        <v>3477.9699705763242</v>
      </c>
      <c r="H6" s="57">
        <f t="shared" si="2"/>
        <v>3762.7618818999954</v>
      </c>
      <c r="I6" s="57">
        <f t="shared" si="2"/>
        <v>3740.8624659098978</v>
      </c>
      <c r="J6" s="57">
        <f t="shared" ref="J6:Z6" si="3">SUM(J7:J15)</f>
        <v>4003.8841875284397</v>
      </c>
      <c r="K6" s="57">
        <f t="shared" si="3"/>
        <v>3995.3616177668996</v>
      </c>
      <c r="L6" s="57">
        <f t="shared" si="3"/>
        <v>3729.1318963551776</v>
      </c>
      <c r="M6" s="57">
        <f t="shared" si="3"/>
        <v>3767.148822484241</v>
      </c>
      <c r="N6" s="57">
        <f t="shared" si="3"/>
        <v>4173.875832355121</v>
      </c>
      <c r="O6" s="57">
        <f t="shared" si="3"/>
        <v>4220.1786013874525</v>
      </c>
      <c r="P6" s="57">
        <f t="shared" si="3"/>
        <v>4136.922845563291</v>
      </c>
      <c r="Q6" s="57">
        <f t="shared" si="3"/>
        <v>3856.5690661392241</v>
      </c>
      <c r="R6" s="57">
        <f t="shared" si="3"/>
        <v>3363.9380846917647</v>
      </c>
      <c r="S6" s="57">
        <f t="shared" si="3"/>
        <v>2071.3891285830032</v>
      </c>
      <c r="T6" s="57">
        <f t="shared" si="3"/>
        <v>822.45391367571369</v>
      </c>
      <c r="U6" s="57">
        <f t="shared" si="3"/>
        <v>379.0247259461517</v>
      </c>
      <c r="V6" s="57">
        <f t="shared" si="3"/>
        <v>186.65945491781167</v>
      </c>
      <c r="W6" s="90">
        <f t="shared" si="3"/>
        <v>78.598864790232312</v>
      </c>
      <c r="X6" s="90">
        <f t="shared" si="3"/>
        <v>21.202058173542163</v>
      </c>
      <c r="Y6" s="90">
        <f t="shared" si="3"/>
        <v>0</v>
      </c>
      <c r="Z6" s="58">
        <f t="shared" si="3"/>
        <v>0</v>
      </c>
    </row>
    <row r="7" spans="1:26" s="49" customFormat="1" x14ac:dyDescent="0.4">
      <c r="A7" s="59" t="s">
        <v>74</v>
      </c>
      <c r="B7" s="65" t="s">
        <v>75</v>
      </c>
      <c r="C7" s="62"/>
      <c r="D7" s="62"/>
      <c r="E7" s="62"/>
      <c r="F7" s="62"/>
      <c r="G7" s="62">
        <v>238.67912653511775</v>
      </c>
      <c r="H7" s="62">
        <v>263.62870124568548</v>
      </c>
      <c r="I7" s="62">
        <v>272.6702952137897</v>
      </c>
      <c r="J7" s="62">
        <v>291.16843951228526</v>
      </c>
      <c r="K7" s="62">
        <v>283.77993895443672</v>
      </c>
      <c r="L7" s="62">
        <v>258.93026212594413</v>
      </c>
      <c r="M7" s="62">
        <v>255.52033041540307</v>
      </c>
      <c r="N7" s="62">
        <v>275.60905961918593</v>
      </c>
      <c r="O7" s="62">
        <v>269.99679836864357</v>
      </c>
      <c r="P7" s="62">
        <v>256.17440352241022</v>
      </c>
      <c r="Q7" s="62">
        <v>231.03003245856786</v>
      </c>
      <c r="R7" s="62">
        <v>200.63780272512321</v>
      </c>
      <c r="S7" s="62">
        <v>117.51050827003542</v>
      </c>
      <c r="T7" s="62">
        <v>46.552360500823696</v>
      </c>
      <c r="U7" s="62">
        <v>23.552721303215158</v>
      </c>
      <c r="V7" s="62">
        <v>12.111107618071644</v>
      </c>
      <c r="W7" s="97">
        <v>5.7277137336246664</v>
      </c>
      <c r="X7" s="97">
        <v>1.7800989438072552</v>
      </c>
      <c r="Y7" s="97">
        <v>0</v>
      </c>
      <c r="Z7" s="63">
        <v>0</v>
      </c>
    </row>
    <row r="8" spans="1:26" s="49" customFormat="1" x14ac:dyDescent="0.4">
      <c r="A8" s="59" t="s">
        <v>76</v>
      </c>
      <c r="B8" s="65" t="s">
        <v>77</v>
      </c>
      <c r="C8" s="62"/>
      <c r="D8" s="62"/>
      <c r="E8" s="62"/>
      <c r="F8" s="62"/>
      <c r="G8" s="62">
        <v>676.70863569718381</v>
      </c>
      <c r="H8" s="62">
        <v>726.07358302749344</v>
      </c>
      <c r="I8" s="62">
        <v>736.76482033621039</v>
      </c>
      <c r="J8" s="62">
        <v>785.44210765490823</v>
      </c>
      <c r="K8" s="62">
        <v>783.14708825259368</v>
      </c>
      <c r="L8" s="62">
        <v>724.31597813646999</v>
      </c>
      <c r="M8" s="62">
        <v>727.22733745162282</v>
      </c>
      <c r="N8" s="62">
        <v>794.8522930405137</v>
      </c>
      <c r="O8" s="62">
        <v>793.68289066051466</v>
      </c>
      <c r="P8" s="62">
        <v>773.93298248567419</v>
      </c>
      <c r="Q8" s="62">
        <v>715.94995451425802</v>
      </c>
      <c r="R8" s="62">
        <v>617.56644032217798</v>
      </c>
      <c r="S8" s="62">
        <v>352.02888921630858</v>
      </c>
      <c r="T8" s="62">
        <v>129.04853627325051</v>
      </c>
      <c r="U8" s="62">
        <v>60.816176147092136</v>
      </c>
      <c r="V8" s="62">
        <v>32.457850847316038</v>
      </c>
      <c r="W8" s="97">
        <v>13.065295599637953</v>
      </c>
      <c r="X8" s="97">
        <v>3.6931906529233123</v>
      </c>
      <c r="Y8" s="97">
        <v>0</v>
      </c>
      <c r="Z8" s="63">
        <v>0</v>
      </c>
    </row>
    <row r="9" spans="1:26" s="49" customFormat="1" x14ac:dyDescent="0.4">
      <c r="A9" s="59" t="s">
        <v>78</v>
      </c>
      <c r="B9" s="65" t="s">
        <v>79</v>
      </c>
      <c r="C9" s="62"/>
      <c r="D9" s="62"/>
      <c r="E9" s="62"/>
      <c r="F9" s="62"/>
      <c r="G9" s="62">
        <v>353.01890059844925</v>
      </c>
      <c r="H9" s="62">
        <v>385.68199427816648</v>
      </c>
      <c r="I9" s="62">
        <v>389.94296833444423</v>
      </c>
      <c r="J9" s="62">
        <v>418.71482336174148</v>
      </c>
      <c r="K9" s="62">
        <v>417.08105400124253</v>
      </c>
      <c r="L9" s="62">
        <v>386.96261271848709</v>
      </c>
      <c r="M9" s="62">
        <v>385.37568771670777</v>
      </c>
      <c r="N9" s="62">
        <v>425.16422617037995</v>
      </c>
      <c r="O9" s="62">
        <v>427.67839711332454</v>
      </c>
      <c r="P9" s="62">
        <v>417.06030849808093</v>
      </c>
      <c r="Q9" s="62">
        <v>391.40463551039466</v>
      </c>
      <c r="R9" s="62">
        <v>335.08230419161418</v>
      </c>
      <c r="S9" s="62">
        <v>194.9513185851572</v>
      </c>
      <c r="T9" s="62">
        <v>64.931476416499834</v>
      </c>
      <c r="U9" s="62">
        <v>29.810524370098978</v>
      </c>
      <c r="V9" s="62">
        <v>13.208292445725224</v>
      </c>
      <c r="W9" s="97">
        <v>4.9106872685112517</v>
      </c>
      <c r="X9" s="97">
        <v>1.3635742410911225</v>
      </c>
      <c r="Y9" s="97">
        <v>0</v>
      </c>
      <c r="Z9" s="63">
        <v>0</v>
      </c>
    </row>
    <row r="10" spans="1:26" s="49" customFormat="1" x14ac:dyDescent="0.4">
      <c r="A10" s="59" t="s">
        <v>80</v>
      </c>
      <c r="B10" s="65" t="s">
        <v>81</v>
      </c>
      <c r="C10" s="62"/>
      <c r="D10" s="62"/>
      <c r="E10" s="62"/>
      <c r="F10" s="62"/>
      <c r="G10" s="62">
        <v>244.85061646782481</v>
      </c>
      <c r="H10" s="62">
        <v>268.81379541875322</v>
      </c>
      <c r="I10" s="62">
        <v>262.74077216580497</v>
      </c>
      <c r="J10" s="62">
        <v>277.99077289374861</v>
      </c>
      <c r="K10" s="62">
        <v>274.62269805306209</v>
      </c>
      <c r="L10" s="62">
        <v>256.68245511354831</v>
      </c>
      <c r="M10" s="62">
        <v>262.65602116183663</v>
      </c>
      <c r="N10" s="62">
        <v>296.01523787468199</v>
      </c>
      <c r="O10" s="62">
        <v>303.71930011733571</v>
      </c>
      <c r="P10" s="62">
        <v>299.06432313522271</v>
      </c>
      <c r="Q10" s="62">
        <v>282.75787487258759</v>
      </c>
      <c r="R10" s="62">
        <v>249.29428319115527</v>
      </c>
      <c r="S10" s="62">
        <v>149.21904464560009</v>
      </c>
      <c r="T10" s="62">
        <v>53.164344405010603</v>
      </c>
      <c r="U10" s="62">
        <v>25.620339618142612</v>
      </c>
      <c r="V10" s="62">
        <v>13.946691598649636</v>
      </c>
      <c r="W10" s="97">
        <v>5.4981598163631524</v>
      </c>
      <c r="X10" s="97">
        <v>1.2330174986647588</v>
      </c>
      <c r="Y10" s="97">
        <v>0</v>
      </c>
      <c r="Z10" s="63">
        <v>0</v>
      </c>
    </row>
    <row r="11" spans="1:26" s="49" customFormat="1" x14ac:dyDescent="0.4">
      <c r="A11" s="59" t="s">
        <v>82</v>
      </c>
      <c r="B11" s="65" t="s">
        <v>83</v>
      </c>
      <c r="C11" s="62"/>
      <c r="D11" s="62"/>
      <c r="E11" s="62"/>
      <c r="F11" s="62"/>
      <c r="G11" s="62">
        <v>370.39159917378259</v>
      </c>
      <c r="H11" s="62">
        <v>405.57036609198718</v>
      </c>
      <c r="I11" s="62">
        <v>406.93276430596387</v>
      </c>
      <c r="J11" s="62">
        <v>432.78984752092447</v>
      </c>
      <c r="K11" s="62">
        <v>428.62529839659646</v>
      </c>
      <c r="L11" s="62">
        <v>396.594690177053</v>
      </c>
      <c r="M11" s="62">
        <v>396.40800478678324</v>
      </c>
      <c r="N11" s="62">
        <v>438.37812383801378</v>
      </c>
      <c r="O11" s="62">
        <v>446.44998757459899</v>
      </c>
      <c r="P11" s="62">
        <v>436.41087154647329</v>
      </c>
      <c r="Q11" s="62">
        <v>403.30064943062291</v>
      </c>
      <c r="R11" s="62">
        <v>348.21871901182567</v>
      </c>
      <c r="S11" s="62">
        <v>206.78076153880315</v>
      </c>
      <c r="T11" s="62">
        <v>82.081038757709933</v>
      </c>
      <c r="U11" s="62">
        <v>41.233177413610179</v>
      </c>
      <c r="V11" s="62">
        <v>27.580047050954938</v>
      </c>
      <c r="W11" s="97">
        <v>13.398019899187458</v>
      </c>
      <c r="X11" s="97">
        <v>3.0391380702001607</v>
      </c>
      <c r="Y11" s="97">
        <v>0</v>
      </c>
      <c r="Z11" s="63">
        <v>0</v>
      </c>
    </row>
    <row r="12" spans="1:26" s="49" customFormat="1" x14ac:dyDescent="0.4">
      <c r="A12" s="59" t="s">
        <v>84</v>
      </c>
      <c r="B12" s="65" t="s">
        <v>85</v>
      </c>
      <c r="C12" s="62"/>
      <c r="D12" s="62"/>
      <c r="E12" s="62"/>
      <c r="F12" s="62"/>
      <c r="G12" s="62">
        <v>260.24253303179665</v>
      </c>
      <c r="H12" s="62">
        <v>279.55050258614233</v>
      </c>
      <c r="I12" s="62">
        <v>272.972839082017</v>
      </c>
      <c r="J12" s="62">
        <v>292.32374932046423</v>
      </c>
      <c r="K12" s="62">
        <v>292.54255906810516</v>
      </c>
      <c r="L12" s="62">
        <v>273.77342344830765</v>
      </c>
      <c r="M12" s="62">
        <v>279.74566087635094</v>
      </c>
      <c r="N12" s="62">
        <v>315.86662241763014</v>
      </c>
      <c r="O12" s="62">
        <v>324.57724073025958</v>
      </c>
      <c r="P12" s="62">
        <v>320.54207105497539</v>
      </c>
      <c r="Q12" s="62">
        <v>300.8799375069288</v>
      </c>
      <c r="R12" s="62">
        <v>263.10131354135342</v>
      </c>
      <c r="S12" s="62">
        <v>174.8957066871501</v>
      </c>
      <c r="T12" s="62">
        <v>70.192334963654915</v>
      </c>
      <c r="U12" s="62">
        <v>32.89428163882976</v>
      </c>
      <c r="V12" s="62">
        <v>16.624347324728987</v>
      </c>
      <c r="W12" s="97">
        <v>6.8501374366914431</v>
      </c>
      <c r="X12" s="97">
        <v>1.8214735144663161</v>
      </c>
      <c r="Y12" s="97">
        <v>0</v>
      </c>
      <c r="Z12" s="63">
        <v>0</v>
      </c>
    </row>
    <row r="13" spans="1:26" s="49" customFormat="1" x14ac:dyDescent="0.4">
      <c r="A13" s="59" t="s">
        <v>86</v>
      </c>
      <c r="B13" s="65" t="s">
        <v>87</v>
      </c>
      <c r="C13" s="62"/>
      <c r="D13" s="62"/>
      <c r="E13" s="62"/>
      <c r="F13" s="62"/>
      <c r="G13" s="62">
        <v>655.20223579536651</v>
      </c>
      <c r="H13" s="62">
        <v>711.57657214661958</v>
      </c>
      <c r="I13" s="62">
        <v>735.60655398491781</v>
      </c>
      <c r="J13" s="62">
        <v>803.498005546174</v>
      </c>
      <c r="K13" s="62">
        <v>813.90003621765254</v>
      </c>
      <c r="L13" s="62">
        <v>765.89644123517633</v>
      </c>
      <c r="M13" s="62">
        <v>773.2301525498674</v>
      </c>
      <c r="N13" s="62">
        <v>855.17278224834672</v>
      </c>
      <c r="O13" s="62">
        <v>860.53296701920021</v>
      </c>
      <c r="P13" s="62">
        <v>847.80740768397618</v>
      </c>
      <c r="Q13" s="62">
        <v>788.46827088596842</v>
      </c>
      <c r="R13" s="62">
        <v>698.65193746272848</v>
      </c>
      <c r="S13" s="62">
        <v>469.14840821405147</v>
      </c>
      <c r="T13" s="62">
        <v>218.05230233970119</v>
      </c>
      <c r="U13" s="62">
        <v>89.293179093692771</v>
      </c>
      <c r="V13" s="62">
        <v>32.574350745846097</v>
      </c>
      <c r="W13" s="97">
        <v>13.562356260483497</v>
      </c>
      <c r="X13" s="97">
        <v>4.8369464308936649</v>
      </c>
      <c r="Y13" s="97">
        <v>0</v>
      </c>
      <c r="Z13" s="63">
        <v>0</v>
      </c>
    </row>
    <row r="14" spans="1:26" s="49" customFormat="1" x14ac:dyDescent="0.4">
      <c r="A14" s="59" t="s">
        <v>88</v>
      </c>
      <c r="B14" s="65" t="s">
        <v>89</v>
      </c>
      <c r="C14" s="62"/>
      <c r="D14" s="62"/>
      <c r="E14" s="62"/>
      <c r="F14" s="62"/>
      <c r="G14" s="62">
        <v>381.08131034220884</v>
      </c>
      <c r="H14" s="62">
        <v>403.16045171988856</v>
      </c>
      <c r="I14" s="62">
        <v>367.14835230891219</v>
      </c>
      <c r="J14" s="62">
        <v>389.09553642572411</v>
      </c>
      <c r="K14" s="62">
        <v>389.84555261433468</v>
      </c>
      <c r="L14" s="62">
        <v>369.63117163512499</v>
      </c>
      <c r="M14" s="62">
        <v>379.93903161946599</v>
      </c>
      <c r="N14" s="62">
        <v>427.30304527300615</v>
      </c>
      <c r="O14" s="62">
        <v>441.46038882496947</v>
      </c>
      <c r="P14" s="62">
        <v>436.85713499835259</v>
      </c>
      <c r="Q14" s="62">
        <v>413.43087755530854</v>
      </c>
      <c r="R14" s="62">
        <v>363.85904492222812</v>
      </c>
      <c r="S14" s="62">
        <v>225.80353915508448</v>
      </c>
      <c r="T14" s="62">
        <v>81.416066875624651</v>
      </c>
      <c r="U14" s="62">
        <v>34.774629790864594</v>
      </c>
      <c r="V14" s="62">
        <v>17.865362290619306</v>
      </c>
      <c r="W14" s="97">
        <v>8.0431966868706919</v>
      </c>
      <c r="X14" s="97">
        <v>1.8437172201974481</v>
      </c>
      <c r="Y14" s="97">
        <v>0</v>
      </c>
      <c r="Z14" s="63">
        <v>0</v>
      </c>
    </row>
    <row r="15" spans="1:26" s="49" customFormat="1" x14ac:dyDescent="0.4">
      <c r="A15" s="59" t="s">
        <v>90</v>
      </c>
      <c r="B15" s="65" t="s">
        <v>91</v>
      </c>
      <c r="C15" s="62"/>
      <c r="D15" s="62"/>
      <c r="E15" s="62"/>
      <c r="F15" s="62"/>
      <c r="G15" s="62">
        <v>297.79501293459418</v>
      </c>
      <c r="H15" s="62">
        <v>318.70591538525878</v>
      </c>
      <c r="I15" s="62">
        <v>296.08310017783799</v>
      </c>
      <c r="J15" s="62">
        <v>312.86090529246934</v>
      </c>
      <c r="K15" s="62">
        <v>311.8173922088759</v>
      </c>
      <c r="L15" s="62">
        <v>296.34486176506618</v>
      </c>
      <c r="M15" s="62">
        <v>307.04659590620321</v>
      </c>
      <c r="N15" s="62">
        <v>345.51444187336273</v>
      </c>
      <c r="O15" s="62">
        <v>352.080630978606</v>
      </c>
      <c r="P15" s="62">
        <v>349.07334263812555</v>
      </c>
      <c r="Q15" s="62">
        <v>329.34683340458724</v>
      </c>
      <c r="R15" s="62">
        <v>287.52623932355795</v>
      </c>
      <c r="S15" s="62">
        <v>181.05095227081279</v>
      </c>
      <c r="T15" s="62">
        <v>77.015453143438378</v>
      </c>
      <c r="U15" s="62">
        <v>41.029696570605573</v>
      </c>
      <c r="V15" s="62">
        <v>20.291404995899804</v>
      </c>
      <c r="W15" s="97">
        <v>7.5432980888622003</v>
      </c>
      <c r="X15" s="97">
        <v>1.5909016012981232</v>
      </c>
      <c r="Y15" s="97">
        <v>0</v>
      </c>
      <c r="Z15" s="63">
        <v>0</v>
      </c>
    </row>
    <row r="16" spans="1:26" s="49" customFormat="1" x14ac:dyDescent="0.4">
      <c r="A16" s="47">
        <v>924</v>
      </c>
      <c r="B16" s="66" t="s">
        <v>92</v>
      </c>
      <c r="C16" s="57"/>
      <c r="D16" s="57"/>
      <c r="E16" s="57"/>
      <c r="F16" s="57"/>
      <c r="G16" s="57">
        <v>275.16272367652726</v>
      </c>
      <c r="H16" s="57">
        <v>296.67041468469603</v>
      </c>
      <c r="I16" s="57">
        <v>300.19671026712945</v>
      </c>
      <c r="J16" s="57">
        <v>317.82703936036609</v>
      </c>
      <c r="K16" s="57">
        <v>314.7947233463874</v>
      </c>
      <c r="L16" s="57">
        <v>292.17456439678926</v>
      </c>
      <c r="M16" s="57">
        <v>293.04010494847398</v>
      </c>
      <c r="N16" s="57">
        <v>319.59264843862417</v>
      </c>
      <c r="O16" s="57">
        <v>317.97678924705178</v>
      </c>
      <c r="P16" s="57">
        <v>308.04888255453318</v>
      </c>
      <c r="Q16" s="57">
        <v>284.96443563578651</v>
      </c>
      <c r="R16" s="57">
        <v>247.8473798896899</v>
      </c>
      <c r="S16" s="57">
        <v>153.22826080220025</v>
      </c>
      <c r="T16" s="57">
        <v>71.094549206448775</v>
      </c>
      <c r="U16" s="57">
        <v>33.901485803555282</v>
      </c>
      <c r="V16" s="57">
        <v>18.118527142836356</v>
      </c>
      <c r="W16" s="90">
        <v>9.684195352195287</v>
      </c>
      <c r="X16" s="90">
        <v>2.9577556055312861</v>
      </c>
      <c r="Y16" s="90">
        <v>0</v>
      </c>
      <c r="Z16" s="58">
        <v>0</v>
      </c>
    </row>
    <row r="17" spans="1:26" s="49" customFormat="1" x14ac:dyDescent="0.4">
      <c r="A17" s="47">
        <v>923</v>
      </c>
      <c r="B17" s="91" t="s">
        <v>93</v>
      </c>
      <c r="C17" s="90"/>
      <c r="D17" s="90"/>
      <c r="E17" s="90"/>
      <c r="F17" s="90"/>
      <c r="G17" s="90">
        <v>463.19457050602659</v>
      </c>
      <c r="H17" s="90">
        <v>500.21828847215909</v>
      </c>
      <c r="I17" s="90">
        <v>509.39714809738996</v>
      </c>
      <c r="J17" s="90">
        <v>542.81021772001657</v>
      </c>
      <c r="K17" s="90">
        <v>545.10163338157486</v>
      </c>
      <c r="L17" s="90">
        <v>510.6589429105976</v>
      </c>
      <c r="M17" s="90">
        <v>513.91750011843567</v>
      </c>
      <c r="N17" s="90">
        <v>563.2004334148528</v>
      </c>
      <c r="O17" s="90">
        <v>560.39270552427456</v>
      </c>
      <c r="P17" s="90">
        <v>539.75354297634294</v>
      </c>
      <c r="Q17" s="90">
        <v>493.32394243276656</v>
      </c>
      <c r="R17" s="90">
        <v>430.35654690977435</v>
      </c>
      <c r="S17" s="90">
        <v>264.73565116315467</v>
      </c>
      <c r="T17" s="90">
        <v>98.056230434508294</v>
      </c>
      <c r="U17" s="90">
        <v>46.889136615607683</v>
      </c>
      <c r="V17" s="90">
        <v>28.408446173791912</v>
      </c>
      <c r="W17" s="90">
        <v>11.446185227444776</v>
      </c>
      <c r="X17" s="90">
        <v>4.80095640974295</v>
      </c>
      <c r="Y17" s="90">
        <v>0</v>
      </c>
      <c r="Z17" s="58">
        <v>0</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154</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150</v>
      </c>
      <c r="X20" s="53" t="s">
        <v>34</v>
      </c>
      <c r="Y20" s="53" t="s">
        <v>35</v>
      </c>
      <c r="Z20" s="86" t="s">
        <v>36</v>
      </c>
    </row>
    <row r="21" spans="1:26" ht="30" customHeight="1" x14ac:dyDescent="0.4">
      <c r="A21" s="54">
        <v>925</v>
      </c>
      <c r="B21" s="55" t="s">
        <v>70</v>
      </c>
      <c r="C21" s="57" t="s">
        <v>219</v>
      </c>
      <c r="D21" s="57" t="s">
        <v>219</v>
      </c>
      <c r="E21" s="57" t="s">
        <v>219</v>
      </c>
      <c r="F21" s="57" t="s">
        <v>219</v>
      </c>
      <c r="G21" s="57">
        <v>6273.8839015073545</v>
      </c>
      <c r="H21" s="57">
        <v>6701.1797056038758</v>
      </c>
      <c r="I21" s="57">
        <v>6535.5726715926667</v>
      </c>
      <c r="J21" s="57">
        <v>6848.909646275697</v>
      </c>
      <c r="K21" s="57">
        <v>6647.7038107556327</v>
      </c>
      <c r="L21" s="57">
        <v>6057.1648892842177</v>
      </c>
      <c r="M21" s="57">
        <v>5944.5747769881955</v>
      </c>
      <c r="N21" s="57">
        <v>6401.5030988762401</v>
      </c>
      <c r="O21" s="57">
        <v>6293.9223575279493</v>
      </c>
      <c r="P21" s="57">
        <v>6053.6001137167832</v>
      </c>
      <c r="Q21" s="57">
        <v>5533.896928555323</v>
      </c>
      <c r="R21" s="57">
        <v>4753.6721104924127</v>
      </c>
      <c r="S21" s="57">
        <v>2868.4335250154563</v>
      </c>
      <c r="T21" s="57">
        <v>1121.0032590416029</v>
      </c>
      <c r="U21" s="57">
        <v>512.66739992202235</v>
      </c>
      <c r="V21" s="57">
        <v>257.76237384511404</v>
      </c>
      <c r="W21" s="90">
        <v>107.68652687005537</v>
      </c>
      <c r="X21" s="90">
        <v>30.740440319840708</v>
      </c>
      <c r="Y21" s="90">
        <v>4.1007606197038307</v>
      </c>
      <c r="Z21" s="58" t="s">
        <v>219</v>
      </c>
    </row>
    <row r="22" spans="1:26" x14ac:dyDescent="0.4">
      <c r="A22" s="59"/>
      <c r="B22" s="89" t="s">
        <v>71</v>
      </c>
      <c r="C22" s="62" t="s">
        <v>219</v>
      </c>
      <c r="D22" s="62" t="s">
        <v>219</v>
      </c>
      <c r="E22" s="62" t="s">
        <v>219</v>
      </c>
      <c r="F22" s="62" t="s">
        <v>219</v>
      </c>
      <c r="G22" s="62">
        <v>0.95734651888612265</v>
      </c>
      <c r="H22" s="62">
        <v>0.99538869053240531</v>
      </c>
      <c r="I22" s="62">
        <v>0.60843237888903212</v>
      </c>
      <c r="J22" s="62">
        <v>0.63236225712753658</v>
      </c>
      <c r="K22" s="62">
        <v>0.57476443868254401</v>
      </c>
      <c r="L22" s="62">
        <v>0.30022699018348159</v>
      </c>
      <c r="M22" s="62">
        <v>0.18796446576697445</v>
      </c>
      <c r="N22" s="62">
        <v>0.23987733739165515</v>
      </c>
      <c r="O22" s="62">
        <v>0.25130418409251004</v>
      </c>
      <c r="P22" s="62">
        <v>0.23655145536023434</v>
      </c>
      <c r="Q22" s="62">
        <v>0.18435905582225939</v>
      </c>
      <c r="R22" s="62">
        <v>0.16960789339501414</v>
      </c>
      <c r="S22" s="62">
        <v>6.7841257964161031E-2</v>
      </c>
      <c r="T22" s="62">
        <v>5.0949542597108329E-2</v>
      </c>
      <c r="U22" s="62">
        <v>3.1220006667956417E-2</v>
      </c>
      <c r="V22" s="62">
        <v>8.6443496148188165E-3</v>
      </c>
      <c r="W22" s="108" t="s">
        <v>155</v>
      </c>
      <c r="X22" s="108" t="s">
        <v>155</v>
      </c>
      <c r="Y22" s="108" t="s">
        <v>155</v>
      </c>
      <c r="Z22" s="116" t="s">
        <v>155</v>
      </c>
    </row>
    <row r="23" spans="1:26" ht="25.5" customHeight="1" x14ac:dyDescent="0.4">
      <c r="A23" s="54">
        <v>941</v>
      </c>
      <c r="B23" s="55" t="s">
        <v>72</v>
      </c>
      <c r="C23" s="57" t="s">
        <v>219</v>
      </c>
      <c r="D23" s="57" t="s">
        <v>219</v>
      </c>
      <c r="E23" s="57" t="s">
        <v>219</v>
      </c>
      <c r="F23" s="57" t="s">
        <v>219</v>
      </c>
      <c r="G23" s="57">
        <v>5583.799421585104</v>
      </c>
      <c r="H23" s="57">
        <v>5965.1379204990435</v>
      </c>
      <c r="I23" s="57">
        <v>5803.4129597045239</v>
      </c>
      <c r="J23" s="57">
        <v>6084.1086138064302</v>
      </c>
      <c r="K23" s="57">
        <v>5900.8533758007088</v>
      </c>
      <c r="L23" s="57">
        <v>5374.3810530193505</v>
      </c>
      <c r="M23" s="57">
        <v>5276.5133253582817</v>
      </c>
      <c r="N23" s="57">
        <v>5688.3048922634052</v>
      </c>
      <c r="O23" s="57">
        <v>5601.9197385096704</v>
      </c>
      <c r="P23" s="57">
        <v>5397.8962592585222</v>
      </c>
      <c r="Q23" s="57">
        <v>4944.7164819311884</v>
      </c>
      <c r="R23" s="57">
        <v>4247.4092191542868</v>
      </c>
      <c r="S23" s="57">
        <v>2563.323110568952</v>
      </c>
      <c r="T23" s="57">
        <v>1010.1053573746809</v>
      </c>
      <c r="U23" s="57">
        <v>460.36070029161357</v>
      </c>
      <c r="V23" s="57">
        <v>226.3523181616232</v>
      </c>
      <c r="W23" s="90">
        <v>95.327063720771136</v>
      </c>
      <c r="X23" s="90">
        <v>25.644460032380977</v>
      </c>
      <c r="Y23" s="90" t="s">
        <v>219</v>
      </c>
      <c r="Z23" s="58" t="s">
        <v>219</v>
      </c>
    </row>
    <row r="24" spans="1:26" ht="25.5" customHeight="1" x14ac:dyDescent="0.4">
      <c r="A24" s="54">
        <v>921</v>
      </c>
      <c r="B24" s="64" t="s">
        <v>73</v>
      </c>
      <c r="C24" s="57" t="s">
        <v>219</v>
      </c>
      <c r="D24" s="57" t="s">
        <v>219</v>
      </c>
      <c r="E24" s="57" t="s">
        <v>219</v>
      </c>
      <c r="F24" s="57" t="s">
        <v>219</v>
      </c>
      <c r="G24" s="57">
        <v>5174.4204887113647</v>
      </c>
      <c r="H24" s="57">
        <v>5529.1952045644202</v>
      </c>
      <c r="I24" s="57">
        <v>5372.2969074835146</v>
      </c>
      <c r="J24" s="57">
        <v>5636.67144682453</v>
      </c>
      <c r="K24" s="57">
        <v>5469.8811884988017</v>
      </c>
      <c r="L24" s="57">
        <v>4983.8966523913377</v>
      </c>
      <c r="M24" s="57">
        <v>4895.6862145364457</v>
      </c>
      <c r="N24" s="57">
        <v>5283.7309126271402</v>
      </c>
      <c r="O24" s="57">
        <v>5209.4077377643771</v>
      </c>
      <c r="P24" s="57">
        <v>5023.8070608298094</v>
      </c>
      <c r="Q24" s="57">
        <v>4604.4878344872932</v>
      </c>
      <c r="R24" s="57">
        <v>3955.9441649283444</v>
      </c>
      <c r="S24" s="57">
        <v>2386.7653150663677</v>
      </c>
      <c r="T24" s="57">
        <v>929.73704159028887</v>
      </c>
      <c r="U24" s="57">
        <v>422.56481497031325</v>
      </c>
      <c r="V24" s="57">
        <v>206.32491785624919</v>
      </c>
      <c r="W24" s="90">
        <v>84.870177587307182</v>
      </c>
      <c r="X24" s="90">
        <v>22.504947198995769</v>
      </c>
      <c r="Y24" s="90" t="s">
        <v>219</v>
      </c>
      <c r="Z24" s="58" t="s">
        <v>219</v>
      </c>
    </row>
    <row r="25" spans="1:26" x14ac:dyDescent="0.4">
      <c r="A25" s="59" t="s">
        <v>74</v>
      </c>
      <c r="B25" s="65" t="s">
        <v>75</v>
      </c>
      <c r="C25" s="62" t="s">
        <v>219</v>
      </c>
      <c r="D25" s="62" t="s">
        <v>219</v>
      </c>
      <c r="E25" s="62" t="s">
        <v>219</v>
      </c>
      <c r="F25" s="62" t="s">
        <v>219</v>
      </c>
      <c r="G25" s="62">
        <v>355.09971995715449</v>
      </c>
      <c r="H25" s="62">
        <v>387.38952834749989</v>
      </c>
      <c r="I25" s="62">
        <v>391.58504144133428</v>
      </c>
      <c r="J25" s="62">
        <v>409.90716822617782</v>
      </c>
      <c r="K25" s="62">
        <v>388.51115324769933</v>
      </c>
      <c r="L25" s="62">
        <v>346.05417627454011</v>
      </c>
      <c r="M25" s="62">
        <v>332.06741174710237</v>
      </c>
      <c r="N25" s="62">
        <v>348.89492802384092</v>
      </c>
      <c r="O25" s="62">
        <v>333.28528089564799</v>
      </c>
      <c r="P25" s="62">
        <v>311.09373446497358</v>
      </c>
      <c r="Q25" s="62">
        <v>275.83454506147751</v>
      </c>
      <c r="R25" s="62">
        <v>235.94725139753064</v>
      </c>
      <c r="S25" s="62">
        <v>135.40189113892092</v>
      </c>
      <c r="T25" s="62">
        <v>52.624777159423836</v>
      </c>
      <c r="U25" s="62">
        <v>26.258316775234434</v>
      </c>
      <c r="V25" s="62">
        <v>13.387070510556708</v>
      </c>
      <c r="W25" s="97">
        <v>6.1847214083732434</v>
      </c>
      <c r="X25" s="97">
        <v>1.8894879172325909</v>
      </c>
      <c r="Y25" s="97" t="s">
        <v>219</v>
      </c>
      <c r="Z25" s="63" t="s">
        <v>219</v>
      </c>
    </row>
    <row r="26" spans="1:26" x14ac:dyDescent="0.4">
      <c r="A26" s="59" t="s">
        <v>76</v>
      </c>
      <c r="B26" s="65" t="s">
        <v>77</v>
      </c>
      <c r="C26" s="62" t="s">
        <v>219</v>
      </c>
      <c r="D26" s="62" t="s">
        <v>219</v>
      </c>
      <c r="E26" s="62" t="s">
        <v>219</v>
      </c>
      <c r="F26" s="62" t="s">
        <v>219</v>
      </c>
      <c r="G26" s="62">
        <v>1006.7870220452729</v>
      </c>
      <c r="H26" s="62">
        <v>1066.9297445442819</v>
      </c>
      <c r="I26" s="62">
        <v>1058.076687369507</v>
      </c>
      <c r="J26" s="62">
        <v>1105.7460440895063</v>
      </c>
      <c r="K26" s="62">
        <v>1072.1736692897261</v>
      </c>
      <c r="L26" s="62">
        <v>968.03118769711853</v>
      </c>
      <c r="M26" s="62">
        <v>945.08526701850178</v>
      </c>
      <c r="N26" s="62">
        <v>1006.2076114374941</v>
      </c>
      <c r="O26" s="62">
        <v>979.725784728343</v>
      </c>
      <c r="P26" s="62">
        <v>939.8507362037094</v>
      </c>
      <c r="Q26" s="62">
        <v>854.79678935526249</v>
      </c>
      <c r="R26" s="62">
        <v>726.24950119197706</v>
      </c>
      <c r="S26" s="62">
        <v>405.6265098087087</v>
      </c>
      <c r="T26" s="62">
        <v>145.88197872392462</v>
      </c>
      <c r="U26" s="62">
        <v>67.802373991951683</v>
      </c>
      <c r="V26" s="62">
        <v>35.877440083662393</v>
      </c>
      <c r="W26" s="97">
        <v>14.107760471239482</v>
      </c>
      <c r="X26" s="97">
        <v>3.920141146654446</v>
      </c>
      <c r="Y26" s="97" t="s">
        <v>219</v>
      </c>
      <c r="Z26" s="63" t="s">
        <v>219</v>
      </c>
    </row>
    <row r="27" spans="1:26" x14ac:dyDescent="0.4">
      <c r="A27" s="59" t="s">
        <v>78</v>
      </c>
      <c r="B27" s="65" t="s">
        <v>79</v>
      </c>
      <c r="C27" s="62" t="s">
        <v>219</v>
      </c>
      <c r="D27" s="62" t="s">
        <v>219</v>
      </c>
      <c r="E27" s="62" t="s">
        <v>219</v>
      </c>
      <c r="F27" s="62" t="s">
        <v>219</v>
      </c>
      <c r="G27" s="62">
        <v>525.21104196201111</v>
      </c>
      <c r="H27" s="62">
        <v>566.74089410432612</v>
      </c>
      <c r="I27" s="62">
        <v>560.00171670800319</v>
      </c>
      <c r="J27" s="62">
        <v>589.46707213881928</v>
      </c>
      <c r="K27" s="62">
        <v>571.00809128655737</v>
      </c>
      <c r="L27" s="62">
        <v>517.16638717264289</v>
      </c>
      <c r="M27" s="62">
        <v>500.82397342827062</v>
      </c>
      <c r="N27" s="62">
        <v>538.21758360551564</v>
      </c>
      <c r="O27" s="62">
        <v>527.92816646772803</v>
      </c>
      <c r="P27" s="62">
        <v>506.47077570508259</v>
      </c>
      <c r="Q27" s="62">
        <v>467.31119076618251</v>
      </c>
      <c r="R27" s="62">
        <v>394.05210579522941</v>
      </c>
      <c r="S27" s="62">
        <v>224.63333369129501</v>
      </c>
      <c r="T27" s="62">
        <v>73.401314998628862</v>
      </c>
      <c r="U27" s="62">
        <v>33.234978755471843</v>
      </c>
      <c r="V27" s="62">
        <v>14.59984898748103</v>
      </c>
      <c r="W27" s="97">
        <v>5.3025053436404281</v>
      </c>
      <c r="X27" s="97">
        <v>1.4473673285153348</v>
      </c>
      <c r="Y27" s="97" t="s">
        <v>219</v>
      </c>
      <c r="Z27" s="63" t="s">
        <v>219</v>
      </c>
    </row>
    <row r="28" spans="1:26" x14ac:dyDescent="0.4">
      <c r="A28" s="59" t="s">
        <v>80</v>
      </c>
      <c r="B28" s="65" t="s">
        <v>81</v>
      </c>
      <c r="C28" s="62" t="s">
        <v>219</v>
      </c>
      <c r="D28" s="62" t="s">
        <v>219</v>
      </c>
      <c r="E28" s="62" t="s">
        <v>219</v>
      </c>
      <c r="F28" s="62" t="s">
        <v>219</v>
      </c>
      <c r="G28" s="62">
        <v>364.28147949614896</v>
      </c>
      <c r="H28" s="62">
        <v>395.0087715355553</v>
      </c>
      <c r="I28" s="62">
        <v>377.32513575124375</v>
      </c>
      <c r="J28" s="62">
        <v>391.35563834031234</v>
      </c>
      <c r="K28" s="62">
        <v>375.9743607025037</v>
      </c>
      <c r="L28" s="62">
        <v>343.05003532279454</v>
      </c>
      <c r="M28" s="62">
        <v>341.3407652737817</v>
      </c>
      <c r="N28" s="62">
        <v>374.72721417412305</v>
      </c>
      <c r="O28" s="62">
        <v>374.91249105415972</v>
      </c>
      <c r="P28" s="62">
        <v>363.17850593233493</v>
      </c>
      <c r="Q28" s="62">
        <v>337.594160153259</v>
      </c>
      <c r="R28" s="62">
        <v>293.16659228298766</v>
      </c>
      <c r="S28" s="62">
        <v>171.93816226654329</v>
      </c>
      <c r="T28" s="62">
        <v>60.099246247481716</v>
      </c>
      <c r="U28" s="62">
        <v>28.56345069095865</v>
      </c>
      <c r="V28" s="62">
        <v>15.416042009363231</v>
      </c>
      <c r="W28" s="97">
        <v>5.9368516487292355</v>
      </c>
      <c r="X28" s="97">
        <v>1.3087877354056092</v>
      </c>
      <c r="Y28" s="97" t="s">
        <v>219</v>
      </c>
      <c r="Z28" s="63" t="s">
        <v>219</v>
      </c>
    </row>
    <row r="29" spans="1:26" x14ac:dyDescent="0.4">
      <c r="A29" s="59" t="s">
        <v>82</v>
      </c>
      <c r="B29" s="65" t="s">
        <v>83</v>
      </c>
      <c r="C29" s="62" t="s">
        <v>219</v>
      </c>
      <c r="D29" s="62" t="s">
        <v>219</v>
      </c>
      <c r="E29" s="62" t="s">
        <v>219</v>
      </c>
      <c r="F29" s="62" t="s">
        <v>219</v>
      </c>
      <c r="G29" s="62">
        <v>551.05762724391786</v>
      </c>
      <c r="H29" s="62">
        <v>595.96588721073135</v>
      </c>
      <c r="I29" s="62">
        <v>584.40096399077379</v>
      </c>
      <c r="J29" s="62">
        <v>609.28190270723439</v>
      </c>
      <c r="K29" s="62">
        <v>586.81282970442123</v>
      </c>
      <c r="L29" s="62">
        <v>530.03943107013561</v>
      </c>
      <c r="M29" s="62">
        <v>515.16127867939315</v>
      </c>
      <c r="N29" s="62">
        <v>554.94512471767496</v>
      </c>
      <c r="O29" s="62">
        <v>551.09990345700078</v>
      </c>
      <c r="P29" s="62">
        <v>529.96976248889564</v>
      </c>
      <c r="Q29" s="62">
        <v>481.51424286643112</v>
      </c>
      <c r="R29" s="62">
        <v>409.50034599696772</v>
      </c>
      <c r="S29" s="62">
        <v>238.26385040528046</v>
      </c>
      <c r="T29" s="62">
        <v>92.78791294723041</v>
      </c>
      <c r="U29" s="62">
        <v>45.969797724741788</v>
      </c>
      <c r="V29" s="62">
        <v>30.485736416434609</v>
      </c>
      <c r="W29" s="97">
        <v>14.467032459018727</v>
      </c>
      <c r="X29" s="97">
        <v>3.2258963370670659</v>
      </c>
      <c r="Y29" s="97" t="s">
        <v>219</v>
      </c>
      <c r="Z29" s="63" t="s">
        <v>219</v>
      </c>
    </row>
    <row r="30" spans="1:26" x14ac:dyDescent="0.4">
      <c r="A30" s="59" t="s">
        <v>84</v>
      </c>
      <c r="B30" s="65" t="s">
        <v>85</v>
      </c>
      <c r="C30" s="62" t="s">
        <v>219</v>
      </c>
      <c r="D30" s="62" t="s">
        <v>219</v>
      </c>
      <c r="E30" s="62" t="s">
        <v>219</v>
      </c>
      <c r="F30" s="62" t="s">
        <v>219</v>
      </c>
      <c r="G30" s="62">
        <v>387.18111609535572</v>
      </c>
      <c r="H30" s="62">
        <v>410.7858394569418</v>
      </c>
      <c r="I30" s="62">
        <v>392.01952827491004</v>
      </c>
      <c r="J30" s="62">
        <v>411.53361432276654</v>
      </c>
      <c r="K30" s="62">
        <v>400.5076871055046</v>
      </c>
      <c r="L30" s="62">
        <v>365.89171060732582</v>
      </c>
      <c r="M30" s="62">
        <v>363.55000560492664</v>
      </c>
      <c r="N30" s="62">
        <v>399.85718410637173</v>
      </c>
      <c r="O30" s="62">
        <v>400.65962819832527</v>
      </c>
      <c r="P30" s="62">
        <v>389.26070897987194</v>
      </c>
      <c r="Q30" s="62">
        <v>359.23070172806729</v>
      </c>
      <c r="R30" s="62">
        <v>309.40346697381887</v>
      </c>
      <c r="S30" s="62">
        <v>201.52418525073071</v>
      </c>
      <c r="T30" s="62">
        <v>79.34841425917844</v>
      </c>
      <c r="U30" s="62">
        <v>36.672979578298666</v>
      </c>
      <c r="V30" s="62">
        <v>18.375801524218211</v>
      </c>
      <c r="W30" s="97">
        <v>7.3967020045525222</v>
      </c>
      <c r="X30" s="97">
        <v>1.9334049992649964</v>
      </c>
      <c r="Y30" s="97" t="s">
        <v>219</v>
      </c>
      <c r="Z30" s="63" t="s">
        <v>219</v>
      </c>
    </row>
    <row r="31" spans="1:26" x14ac:dyDescent="0.4">
      <c r="A31" s="59" t="s">
        <v>86</v>
      </c>
      <c r="B31" s="65" t="s">
        <v>87</v>
      </c>
      <c r="C31" s="62" t="s">
        <v>219</v>
      </c>
      <c r="D31" s="62" t="s">
        <v>219</v>
      </c>
      <c r="E31" s="62" t="s">
        <v>219</v>
      </c>
      <c r="F31" s="62" t="s">
        <v>219</v>
      </c>
      <c r="G31" s="62">
        <v>974.79043862683034</v>
      </c>
      <c r="H31" s="62">
        <v>1045.6270935770165</v>
      </c>
      <c r="I31" s="62">
        <v>1056.4132873397555</v>
      </c>
      <c r="J31" s="62">
        <v>1131.1651519666755</v>
      </c>
      <c r="K31" s="62">
        <v>1114.2762341281443</v>
      </c>
      <c r="L31" s="62">
        <v>1023.602493996333</v>
      </c>
      <c r="M31" s="62">
        <v>1004.8692995372455</v>
      </c>
      <c r="N31" s="62">
        <v>1082.5676293904914</v>
      </c>
      <c r="O31" s="62">
        <v>1062.2458242685138</v>
      </c>
      <c r="P31" s="62">
        <v>1029.5625516715754</v>
      </c>
      <c r="Q31" s="62">
        <v>941.37885226780747</v>
      </c>
      <c r="R31" s="62">
        <v>821.60491237900146</v>
      </c>
      <c r="S31" s="62">
        <v>540.57788220115481</v>
      </c>
      <c r="T31" s="62">
        <v>246.49563837956296</v>
      </c>
      <c r="U31" s="62">
        <v>99.550644374578255</v>
      </c>
      <c r="V31" s="62">
        <v>36.006213801581261</v>
      </c>
      <c r="W31" s="97">
        <v>14.644481029102655</v>
      </c>
      <c r="X31" s="97">
        <v>5.1341819336894527</v>
      </c>
      <c r="Y31" s="97" t="s">
        <v>219</v>
      </c>
      <c r="Z31" s="63" t="s">
        <v>219</v>
      </c>
    </row>
    <row r="32" spans="1:26" x14ac:dyDescent="0.4">
      <c r="A32" s="59" t="s">
        <v>88</v>
      </c>
      <c r="B32" s="65" t="s">
        <v>89</v>
      </c>
      <c r="C32" s="62" t="s">
        <v>219</v>
      </c>
      <c r="D32" s="62" t="s">
        <v>219</v>
      </c>
      <c r="E32" s="62" t="s">
        <v>219</v>
      </c>
      <c r="F32" s="62" t="s">
        <v>219</v>
      </c>
      <c r="G32" s="62">
        <v>566.96146222704328</v>
      </c>
      <c r="H32" s="62">
        <v>592.42463548983051</v>
      </c>
      <c r="I32" s="62">
        <v>527.26609857255971</v>
      </c>
      <c r="J32" s="62">
        <v>547.7690156696558</v>
      </c>
      <c r="K32" s="62">
        <v>533.7211142997669</v>
      </c>
      <c r="L32" s="62">
        <v>494.00332574247159</v>
      </c>
      <c r="M32" s="62">
        <v>493.75864005211525</v>
      </c>
      <c r="N32" s="62">
        <v>540.92512572295493</v>
      </c>
      <c r="O32" s="62">
        <v>544.94071997454967</v>
      </c>
      <c r="P32" s="62">
        <v>530.51169705336201</v>
      </c>
      <c r="Q32" s="62">
        <v>493.60906377090708</v>
      </c>
      <c r="R32" s="62">
        <v>427.89315063995315</v>
      </c>
      <c r="S32" s="62">
        <v>260.18291195882853</v>
      </c>
      <c r="T32" s="62">
        <v>92.0362003222304</v>
      </c>
      <c r="U32" s="62">
        <v>38.769330857125937</v>
      </c>
      <c r="V32" s="62">
        <v>19.747563329739602</v>
      </c>
      <c r="W32" s="97">
        <v>8.6849540767055498</v>
      </c>
      <c r="X32" s="97">
        <v>1.9570156043719011</v>
      </c>
      <c r="Y32" s="97" t="s">
        <v>219</v>
      </c>
      <c r="Z32" s="63" t="s">
        <v>219</v>
      </c>
    </row>
    <row r="33" spans="1:26" x14ac:dyDescent="0.4">
      <c r="A33" s="59" t="s">
        <v>90</v>
      </c>
      <c r="B33" s="65" t="s">
        <v>91</v>
      </c>
      <c r="C33" s="62" t="s">
        <v>219</v>
      </c>
      <c r="D33" s="62" t="s">
        <v>219</v>
      </c>
      <c r="E33" s="62" t="s">
        <v>219</v>
      </c>
      <c r="F33" s="62" t="s">
        <v>219</v>
      </c>
      <c r="G33" s="62">
        <v>443.05058105763038</v>
      </c>
      <c r="H33" s="62">
        <v>468.32281029823645</v>
      </c>
      <c r="I33" s="62">
        <v>425.20844803542769</v>
      </c>
      <c r="J33" s="62">
        <v>440.44583936338171</v>
      </c>
      <c r="K33" s="62">
        <v>426.89604873447848</v>
      </c>
      <c r="L33" s="62">
        <v>396.05790450797622</v>
      </c>
      <c r="M33" s="62">
        <v>399.02957319510836</v>
      </c>
      <c r="N33" s="62">
        <v>437.38851144867357</v>
      </c>
      <c r="O33" s="62">
        <v>434.60993872010857</v>
      </c>
      <c r="P33" s="62">
        <v>423.90858833000419</v>
      </c>
      <c r="Q33" s="62">
        <v>393.21828851789832</v>
      </c>
      <c r="R33" s="62">
        <v>338.12683827087812</v>
      </c>
      <c r="S33" s="62">
        <v>208.61658834490524</v>
      </c>
      <c r="T33" s="62">
        <v>87.061558552627645</v>
      </c>
      <c r="U33" s="62">
        <v>45.742942221952084</v>
      </c>
      <c r="V33" s="62">
        <v>22.429201193212151</v>
      </c>
      <c r="W33" s="97">
        <v>8.1451691459453404</v>
      </c>
      <c r="X33" s="97">
        <v>1.6886641967943699</v>
      </c>
      <c r="Y33" s="97" t="s">
        <v>219</v>
      </c>
      <c r="Z33" s="63" t="s">
        <v>219</v>
      </c>
    </row>
    <row r="34" spans="1:26" x14ac:dyDescent="0.4">
      <c r="A34" s="47">
        <v>924</v>
      </c>
      <c r="B34" s="66" t="s">
        <v>92</v>
      </c>
      <c r="C34" s="57" t="s">
        <v>219</v>
      </c>
      <c r="D34" s="57" t="s">
        <v>219</v>
      </c>
      <c r="E34" s="57" t="s">
        <v>219</v>
      </c>
      <c r="F34" s="57" t="s">
        <v>219</v>
      </c>
      <c r="G34" s="57">
        <v>409.37893287373942</v>
      </c>
      <c r="H34" s="57">
        <v>435.94271593462355</v>
      </c>
      <c r="I34" s="57">
        <v>431.116052221009</v>
      </c>
      <c r="J34" s="57">
        <v>447.43716698190002</v>
      </c>
      <c r="K34" s="57">
        <v>430.9721873019077</v>
      </c>
      <c r="L34" s="57">
        <v>390.48440062801257</v>
      </c>
      <c r="M34" s="57">
        <v>380.82711082183658</v>
      </c>
      <c r="N34" s="57">
        <v>404.57397963626431</v>
      </c>
      <c r="O34" s="57">
        <v>392.51200074529362</v>
      </c>
      <c r="P34" s="57">
        <v>374.08919842871171</v>
      </c>
      <c r="Q34" s="57">
        <v>340.22864744389574</v>
      </c>
      <c r="R34" s="57">
        <v>291.46505422594225</v>
      </c>
      <c r="S34" s="57">
        <v>176.55779550258472</v>
      </c>
      <c r="T34" s="57">
        <v>80.368315784392081</v>
      </c>
      <c r="U34" s="57">
        <v>37.795885321300339</v>
      </c>
      <c r="V34" s="57">
        <v>20.027400305374037</v>
      </c>
      <c r="W34" s="90">
        <v>10.456886133463959</v>
      </c>
      <c r="X34" s="90">
        <v>3.1395128333852074</v>
      </c>
      <c r="Y34" s="90" t="s">
        <v>219</v>
      </c>
      <c r="Z34" s="58" t="s">
        <v>219</v>
      </c>
    </row>
    <row r="35" spans="1:26" x14ac:dyDescent="0.4">
      <c r="A35" s="47">
        <v>923</v>
      </c>
      <c r="B35" s="66" t="s">
        <v>93</v>
      </c>
      <c r="C35" s="57" t="s">
        <v>219</v>
      </c>
      <c r="D35" s="57" t="s">
        <v>219</v>
      </c>
      <c r="E35" s="57" t="s">
        <v>219</v>
      </c>
      <c r="F35" s="57" t="s">
        <v>219</v>
      </c>
      <c r="G35" s="57">
        <v>689.12713340336404</v>
      </c>
      <c r="H35" s="57">
        <v>735.0463964143006</v>
      </c>
      <c r="I35" s="57">
        <v>731.5512795092543</v>
      </c>
      <c r="J35" s="57">
        <v>764.16867021214034</v>
      </c>
      <c r="K35" s="57">
        <v>746.27567051624112</v>
      </c>
      <c r="L35" s="57">
        <v>682.48360927468354</v>
      </c>
      <c r="M35" s="57">
        <v>667.87348716414624</v>
      </c>
      <c r="N35" s="57">
        <v>712.95832927544416</v>
      </c>
      <c r="O35" s="57">
        <v>691.75131483418681</v>
      </c>
      <c r="P35" s="57">
        <v>655.46730300290119</v>
      </c>
      <c r="Q35" s="57">
        <v>588.99608756831242</v>
      </c>
      <c r="R35" s="57">
        <v>506.09328344473056</v>
      </c>
      <c r="S35" s="57">
        <v>305.04257318854002</v>
      </c>
      <c r="T35" s="57">
        <v>110.84695212432479</v>
      </c>
      <c r="U35" s="57">
        <v>52.275479623740821</v>
      </c>
      <c r="V35" s="57">
        <v>31.401411333876027</v>
      </c>
      <c r="W35" s="90">
        <v>12.359463149284231</v>
      </c>
      <c r="X35" s="90">
        <v>5.0959802874597333</v>
      </c>
      <c r="Y35" s="90" t="s">
        <v>219</v>
      </c>
      <c r="Z35" s="58" t="s">
        <v>219</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12" priority="1" stopIfTrue="1" operator="equal">
      <formula>FALSE</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156</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f t="shared" ref="G3:Z3" si="0">SUM(G6,G16:G17,G4)</f>
        <v>4481.2978391556726</v>
      </c>
      <c r="H3" s="57">
        <f t="shared" si="0"/>
        <v>4647.6406698571791</v>
      </c>
      <c r="I3" s="57">
        <f t="shared" si="0"/>
        <v>4788.8082001820831</v>
      </c>
      <c r="J3" s="57">
        <f t="shared" si="0"/>
        <v>5011.3967715952967</v>
      </c>
      <c r="K3" s="57">
        <f t="shared" si="0"/>
        <v>4587.9632156862672</v>
      </c>
      <c r="L3" s="57">
        <f t="shared" si="0"/>
        <v>3943.0085425279758</v>
      </c>
      <c r="M3" s="57">
        <f t="shared" si="0"/>
        <v>3604.4662883198712</v>
      </c>
      <c r="N3" s="57">
        <f t="shared" si="0"/>
        <v>3385.751883020183</v>
      </c>
      <c r="O3" s="57">
        <f t="shared" si="0"/>
        <v>3061.3235328641563</v>
      </c>
      <c r="P3" s="57">
        <f t="shared" si="0"/>
        <v>2842.3252079987501</v>
      </c>
      <c r="Q3" s="57">
        <f t="shared" si="0"/>
        <v>2586.2728269605468</v>
      </c>
      <c r="R3" s="57">
        <f t="shared" si="0"/>
        <v>2304.3874099657328</v>
      </c>
      <c r="S3" s="57">
        <f t="shared" si="0"/>
        <v>2110.4942592273342</v>
      </c>
      <c r="T3" s="57">
        <f t="shared" si="0"/>
        <v>1856.5307370233595</v>
      </c>
      <c r="U3" s="57">
        <f t="shared" si="0"/>
        <v>1698.8486351058352</v>
      </c>
      <c r="V3" s="57">
        <f t="shared" si="0"/>
        <v>1558.3063089079881</v>
      </c>
      <c r="W3" s="90">
        <f t="shared" si="0"/>
        <v>1397.3764508791821</v>
      </c>
      <c r="X3" s="90">
        <f t="shared" si="0"/>
        <v>1344.4390144054098</v>
      </c>
      <c r="Y3" s="90">
        <f t="shared" si="0"/>
        <v>1117.5163373683274</v>
      </c>
      <c r="Z3" s="58">
        <f t="shared" si="0"/>
        <v>809.91756544159443</v>
      </c>
    </row>
    <row r="4" spans="1:26" s="49" customFormat="1" x14ac:dyDescent="0.4">
      <c r="A4" s="59"/>
      <c r="B4" s="89" t="s">
        <v>71</v>
      </c>
      <c r="C4" s="62"/>
      <c r="D4" s="62"/>
      <c r="E4" s="62"/>
      <c r="F4" s="62"/>
      <c r="G4" s="62">
        <v>0.67755272013469658</v>
      </c>
      <c r="H4" s="62">
        <v>0.68411238514292216</v>
      </c>
      <c r="I4" s="62">
        <v>0.55248746414918004</v>
      </c>
      <c r="J4" s="62">
        <v>0.60533424940263836</v>
      </c>
      <c r="K4" s="62">
        <v>0.44850044352321378</v>
      </c>
      <c r="L4" s="62">
        <v>0.21548558529809003</v>
      </c>
      <c r="M4" s="62">
        <v>0.28468508755710759</v>
      </c>
      <c r="N4" s="62">
        <v>0.23656993769001664</v>
      </c>
      <c r="O4" s="62">
        <v>0.21747368257712155</v>
      </c>
      <c r="P4" s="62">
        <v>0.18511446195698592</v>
      </c>
      <c r="Q4" s="62">
        <v>0.13663088740726495</v>
      </c>
      <c r="R4" s="62">
        <v>0.12265440249706738</v>
      </c>
      <c r="S4" s="62">
        <v>9.064837573351317E-2</v>
      </c>
      <c r="T4" s="62">
        <v>6.3822939732951098E-2</v>
      </c>
      <c r="U4" s="62">
        <v>5.0483717658406778E-2</v>
      </c>
      <c r="V4" s="62">
        <v>3.504261743795066E-2</v>
      </c>
      <c r="W4" s="97">
        <v>4.1143493370131644E-2</v>
      </c>
      <c r="X4" s="97">
        <v>3.8071446158063356E-2</v>
      </c>
      <c r="Y4" s="97">
        <v>0.15295800966456258</v>
      </c>
      <c r="Z4" s="63">
        <v>0.10220880839460789</v>
      </c>
    </row>
    <row r="5" spans="1:26" s="49" customFormat="1" ht="25.5" customHeight="1" x14ac:dyDescent="0.4">
      <c r="A5" s="54">
        <v>941</v>
      </c>
      <c r="B5" s="55" t="s">
        <v>72</v>
      </c>
      <c r="C5" s="57"/>
      <c r="D5" s="57"/>
      <c r="E5" s="57"/>
      <c r="F5" s="57"/>
      <c r="G5" s="57">
        <f t="shared" ref="G5:Z5" si="1">SUM(G6,G16)</f>
        <v>4091.4803979787512</v>
      </c>
      <c r="H5" s="57">
        <f t="shared" si="1"/>
        <v>4244.516250544124</v>
      </c>
      <c r="I5" s="57">
        <f t="shared" si="1"/>
        <v>4375.5376313273073</v>
      </c>
      <c r="J5" s="57">
        <f t="shared" si="1"/>
        <v>4584.8303790065029</v>
      </c>
      <c r="K5" s="57">
        <f t="shared" si="1"/>
        <v>4202.3707841072164</v>
      </c>
      <c r="L5" s="57">
        <f t="shared" si="1"/>
        <v>3615.2804168956636</v>
      </c>
      <c r="M5" s="57">
        <f t="shared" si="1"/>
        <v>3307.8347876609905</v>
      </c>
      <c r="N5" s="57">
        <f t="shared" si="1"/>
        <v>3112.3172595382193</v>
      </c>
      <c r="O5" s="57">
        <f t="shared" si="1"/>
        <v>2816.9957096688763</v>
      </c>
      <c r="P5" s="57">
        <f t="shared" si="1"/>
        <v>2616.5653596025854</v>
      </c>
      <c r="Q5" s="57">
        <f t="shared" si="1"/>
        <v>2380.2337337338854</v>
      </c>
      <c r="R5" s="57">
        <f t="shared" si="1"/>
        <v>2121.1508769945431</v>
      </c>
      <c r="S5" s="57">
        <f t="shared" si="1"/>
        <v>1943.6075810418506</v>
      </c>
      <c r="T5" s="57">
        <f t="shared" si="1"/>
        <v>1709.228498368507</v>
      </c>
      <c r="U5" s="57">
        <f t="shared" si="1"/>
        <v>1563.770398581262</v>
      </c>
      <c r="V5" s="57">
        <f t="shared" si="1"/>
        <v>1435.7897049530093</v>
      </c>
      <c r="W5" s="90">
        <f t="shared" si="1"/>
        <v>1286.5338432833703</v>
      </c>
      <c r="X5" s="90">
        <f t="shared" si="1"/>
        <v>1234.8698136659561</v>
      </c>
      <c r="Y5" s="90">
        <f t="shared" si="1"/>
        <v>1027.5544923349123</v>
      </c>
      <c r="Z5" s="58">
        <f t="shared" si="1"/>
        <v>744.99780986073552</v>
      </c>
    </row>
    <row r="6" spans="1:26" s="49" customFormat="1" ht="25.5" customHeight="1" x14ac:dyDescent="0.4">
      <c r="A6" s="54">
        <v>921</v>
      </c>
      <c r="B6" s="64" t="s">
        <v>73</v>
      </c>
      <c r="C6" s="57"/>
      <c r="D6" s="57"/>
      <c r="E6" s="57"/>
      <c r="F6" s="57"/>
      <c r="G6" s="57">
        <f t="shared" ref="G6:I6" si="2">SUM(G7:G15)</f>
        <v>3848.4499536755266</v>
      </c>
      <c r="H6" s="57">
        <f t="shared" si="2"/>
        <v>3993.1387449918748</v>
      </c>
      <c r="I6" s="57">
        <f t="shared" si="2"/>
        <v>4121.8577182172176</v>
      </c>
      <c r="J6" s="57">
        <f t="shared" ref="J6:Z6" si="3">SUM(J7:J15)</f>
        <v>4321.3600394150862</v>
      </c>
      <c r="K6" s="57">
        <f t="shared" si="3"/>
        <v>3962.0079347249516</v>
      </c>
      <c r="L6" s="57">
        <f t="shared" si="3"/>
        <v>3408.6095231050399</v>
      </c>
      <c r="M6" s="57">
        <f t="shared" si="3"/>
        <v>3120.5315877739904</v>
      </c>
      <c r="N6" s="57">
        <f t="shared" si="3"/>
        <v>2940.262110981022</v>
      </c>
      <c r="O6" s="57">
        <f t="shared" si="3"/>
        <v>2661.1968602312832</v>
      </c>
      <c r="P6" s="57">
        <f t="shared" si="3"/>
        <v>2470.1766548503815</v>
      </c>
      <c r="Q6" s="57">
        <f t="shared" si="3"/>
        <v>2246.6630558250249</v>
      </c>
      <c r="R6" s="57">
        <f t="shared" si="3"/>
        <v>1999.824007303263</v>
      </c>
      <c r="S6" s="57">
        <f t="shared" si="3"/>
        <v>1831.1046610967605</v>
      </c>
      <c r="T6" s="57">
        <f t="shared" si="3"/>
        <v>1609.1491191220966</v>
      </c>
      <c r="U6" s="57">
        <f t="shared" si="3"/>
        <v>1469.9173872571446</v>
      </c>
      <c r="V6" s="57">
        <f t="shared" si="3"/>
        <v>1347.2367980085851</v>
      </c>
      <c r="W6" s="90">
        <f t="shared" si="3"/>
        <v>1206.5900382070993</v>
      </c>
      <c r="X6" s="90">
        <f t="shared" si="3"/>
        <v>1157.3465360003979</v>
      </c>
      <c r="Y6" s="90">
        <f t="shared" si="3"/>
        <v>963.43146810072858</v>
      </c>
      <c r="Z6" s="58">
        <f t="shared" si="3"/>
        <v>698.96960855415205</v>
      </c>
    </row>
    <row r="7" spans="1:26" s="49" customFormat="1" x14ac:dyDescent="0.4">
      <c r="A7" s="59" t="s">
        <v>74</v>
      </c>
      <c r="B7" s="65" t="s">
        <v>75</v>
      </c>
      <c r="C7" s="62"/>
      <c r="D7" s="62"/>
      <c r="E7" s="62"/>
      <c r="F7" s="62"/>
      <c r="G7" s="62">
        <v>232.18067385467828</v>
      </c>
      <c r="H7" s="62">
        <v>237.94959612814171</v>
      </c>
      <c r="I7" s="62">
        <v>242.34513123890414</v>
      </c>
      <c r="J7" s="62">
        <v>252.24759257089357</v>
      </c>
      <c r="K7" s="62">
        <v>225.68290420614269</v>
      </c>
      <c r="L7" s="62">
        <v>190.4568792959835</v>
      </c>
      <c r="M7" s="62">
        <v>173.57576681506538</v>
      </c>
      <c r="N7" s="62">
        <v>164.47379692546355</v>
      </c>
      <c r="O7" s="62">
        <v>151.04003496927066</v>
      </c>
      <c r="P7" s="62">
        <v>141.63318122870189</v>
      </c>
      <c r="Q7" s="62">
        <v>129.81969807968142</v>
      </c>
      <c r="R7" s="62">
        <v>117.69431515223268</v>
      </c>
      <c r="S7" s="62">
        <v>109.18383804784034</v>
      </c>
      <c r="T7" s="62">
        <v>97.885868596131246</v>
      </c>
      <c r="U7" s="62">
        <v>92.671456450684985</v>
      </c>
      <c r="V7" s="62">
        <v>86.999502818048626</v>
      </c>
      <c r="W7" s="97">
        <v>80.502431588727234</v>
      </c>
      <c r="X7" s="97">
        <v>78.235547668767936</v>
      </c>
      <c r="Y7" s="97">
        <v>65.290165603003288</v>
      </c>
      <c r="Z7" s="63">
        <v>46.005968997485311</v>
      </c>
    </row>
    <row r="8" spans="1:26" s="49" customFormat="1" x14ac:dyDescent="0.4">
      <c r="A8" s="59" t="s">
        <v>76</v>
      </c>
      <c r="B8" s="65" t="s">
        <v>77</v>
      </c>
      <c r="C8" s="62"/>
      <c r="D8" s="62"/>
      <c r="E8" s="62"/>
      <c r="F8" s="62"/>
      <c r="G8" s="62">
        <v>620.84565127096357</v>
      </c>
      <c r="H8" s="62">
        <v>636.9958691141353</v>
      </c>
      <c r="I8" s="62">
        <v>651.78460200052189</v>
      </c>
      <c r="J8" s="62">
        <v>676.92925661918582</v>
      </c>
      <c r="K8" s="62">
        <v>614.76252068937345</v>
      </c>
      <c r="L8" s="62">
        <v>525.16859357644182</v>
      </c>
      <c r="M8" s="62">
        <v>478.07700325645419</v>
      </c>
      <c r="N8" s="62">
        <v>449.28516227696065</v>
      </c>
      <c r="O8" s="62">
        <v>408.44084561357533</v>
      </c>
      <c r="P8" s="62">
        <v>377.74132644464197</v>
      </c>
      <c r="Q8" s="62">
        <v>341.14401265870185</v>
      </c>
      <c r="R8" s="62">
        <v>304.71380713723454</v>
      </c>
      <c r="S8" s="62">
        <v>281.45883921139864</v>
      </c>
      <c r="T8" s="62">
        <v>248.31209964311506</v>
      </c>
      <c r="U8" s="62">
        <v>226.57097579698271</v>
      </c>
      <c r="V8" s="62">
        <v>199.51379858258875</v>
      </c>
      <c r="W8" s="97">
        <v>165.3582371991443</v>
      </c>
      <c r="X8" s="97">
        <v>152.70590124236125</v>
      </c>
      <c r="Y8" s="97">
        <v>126.94567419139773</v>
      </c>
      <c r="Z8" s="63">
        <v>92.053079916837945</v>
      </c>
    </row>
    <row r="9" spans="1:26" s="49" customFormat="1" x14ac:dyDescent="0.4">
      <c r="A9" s="59" t="s">
        <v>78</v>
      </c>
      <c r="B9" s="65" t="s">
        <v>79</v>
      </c>
      <c r="C9" s="62"/>
      <c r="D9" s="62"/>
      <c r="E9" s="62"/>
      <c r="F9" s="62"/>
      <c r="G9" s="62">
        <v>397.70318442944097</v>
      </c>
      <c r="H9" s="62">
        <v>410.73434046722554</v>
      </c>
      <c r="I9" s="62">
        <v>416.88114005398052</v>
      </c>
      <c r="J9" s="62">
        <v>434.22108631511048</v>
      </c>
      <c r="K9" s="62">
        <v>389.77785646507471</v>
      </c>
      <c r="L9" s="62">
        <v>330.24611767416286</v>
      </c>
      <c r="M9" s="62">
        <v>300.45928201067306</v>
      </c>
      <c r="N9" s="62">
        <v>282.68583768162233</v>
      </c>
      <c r="O9" s="62">
        <v>257.13719459077174</v>
      </c>
      <c r="P9" s="62">
        <v>237.80755524478144</v>
      </c>
      <c r="Q9" s="62">
        <v>216.99479106130156</v>
      </c>
      <c r="R9" s="62">
        <v>195.18545080113319</v>
      </c>
      <c r="S9" s="62">
        <v>182.17813130392705</v>
      </c>
      <c r="T9" s="62">
        <v>166.44967047204028</v>
      </c>
      <c r="U9" s="62">
        <v>156.80100947308426</v>
      </c>
      <c r="V9" s="62">
        <v>147.70061439223224</v>
      </c>
      <c r="W9" s="97">
        <v>137.32457688621977</v>
      </c>
      <c r="X9" s="97">
        <v>135.24498092713111</v>
      </c>
      <c r="Y9" s="97">
        <v>113.15744021272</v>
      </c>
      <c r="Z9" s="63">
        <v>81.644709462010368</v>
      </c>
    </row>
    <row r="10" spans="1:26" s="49" customFormat="1" x14ac:dyDescent="0.4">
      <c r="A10" s="59" t="s">
        <v>80</v>
      </c>
      <c r="B10" s="65" t="s">
        <v>81</v>
      </c>
      <c r="C10" s="62"/>
      <c r="D10" s="62"/>
      <c r="E10" s="62"/>
      <c r="F10" s="62"/>
      <c r="G10" s="62">
        <v>278.30825613745446</v>
      </c>
      <c r="H10" s="62">
        <v>288.36390127016534</v>
      </c>
      <c r="I10" s="62">
        <v>295.16597131951153</v>
      </c>
      <c r="J10" s="62">
        <v>308.72550707803521</v>
      </c>
      <c r="K10" s="62">
        <v>276.20607027656206</v>
      </c>
      <c r="L10" s="62">
        <v>234.66438572144762</v>
      </c>
      <c r="M10" s="62">
        <v>214.50749528116495</v>
      </c>
      <c r="N10" s="62">
        <v>203.49993777839919</v>
      </c>
      <c r="O10" s="62">
        <v>188.19015723191791</v>
      </c>
      <c r="P10" s="62">
        <v>177.74776389347579</v>
      </c>
      <c r="Q10" s="62">
        <v>164.33188781743092</v>
      </c>
      <c r="R10" s="62">
        <v>150.10712786074984</v>
      </c>
      <c r="S10" s="62">
        <v>140.99377326637878</v>
      </c>
      <c r="T10" s="62">
        <v>127.06298187108574</v>
      </c>
      <c r="U10" s="62">
        <v>118.64200814009946</v>
      </c>
      <c r="V10" s="62">
        <v>109.63797048210148</v>
      </c>
      <c r="W10" s="97">
        <v>98.63840912525356</v>
      </c>
      <c r="X10" s="97">
        <v>95.867351490253895</v>
      </c>
      <c r="Y10" s="97">
        <v>81.868033094602566</v>
      </c>
      <c r="Z10" s="63">
        <v>58.133805128294426</v>
      </c>
    </row>
    <row r="11" spans="1:26" s="49" customFormat="1" x14ac:dyDescent="0.4">
      <c r="A11" s="59" t="s">
        <v>82</v>
      </c>
      <c r="B11" s="65" t="s">
        <v>83</v>
      </c>
      <c r="C11" s="62"/>
      <c r="D11" s="62"/>
      <c r="E11" s="62"/>
      <c r="F11" s="62"/>
      <c r="G11" s="62">
        <v>412.8075566512897</v>
      </c>
      <c r="H11" s="62">
        <v>433.88019365388436</v>
      </c>
      <c r="I11" s="62">
        <v>451.01861457667877</v>
      </c>
      <c r="J11" s="62">
        <v>476.84520809870901</v>
      </c>
      <c r="K11" s="62">
        <v>439.21864279654329</v>
      </c>
      <c r="L11" s="62">
        <v>380.79013819624527</v>
      </c>
      <c r="M11" s="62">
        <v>351.34671225178511</v>
      </c>
      <c r="N11" s="62">
        <v>332.47366668879505</v>
      </c>
      <c r="O11" s="62">
        <v>304.82105138239433</v>
      </c>
      <c r="P11" s="62">
        <v>286.53433916524563</v>
      </c>
      <c r="Q11" s="62">
        <v>263.24905383438556</v>
      </c>
      <c r="R11" s="62">
        <v>234.81052366559763</v>
      </c>
      <c r="S11" s="62">
        <v>216.09162058537049</v>
      </c>
      <c r="T11" s="62">
        <v>193.3574815002022</v>
      </c>
      <c r="U11" s="62">
        <v>178.13997650968631</v>
      </c>
      <c r="V11" s="62">
        <v>165.13907841890031</v>
      </c>
      <c r="W11" s="97">
        <v>151.60506176293367</v>
      </c>
      <c r="X11" s="97">
        <v>148.15061032231131</v>
      </c>
      <c r="Y11" s="97">
        <v>122.56638125523617</v>
      </c>
      <c r="Z11" s="63">
        <v>88.834046298127618</v>
      </c>
    </row>
    <row r="12" spans="1:26" s="49" customFormat="1" x14ac:dyDescent="0.4">
      <c r="A12" s="59" t="s">
        <v>84</v>
      </c>
      <c r="B12" s="65" t="s">
        <v>85</v>
      </c>
      <c r="C12" s="62"/>
      <c r="D12" s="62"/>
      <c r="E12" s="62"/>
      <c r="F12" s="62"/>
      <c r="G12" s="62">
        <v>321.09647782310583</v>
      </c>
      <c r="H12" s="62">
        <v>330.20951686145764</v>
      </c>
      <c r="I12" s="62">
        <v>341.94847950649063</v>
      </c>
      <c r="J12" s="62">
        <v>362.42178282313233</v>
      </c>
      <c r="K12" s="62">
        <v>331.26009302162248</v>
      </c>
      <c r="L12" s="62">
        <v>281.72483791937674</v>
      </c>
      <c r="M12" s="62">
        <v>258.6556677464647</v>
      </c>
      <c r="N12" s="62">
        <v>244.25447898118372</v>
      </c>
      <c r="O12" s="62">
        <v>220.80509637121116</v>
      </c>
      <c r="P12" s="62">
        <v>207.30680973040035</v>
      </c>
      <c r="Q12" s="62">
        <v>194.17467845368475</v>
      </c>
      <c r="R12" s="62">
        <v>175.97354722881096</v>
      </c>
      <c r="S12" s="62">
        <v>164.17510012921079</v>
      </c>
      <c r="T12" s="62">
        <v>146.98175824880272</v>
      </c>
      <c r="U12" s="62">
        <v>135.42733543781446</v>
      </c>
      <c r="V12" s="62">
        <v>125.11650766295065</v>
      </c>
      <c r="W12" s="97">
        <v>113.93876149928164</v>
      </c>
      <c r="X12" s="97">
        <v>110.7257275268297</v>
      </c>
      <c r="Y12" s="97">
        <v>92.425362938077527</v>
      </c>
      <c r="Z12" s="63">
        <v>66.739466641336335</v>
      </c>
    </row>
    <row r="13" spans="1:26" s="49" customFormat="1" x14ac:dyDescent="0.4">
      <c r="A13" s="59" t="s">
        <v>86</v>
      </c>
      <c r="B13" s="65" t="s">
        <v>87</v>
      </c>
      <c r="C13" s="62"/>
      <c r="D13" s="62"/>
      <c r="E13" s="62"/>
      <c r="F13" s="62"/>
      <c r="G13" s="62">
        <v>857.41743080943047</v>
      </c>
      <c r="H13" s="62">
        <v>903.76101081034608</v>
      </c>
      <c r="I13" s="62">
        <v>955.35394110858988</v>
      </c>
      <c r="J13" s="62">
        <v>1007.6876694865542</v>
      </c>
      <c r="K13" s="62">
        <v>958.13165104405402</v>
      </c>
      <c r="L13" s="62">
        <v>844.90348783479055</v>
      </c>
      <c r="M13" s="62">
        <v>776.7812085738891</v>
      </c>
      <c r="N13" s="62">
        <v>728.18907636479912</v>
      </c>
      <c r="O13" s="62">
        <v>642.78751631464706</v>
      </c>
      <c r="P13" s="62">
        <v>572.06653126308061</v>
      </c>
      <c r="Q13" s="62">
        <v>497.7208754750169</v>
      </c>
      <c r="R13" s="62">
        <v>426.49085412785337</v>
      </c>
      <c r="S13" s="62">
        <v>372.98367697739093</v>
      </c>
      <c r="T13" s="62">
        <v>304.30906748544908</v>
      </c>
      <c r="U13" s="62">
        <v>261.92650498400678</v>
      </c>
      <c r="V13" s="62">
        <v>235.97765298005842</v>
      </c>
      <c r="W13" s="97">
        <v>207.64796928276397</v>
      </c>
      <c r="X13" s="97">
        <v>194.94424149318971</v>
      </c>
      <c r="Y13" s="97">
        <v>162.93525482893074</v>
      </c>
      <c r="Z13" s="63">
        <v>122.41585818525533</v>
      </c>
    </row>
    <row r="14" spans="1:26" s="49" customFormat="1" x14ac:dyDescent="0.4">
      <c r="A14" s="59" t="s">
        <v>88</v>
      </c>
      <c r="B14" s="65" t="s">
        <v>89</v>
      </c>
      <c r="C14" s="62"/>
      <c r="D14" s="62"/>
      <c r="E14" s="62"/>
      <c r="F14" s="62"/>
      <c r="G14" s="62">
        <v>445.87998489112255</v>
      </c>
      <c r="H14" s="62">
        <v>462.66635368060224</v>
      </c>
      <c r="I14" s="62">
        <v>475.80003332444073</v>
      </c>
      <c r="J14" s="62">
        <v>499.652924359228</v>
      </c>
      <c r="K14" s="62">
        <v>455.27384391423095</v>
      </c>
      <c r="L14" s="62">
        <v>389.04421973571436</v>
      </c>
      <c r="M14" s="62">
        <v>354.686456229187</v>
      </c>
      <c r="N14" s="62">
        <v>334.69148324772908</v>
      </c>
      <c r="O14" s="62">
        <v>305.53939063167115</v>
      </c>
      <c r="P14" s="62">
        <v>294.02530237651735</v>
      </c>
      <c r="Q14" s="62">
        <v>276.18420833347852</v>
      </c>
      <c r="R14" s="62">
        <v>248.14929374613303</v>
      </c>
      <c r="S14" s="62">
        <v>227.26761616655114</v>
      </c>
      <c r="T14" s="62">
        <v>202.27999766382513</v>
      </c>
      <c r="U14" s="62">
        <v>186.54883017739022</v>
      </c>
      <c r="V14" s="62">
        <v>172.23908920380651</v>
      </c>
      <c r="W14" s="97">
        <v>156.55620223881766</v>
      </c>
      <c r="X14" s="97">
        <v>152.63462003775456</v>
      </c>
      <c r="Y14" s="97">
        <v>129.26722434067108</v>
      </c>
      <c r="Z14" s="63">
        <v>94.017782133339168</v>
      </c>
    </row>
    <row r="15" spans="1:26" s="49" customFormat="1" x14ac:dyDescent="0.4">
      <c r="A15" s="59" t="s">
        <v>90</v>
      </c>
      <c r="B15" s="65" t="s">
        <v>91</v>
      </c>
      <c r="C15" s="62"/>
      <c r="D15" s="62"/>
      <c r="E15" s="62"/>
      <c r="F15" s="62"/>
      <c r="G15" s="62">
        <v>282.21073780804022</v>
      </c>
      <c r="H15" s="62">
        <v>288.57796300591633</v>
      </c>
      <c r="I15" s="62">
        <v>291.55980508809967</v>
      </c>
      <c r="J15" s="62">
        <v>302.62901206423811</v>
      </c>
      <c r="K15" s="62">
        <v>271.69435231134764</v>
      </c>
      <c r="L15" s="62">
        <v>231.61086315087726</v>
      </c>
      <c r="M15" s="62">
        <v>212.44199560930653</v>
      </c>
      <c r="N15" s="62">
        <v>200.70867103606923</v>
      </c>
      <c r="O15" s="62">
        <v>182.43557312582317</v>
      </c>
      <c r="P15" s="62">
        <v>175.31384550353661</v>
      </c>
      <c r="Q15" s="62">
        <v>163.04385011134323</v>
      </c>
      <c r="R15" s="62">
        <v>146.69908758351758</v>
      </c>
      <c r="S15" s="62">
        <v>136.77206540869213</v>
      </c>
      <c r="T15" s="62">
        <v>122.51019364144518</v>
      </c>
      <c r="U15" s="62">
        <v>113.18929028739512</v>
      </c>
      <c r="V15" s="62">
        <v>104.91258346789792</v>
      </c>
      <c r="W15" s="97">
        <v>95.018388623957406</v>
      </c>
      <c r="X15" s="97">
        <v>88.837555291798466</v>
      </c>
      <c r="Y15" s="97">
        <v>68.97593163608957</v>
      </c>
      <c r="Z15" s="63">
        <v>49.124891791465494</v>
      </c>
    </row>
    <row r="16" spans="1:26" s="49" customFormat="1" x14ac:dyDescent="0.4">
      <c r="A16" s="47">
        <v>924</v>
      </c>
      <c r="B16" s="66" t="s">
        <v>92</v>
      </c>
      <c r="C16" s="57"/>
      <c r="D16" s="57"/>
      <c r="E16" s="57"/>
      <c r="F16" s="57"/>
      <c r="G16" s="57">
        <v>243.03044430322484</v>
      </c>
      <c r="H16" s="57">
        <v>251.37750555224929</v>
      </c>
      <c r="I16" s="57">
        <v>253.67991311008947</v>
      </c>
      <c r="J16" s="57">
        <v>263.47033959141686</v>
      </c>
      <c r="K16" s="57">
        <v>240.36284938226441</v>
      </c>
      <c r="L16" s="57">
        <v>206.67089379062378</v>
      </c>
      <c r="M16" s="57">
        <v>187.30319988700023</v>
      </c>
      <c r="N16" s="57">
        <v>172.05514855719753</v>
      </c>
      <c r="O16" s="57">
        <v>155.79884943759333</v>
      </c>
      <c r="P16" s="57">
        <v>146.38870475220401</v>
      </c>
      <c r="Q16" s="57">
        <v>133.57067790886043</v>
      </c>
      <c r="R16" s="57">
        <v>121.32686969128019</v>
      </c>
      <c r="S16" s="57">
        <v>112.50291994508996</v>
      </c>
      <c r="T16" s="57">
        <v>100.07937924641027</v>
      </c>
      <c r="U16" s="57">
        <v>93.853011324117489</v>
      </c>
      <c r="V16" s="57">
        <v>88.552906944424223</v>
      </c>
      <c r="W16" s="90">
        <v>79.943805076271033</v>
      </c>
      <c r="X16" s="90">
        <v>77.523277665558155</v>
      </c>
      <c r="Y16" s="90">
        <v>64.12302423418376</v>
      </c>
      <c r="Z16" s="58">
        <v>46.028201306583455</v>
      </c>
    </row>
    <row r="17" spans="1:26" s="49" customFormat="1" x14ac:dyDescent="0.4">
      <c r="A17" s="47">
        <v>923</v>
      </c>
      <c r="B17" s="91" t="s">
        <v>93</v>
      </c>
      <c r="C17" s="90"/>
      <c r="D17" s="90"/>
      <c r="E17" s="90"/>
      <c r="F17" s="90"/>
      <c r="G17" s="90">
        <v>389.13988845678671</v>
      </c>
      <c r="H17" s="90">
        <v>402.44030692791245</v>
      </c>
      <c r="I17" s="90">
        <v>412.71808139062722</v>
      </c>
      <c r="J17" s="90">
        <v>425.96105833939151</v>
      </c>
      <c r="K17" s="90">
        <v>385.14393113552796</v>
      </c>
      <c r="L17" s="90">
        <v>327.51264004701409</v>
      </c>
      <c r="M17" s="90">
        <v>296.34681557132365</v>
      </c>
      <c r="N17" s="90">
        <v>273.19805354427342</v>
      </c>
      <c r="O17" s="90">
        <v>244.11034951270261</v>
      </c>
      <c r="P17" s="90">
        <v>225.57473393420807</v>
      </c>
      <c r="Q17" s="90">
        <v>205.90246233925416</v>
      </c>
      <c r="R17" s="90">
        <v>183.11387856869283</v>
      </c>
      <c r="S17" s="90">
        <v>166.79602980974994</v>
      </c>
      <c r="T17" s="90">
        <v>147.23841571511952</v>
      </c>
      <c r="U17" s="90">
        <v>135.02775280691478</v>
      </c>
      <c r="V17" s="90">
        <v>122.48156133754073</v>
      </c>
      <c r="W17" s="90">
        <v>110.8014641024417</v>
      </c>
      <c r="X17" s="90">
        <v>109.53112929329554</v>
      </c>
      <c r="Y17" s="90">
        <v>89.808887023750486</v>
      </c>
      <c r="Z17" s="58">
        <v>64.817546772464297</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157</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v>6667.1419106883905</v>
      </c>
      <c r="H21" s="57">
        <v>6829.4814582678036</v>
      </c>
      <c r="I21" s="57">
        <v>6877.2641920991582</v>
      </c>
      <c r="J21" s="57">
        <v>7055.0484899506591</v>
      </c>
      <c r="K21" s="57">
        <v>6281.1870583652717</v>
      </c>
      <c r="L21" s="57">
        <v>5269.7377356544794</v>
      </c>
      <c r="M21" s="57">
        <v>4684.2683286539477</v>
      </c>
      <c r="N21" s="57">
        <v>4286.0407461390978</v>
      </c>
      <c r="O21" s="57">
        <v>3778.9117490571734</v>
      </c>
      <c r="P21" s="57">
        <v>3451.6702346607053</v>
      </c>
      <c r="Q21" s="57">
        <v>3087.8383257703067</v>
      </c>
      <c r="R21" s="57">
        <v>2709.9273823357476</v>
      </c>
      <c r="S21" s="57">
        <v>2431.8243376204141</v>
      </c>
      <c r="T21" s="57">
        <v>2098.7016614065469</v>
      </c>
      <c r="U21" s="57">
        <v>1894.0021851188023</v>
      </c>
      <c r="V21" s="57">
        <v>1722.4813033011555</v>
      </c>
      <c r="W21" s="90">
        <v>1508.8715067189546</v>
      </c>
      <c r="X21" s="90">
        <v>1427.0562217973952</v>
      </c>
      <c r="Y21" s="90">
        <v>1161.3759088395805</v>
      </c>
      <c r="Z21" s="58">
        <v>825.87377755996238</v>
      </c>
    </row>
    <row r="22" spans="1:26" x14ac:dyDescent="0.4">
      <c r="A22" s="59"/>
      <c r="B22" s="89" t="s">
        <v>71</v>
      </c>
      <c r="C22" s="62" t="s">
        <v>219</v>
      </c>
      <c r="D22" s="62" t="s">
        <v>219</v>
      </c>
      <c r="E22" s="62" t="s">
        <v>219</v>
      </c>
      <c r="F22" s="62" t="s">
        <v>219</v>
      </c>
      <c r="G22" s="62">
        <v>1.0080428258171912</v>
      </c>
      <c r="H22" s="62">
        <v>1.0052698092618513</v>
      </c>
      <c r="I22" s="62">
        <v>0.7934337929074613</v>
      </c>
      <c r="J22" s="62">
        <v>0.85219005335392817</v>
      </c>
      <c r="K22" s="62">
        <v>0.61402305317038397</v>
      </c>
      <c r="L22" s="62">
        <v>0.28799139238153965</v>
      </c>
      <c r="M22" s="62">
        <v>0.36996915288266735</v>
      </c>
      <c r="N22" s="62">
        <v>0.29947510251298426</v>
      </c>
      <c r="O22" s="62">
        <v>0.26845050690625005</v>
      </c>
      <c r="P22" s="62">
        <v>0.2247997789077909</v>
      </c>
      <c r="Q22" s="62">
        <v>0.16312822306375963</v>
      </c>
      <c r="R22" s="62">
        <v>0.14423986281706672</v>
      </c>
      <c r="S22" s="62">
        <v>0.10444990566106631</v>
      </c>
      <c r="T22" s="62">
        <v>7.2148177771704208E-2</v>
      </c>
      <c r="U22" s="62">
        <v>5.6282984594437618E-2</v>
      </c>
      <c r="V22" s="62">
        <v>3.8734524150071378E-2</v>
      </c>
      <c r="W22" s="97">
        <v>4.4426285267662166E-2</v>
      </c>
      <c r="X22" s="97">
        <v>4.0410977017590353E-2</v>
      </c>
      <c r="Y22" s="97">
        <v>0.15896120848381379</v>
      </c>
      <c r="Z22" s="63">
        <v>0.10422242743029429</v>
      </c>
    </row>
    <row r="23" spans="1:26" ht="25.5" customHeight="1" x14ac:dyDescent="0.4">
      <c r="A23" s="54">
        <v>941</v>
      </c>
      <c r="B23" s="55" t="s">
        <v>72</v>
      </c>
      <c r="C23" s="57" t="s">
        <v>219</v>
      </c>
      <c r="D23" s="57" t="s">
        <v>219</v>
      </c>
      <c r="E23" s="57" t="s">
        <v>219</v>
      </c>
      <c r="F23" s="57" t="s">
        <v>219</v>
      </c>
      <c r="G23" s="57">
        <v>6087.1830923123207</v>
      </c>
      <c r="H23" s="57">
        <v>6237.1097706437495</v>
      </c>
      <c r="I23" s="57">
        <v>6283.7614319081504</v>
      </c>
      <c r="J23" s="57">
        <v>6454.5279722070072</v>
      </c>
      <c r="K23" s="57">
        <v>5753.288712808102</v>
      </c>
      <c r="L23" s="57">
        <v>4831.7368406392607</v>
      </c>
      <c r="M23" s="57">
        <v>4298.7739356781794</v>
      </c>
      <c r="N23" s="57">
        <v>3939.8984480202271</v>
      </c>
      <c r="O23" s="57">
        <v>3477.3123683375607</v>
      </c>
      <c r="P23" s="57">
        <v>3177.5114062839853</v>
      </c>
      <c r="Q23" s="57">
        <v>2841.8413056415593</v>
      </c>
      <c r="R23" s="57">
        <v>2494.4437809259143</v>
      </c>
      <c r="S23" s="57">
        <v>2239.5285832672771</v>
      </c>
      <c r="T23" s="57">
        <v>1932.1849176603575</v>
      </c>
      <c r="U23" s="57">
        <v>1743.406970305213</v>
      </c>
      <c r="V23" s="57">
        <v>1587.0569913734907</v>
      </c>
      <c r="W23" s="90">
        <v>1389.1848952646653</v>
      </c>
      <c r="X23" s="90">
        <v>1310.7538771337679</v>
      </c>
      <c r="Y23" s="90">
        <v>1067.8832984473154</v>
      </c>
      <c r="Z23" s="58">
        <v>759.67503577739535</v>
      </c>
    </row>
    <row r="24" spans="1:26" ht="25.5" customHeight="1" x14ac:dyDescent="0.4">
      <c r="A24" s="54">
        <v>921</v>
      </c>
      <c r="B24" s="64" t="s">
        <v>73</v>
      </c>
      <c r="C24" s="57" t="s">
        <v>219</v>
      </c>
      <c r="D24" s="57" t="s">
        <v>219</v>
      </c>
      <c r="E24" s="57" t="s">
        <v>219</v>
      </c>
      <c r="F24" s="57" t="s">
        <v>219</v>
      </c>
      <c r="G24" s="57">
        <v>5725.6096109360997</v>
      </c>
      <c r="H24" s="57">
        <v>5867.7227772969827</v>
      </c>
      <c r="I24" s="57">
        <v>5919.448703196128</v>
      </c>
      <c r="J24" s="57">
        <v>6083.6142117925647</v>
      </c>
      <c r="K24" s="57">
        <v>5424.2180668862275</v>
      </c>
      <c r="L24" s="57">
        <v>4555.5260751480864</v>
      </c>
      <c r="M24" s="57">
        <v>4055.3596887675276</v>
      </c>
      <c r="N24" s="57">
        <v>3722.0929493369181</v>
      </c>
      <c r="O24" s="57">
        <v>3284.9935571080659</v>
      </c>
      <c r="P24" s="57">
        <v>2999.7395125324315</v>
      </c>
      <c r="Q24" s="57">
        <v>2682.3667698746517</v>
      </c>
      <c r="R24" s="57">
        <v>2351.7650781315911</v>
      </c>
      <c r="S24" s="57">
        <v>2109.8967031616221</v>
      </c>
      <c r="T24" s="57">
        <v>1819.050911684385</v>
      </c>
      <c r="U24" s="57">
        <v>1638.7726875006217</v>
      </c>
      <c r="V24" s="57">
        <v>1489.1746137608206</v>
      </c>
      <c r="W24" s="90">
        <v>1302.8624661566132</v>
      </c>
      <c r="X24" s="90">
        <v>1228.4667116012436</v>
      </c>
      <c r="Y24" s="90">
        <v>1001.2436144827021</v>
      </c>
      <c r="Z24" s="58">
        <v>712.74003139008812</v>
      </c>
    </row>
    <row r="25" spans="1:26" x14ac:dyDescent="0.4">
      <c r="A25" s="59" t="s">
        <v>74</v>
      </c>
      <c r="B25" s="65" t="s">
        <v>75</v>
      </c>
      <c r="C25" s="62" t="s">
        <v>219</v>
      </c>
      <c r="D25" s="62" t="s">
        <v>219</v>
      </c>
      <c r="E25" s="62" t="s">
        <v>219</v>
      </c>
      <c r="F25" s="62" t="s">
        <v>219</v>
      </c>
      <c r="G25" s="62">
        <v>345.43151494703039</v>
      </c>
      <c r="H25" s="62">
        <v>349.65533486679686</v>
      </c>
      <c r="I25" s="62">
        <v>348.03471417700871</v>
      </c>
      <c r="J25" s="62">
        <v>355.11436794386145</v>
      </c>
      <c r="K25" s="62">
        <v>308.97295173319623</v>
      </c>
      <c r="L25" s="62">
        <v>254.54111828973132</v>
      </c>
      <c r="M25" s="62">
        <v>225.57444072881805</v>
      </c>
      <c r="N25" s="62">
        <v>208.20822660694122</v>
      </c>
      <c r="O25" s="62">
        <v>186.44450891780687</v>
      </c>
      <c r="P25" s="62">
        <v>171.99686880011328</v>
      </c>
      <c r="Q25" s="62">
        <v>154.99611448242823</v>
      </c>
      <c r="R25" s="62">
        <v>138.4068694339166</v>
      </c>
      <c r="S25" s="62">
        <v>125.80745646602755</v>
      </c>
      <c r="T25" s="62">
        <v>110.65436782388092</v>
      </c>
      <c r="U25" s="62">
        <v>103.31699798834916</v>
      </c>
      <c r="V25" s="62">
        <v>96.165314960188169</v>
      </c>
      <c r="W25" s="97">
        <v>86.925627785840362</v>
      </c>
      <c r="X25" s="97">
        <v>83.043205285007772</v>
      </c>
      <c r="Y25" s="97">
        <v>67.852632556621558</v>
      </c>
      <c r="Z25" s="63">
        <v>46.912334078769462</v>
      </c>
    </row>
    <row r="26" spans="1:26" x14ac:dyDescent="0.4">
      <c r="A26" s="59" t="s">
        <v>76</v>
      </c>
      <c r="B26" s="65" t="s">
        <v>77</v>
      </c>
      <c r="C26" s="62" t="s">
        <v>219</v>
      </c>
      <c r="D26" s="62" t="s">
        <v>219</v>
      </c>
      <c r="E26" s="62" t="s">
        <v>219</v>
      </c>
      <c r="F26" s="62" t="s">
        <v>219</v>
      </c>
      <c r="G26" s="62">
        <v>923.67573194759018</v>
      </c>
      <c r="H26" s="62">
        <v>936.0343852146076</v>
      </c>
      <c r="I26" s="62">
        <v>936.03558900716769</v>
      </c>
      <c r="J26" s="62">
        <v>952.98156330062852</v>
      </c>
      <c r="K26" s="62">
        <v>841.64545515967291</v>
      </c>
      <c r="L26" s="62">
        <v>701.87541449657681</v>
      </c>
      <c r="M26" s="62">
        <v>621.29613259772111</v>
      </c>
      <c r="N26" s="62">
        <v>568.75240085136818</v>
      </c>
      <c r="O26" s="62">
        <v>504.18124504466635</v>
      </c>
      <c r="P26" s="62">
        <v>458.72248862340484</v>
      </c>
      <c r="Q26" s="62">
        <v>407.30333857800679</v>
      </c>
      <c r="R26" s="62">
        <v>358.33917776405707</v>
      </c>
      <c r="S26" s="62">
        <v>324.31192467837121</v>
      </c>
      <c r="T26" s="62">
        <v>280.70260603597887</v>
      </c>
      <c r="U26" s="62">
        <v>252.59809165826638</v>
      </c>
      <c r="V26" s="62">
        <v>220.53352787227496</v>
      </c>
      <c r="W26" s="97">
        <v>178.55198028711837</v>
      </c>
      <c r="X26" s="97">
        <v>162.08984129299998</v>
      </c>
      <c r="Y26" s="97">
        <v>131.92795738850583</v>
      </c>
      <c r="Z26" s="63">
        <v>93.866620617737908</v>
      </c>
    </row>
    <row r="27" spans="1:26" x14ac:dyDescent="0.4">
      <c r="A27" s="59" t="s">
        <v>78</v>
      </c>
      <c r="B27" s="65" t="s">
        <v>79</v>
      </c>
      <c r="C27" s="62" t="s">
        <v>219</v>
      </c>
      <c r="D27" s="62" t="s">
        <v>219</v>
      </c>
      <c r="E27" s="62" t="s">
        <v>219</v>
      </c>
      <c r="F27" s="62" t="s">
        <v>219</v>
      </c>
      <c r="G27" s="62">
        <v>591.69099312161347</v>
      </c>
      <c r="H27" s="62">
        <v>603.55409588516488</v>
      </c>
      <c r="I27" s="62">
        <v>598.68794426673912</v>
      </c>
      <c r="J27" s="62">
        <v>611.29680185689131</v>
      </c>
      <c r="K27" s="62">
        <v>533.62843435517209</v>
      </c>
      <c r="L27" s="62">
        <v>441.36613187380084</v>
      </c>
      <c r="M27" s="62">
        <v>390.4688756095257</v>
      </c>
      <c r="N27" s="62">
        <v>357.85345782016179</v>
      </c>
      <c r="O27" s="62">
        <v>317.41132726652785</v>
      </c>
      <c r="P27" s="62">
        <v>288.78935376778475</v>
      </c>
      <c r="Q27" s="62">
        <v>259.07739715111978</v>
      </c>
      <c r="R27" s="62">
        <v>229.53536175039386</v>
      </c>
      <c r="S27" s="62">
        <v>209.91538429926439</v>
      </c>
      <c r="T27" s="62">
        <v>188.16181870510437</v>
      </c>
      <c r="U27" s="62">
        <v>174.8133697339988</v>
      </c>
      <c r="V27" s="62">
        <v>163.26157785692158</v>
      </c>
      <c r="W27" s="97">
        <v>148.28154654065256</v>
      </c>
      <c r="X27" s="97">
        <v>143.55592885281555</v>
      </c>
      <c r="Y27" s="97">
        <v>117.59857155957927</v>
      </c>
      <c r="Z27" s="63">
        <v>83.253194520373142</v>
      </c>
    </row>
    <row r="28" spans="1:26" x14ac:dyDescent="0.4">
      <c r="A28" s="59" t="s">
        <v>80</v>
      </c>
      <c r="B28" s="65" t="s">
        <v>81</v>
      </c>
      <c r="C28" s="62" t="s">
        <v>219</v>
      </c>
      <c r="D28" s="62" t="s">
        <v>219</v>
      </c>
      <c r="E28" s="62" t="s">
        <v>219</v>
      </c>
      <c r="F28" s="62" t="s">
        <v>219</v>
      </c>
      <c r="G28" s="62">
        <v>414.0587627030439</v>
      </c>
      <c r="H28" s="62">
        <v>423.73669929583434</v>
      </c>
      <c r="I28" s="62">
        <v>423.89134841622189</v>
      </c>
      <c r="J28" s="62">
        <v>434.62402236149211</v>
      </c>
      <c r="K28" s="62">
        <v>378.14208887539297</v>
      </c>
      <c r="L28" s="62">
        <v>313.6234059126989</v>
      </c>
      <c r="M28" s="62">
        <v>278.76822420575712</v>
      </c>
      <c r="N28" s="62">
        <v>257.6116193065381</v>
      </c>
      <c r="O28" s="62">
        <v>232.30278949159612</v>
      </c>
      <c r="P28" s="62">
        <v>215.85378906750316</v>
      </c>
      <c r="Q28" s="62">
        <v>196.20138140847064</v>
      </c>
      <c r="R28" s="62">
        <v>176.52388409797297</v>
      </c>
      <c r="S28" s="62">
        <v>162.46056476251309</v>
      </c>
      <c r="T28" s="62">
        <v>143.63742319918416</v>
      </c>
      <c r="U28" s="62">
        <v>132.27089101450889</v>
      </c>
      <c r="V28" s="62">
        <v>121.18885305652356</v>
      </c>
      <c r="W28" s="97">
        <v>106.50865405921326</v>
      </c>
      <c r="X28" s="97">
        <v>101.75850220466059</v>
      </c>
      <c r="Y28" s="97">
        <v>85.081137662880707</v>
      </c>
      <c r="Z28" s="63">
        <v>59.279101100939712</v>
      </c>
    </row>
    <row r="29" spans="1:26" x14ac:dyDescent="0.4">
      <c r="A29" s="59" t="s">
        <v>82</v>
      </c>
      <c r="B29" s="65" t="s">
        <v>83</v>
      </c>
      <c r="C29" s="62" t="s">
        <v>219</v>
      </c>
      <c r="D29" s="62" t="s">
        <v>219</v>
      </c>
      <c r="E29" s="62" t="s">
        <v>219</v>
      </c>
      <c r="F29" s="62" t="s">
        <v>219</v>
      </c>
      <c r="G29" s="62">
        <v>614.16282978353433</v>
      </c>
      <c r="H29" s="62">
        <v>637.56579911327458</v>
      </c>
      <c r="I29" s="62">
        <v>647.71317587545616</v>
      </c>
      <c r="J29" s="62">
        <v>671.30307550285568</v>
      </c>
      <c r="K29" s="62">
        <v>601.31573101850677</v>
      </c>
      <c r="L29" s="62">
        <v>508.91702084198579</v>
      </c>
      <c r="M29" s="62">
        <v>456.60082379210627</v>
      </c>
      <c r="N29" s="62">
        <v>420.88012697944947</v>
      </c>
      <c r="O29" s="62">
        <v>376.27249784709528</v>
      </c>
      <c r="P29" s="62">
        <v>347.96231160374964</v>
      </c>
      <c r="Q29" s="62">
        <v>314.30192096473149</v>
      </c>
      <c r="R29" s="62">
        <v>276.13389354156442</v>
      </c>
      <c r="S29" s="62">
        <v>248.9923200680623</v>
      </c>
      <c r="T29" s="62">
        <v>218.57955786958462</v>
      </c>
      <c r="U29" s="62">
        <v>198.60362941948546</v>
      </c>
      <c r="V29" s="62">
        <v>182.5372671565913</v>
      </c>
      <c r="W29" s="97">
        <v>163.70145484027194</v>
      </c>
      <c r="X29" s="97">
        <v>157.25462290086679</v>
      </c>
      <c r="Y29" s="97">
        <v>127.3767887444871</v>
      </c>
      <c r="Z29" s="63">
        <v>90.584168713725546</v>
      </c>
    </row>
    <row r="30" spans="1:26" x14ac:dyDescent="0.4">
      <c r="A30" s="59" t="s">
        <v>84</v>
      </c>
      <c r="B30" s="65" t="s">
        <v>85</v>
      </c>
      <c r="C30" s="62" t="s">
        <v>219</v>
      </c>
      <c r="D30" s="62" t="s">
        <v>219</v>
      </c>
      <c r="E30" s="62" t="s">
        <v>219</v>
      </c>
      <c r="F30" s="62" t="s">
        <v>219</v>
      </c>
      <c r="G30" s="62">
        <v>477.71780888194752</v>
      </c>
      <c r="H30" s="62">
        <v>485.22679203127706</v>
      </c>
      <c r="I30" s="62">
        <v>491.07626268333826</v>
      </c>
      <c r="J30" s="62">
        <v>510.2176834458902</v>
      </c>
      <c r="K30" s="62">
        <v>453.51423091762064</v>
      </c>
      <c r="L30" s="62">
        <v>376.51858813956608</v>
      </c>
      <c r="M30" s="62">
        <v>336.14201258527095</v>
      </c>
      <c r="N30" s="62">
        <v>309.2030029106798</v>
      </c>
      <c r="O30" s="62">
        <v>272.56281930718012</v>
      </c>
      <c r="P30" s="62">
        <v>251.74977957315005</v>
      </c>
      <c r="Q30" s="62">
        <v>231.83169531578585</v>
      </c>
      <c r="R30" s="62">
        <v>206.94243170214119</v>
      </c>
      <c r="S30" s="62">
        <v>189.1713291234677</v>
      </c>
      <c r="T30" s="62">
        <v>166.15445900335578</v>
      </c>
      <c r="U30" s="62">
        <v>150.98441611783625</v>
      </c>
      <c r="V30" s="62">
        <v>138.29812787884524</v>
      </c>
      <c r="W30" s="97">
        <v>123.02980390784967</v>
      </c>
      <c r="X30" s="97">
        <v>117.52994125217913</v>
      </c>
      <c r="Y30" s="97">
        <v>96.052814883062396</v>
      </c>
      <c r="Z30" s="63">
        <v>68.054303029426379</v>
      </c>
    </row>
    <row r="31" spans="1:26" x14ac:dyDescent="0.4">
      <c r="A31" s="59" t="s">
        <v>86</v>
      </c>
      <c r="B31" s="65" t="s">
        <v>87</v>
      </c>
      <c r="C31" s="62" t="s">
        <v>219</v>
      </c>
      <c r="D31" s="62" t="s">
        <v>219</v>
      </c>
      <c r="E31" s="62" t="s">
        <v>219</v>
      </c>
      <c r="F31" s="62" t="s">
        <v>219</v>
      </c>
      <c r="G31" s="62">
        <v>1275.640203593648</v>
      </c>
      <c r="H31" s="62">
        <v>1328.032759947489</v>
      </c>
      <c r="I31" s="62">
        <v>1371.9951134641592</v>
      </c>
      <c r="J31" s="62">
        <v>1418.6235285237428</v>
      </c>
      <c r="K31" s="62">
        <v>1311.7376587004437</v>
      </c>
      <c r="L31" s="62">
        <v>1129.1935446770569</v>
      </c>
      <c r="M31" s="62">
        <v>1009.4841573098103</v>
      </c>
      <c r="N31" s="62">
        <v>921.81830211635702</v>
      </c>
      <c r="O31" s="62">
        <v>793.45984554468384</v>
      </c>
      <c r="P31" s="62">
        <v>694.70763326081772</v>
      </c>
      <c r="Q31" s="62">
        <v>594.24573417255817</v>
      </c>
      <c r="R31" s="62">
        <v>501.54728276961788</v>
      </c>
      <c r="S31" s="62">
        <v>429.7717367593504</v>
      </c>
      <c r="T31" s="62">
        <v>344.00397083474365</v>
      </c>
      <c r="U31" s="62">
        <v>292.01505215285658</v>
      </c>
      <c r="V31" s="62">
        <v>260.83902306721592</v>
      </c>
      <c r="W31" s="97">
        <v>224.21596133360384</v>
      </c>
      <c r="X31" s="97">
        <v>206.92377247729985</v>
      </c>
      <c r="Y31" s="97">
        <v>169.33003422981653</v>
      </c>
      <c r="Z31" s="63">
        <v>124.82757696158657</v>
      </c>
    </row>
    <row r="32" spans="1:26" x14ac:dyDescent="0.4">
      <c r="A32" s="59" t="s">
        <v>88</v>
      </c>
      <c r="B32" s="65" t="s">
        <v>89</v>
      </c>
      <c r="C32" s="62" t="s">
        <v>219</v>
      </c>
      <c r="D32" s="62" t="s">
        <v>219</v>
      </c>
      <c r="E32" s="62" t="s">
        <v>219</v>
      </c>
      <c r="F32" s="62" t="s">
        <v>219</v>
      </c>
      <c r="G32" s="62">
        <v>663.3670068590684</v>
      </c>
      <c r="H32" s="62">
        <v>679.86565835846898</v>
      </c>
      <c r="I32" s="62">
        <v>683.30206493911055</v>
      </c>
      <c r="J32" s="62">
        <v>703.41179718201636</v>
      </c>
      <c r="K32" s="62">
        <v>623.29623015047002</v>
      </c>
      <c r="L32" s="62">
        <v>519.9484057584948</v>
      </c>
      <c r="M32" s="62">
        <v>460.94106606038633</v>
      </c>
      <c r="N32" s="62">
        <v>423.68767238368446</v>
      </c>
      <c r="O32" s="62">
        <v>377.15921909682913</v>
      </c>
      <c r="P32" s="62">
        <v>357.05920687545222</v>
      </c>
      <c r="Q32" s="62">
        <v>329.74563803730342</v>
      </c>
      <c r="R32" s="62">
        <v>291.82010070082902</v>
      </c>
      <c r="S32" s="62">
        <v>261.86989977842046</v>
      </c>
      <c r="T32" s="62">
        <v>228.6659513362211</v>
      </c>
      <c r="U32" s="62">
        <v>207.97844180233395</v>
      </c>
      <c r="V32" s="62">
        <v>190.38529790659683</v>
      </c>
      <c r="W32" s="97">
        <v>169.04764110605879</v>
      </c>
      <c r="X32" s="97">
        <v>162.01417978255492</v>
      </c>
      <c r="Y32" s="97">
        <v>134.34062226361482</v>
      </c>
      <c r="Z32" s="63">
        <v>95.870029496069378</v>
      </c>
    </row>
    <row r="33" spans="1:26" x14ac:dyDescent="0.4">
      <c r="A33" s="59" t="s">
        <v>90</v>
      </c>
      <c r="B33" s="65" t="s">
        <v>91</v>
      </c>
      <c r="C33" s="62" t="s">
        <v>219</v>
      </c>
      <c r="D33" s="62" t="s">
        <v>219</v>
      </c>
      <c r="E33" s="62" t="s">
        <v>219</v>
      </c>
      <c r="F33" s="62" t="s">
        <v>219</v>
      </c>
      <c r="G33" s="62">
        <v>419.86475909862327</v>
      </c>
      <c r="H33" s="62">
        <v>424.05125258406883</v>
      </c>
      <c r="I33" s="62">
        <v>418.71249036692626</v>
      </c>
      <c r="J33" s="62">
        <v>426.04137167518672</v>
      </c>
      <c r="K33" s="62">
        <v>371.96528597575161</v>
      </c>
      <c r="L33" s="62">
        <v>309.5424451581755</v>
      </c>
      <c r="M33" s="62">
        <v>276.08395587813146</v>
      </c>
      <c r="N33" s="62">
        <v>254.07814036173801</v>
      </c>
      <c r="O33" s="62">
        <v>225.19930459167975</v>
      </c>
      <c r="P33" s="62">
        <v>212.89808096045601</v>
      </c>
      <c r="Q33" s="62">
        <v>194.66354976424731</v>
      </c>
      <c r="R33" s="62">
        <v>172.51607637109768</v>
      </c>
      <c r="S33" s="62">
        <v>157.59608722614473</v>
      </c>
      <c r="T33" s="62">
        <v>138.49075687633157</v>
      </c>
      <c r="U33" s="62">
        <v>126.19179761298584</v>
      </c>
      <c r="V33" s="62">
        <v>115.96562400566286</v>
      </c>
      <c r="W33" s="97">
        <v>102.59979629600447</v>
      </c>
      <c r="X33" s="97">
        <v>94.296717552859036</v>
      </c>
      <c r="Y33" s="97">
        <v>71.683055194133999</v>
      </c>
      <c r="Z33" s="63">
        <v>50.092702871459934</v>
      </c>
    </row>
    <row r="34" spans="1:26" x14ac:dyDescent="0.4">
      <c r="A34" s="47">
        <v>924</v>
      </c>
      <c r="B34" s="66" t="s">
        <v>92</v>
      </c>
      <c r="C34" s="57" t="s">
        <v>219</v>
      </c>
      <c r="D34" s="57" t="s">
        <v>219</v>
      </c>
      <c r="E34" s="57" t="s">
        <v>219</v>
      </c>
      <c r="F34" s="57" t="s">
        <v>219</v>
      </c>
      <c r="G34" s="57">
        <v>361.57348137622051</v>
      </c>
      <c r="H34" s="57">
        <v>369.38699334676716</v>
      </c>
      <c r="I34" s="57">
        <v>364.31272871202253</v>
      </c>
      <c r="J34" s="57">
        <v>370.91376041444335</v>
      </c>
      <c r="K34" s="57">
        <v>329.07064592187447</v>
      </c>
      <c r="L34" s="57">
        <v>276.21076549117367</v>
      </c>
      <c r="M34" s="57">
        <v>243.41424691065208</v>
      </c>
      <c r="N34" s="57">
        <v>217.80549868330922</v>
      </c>
      <c r="O34" s="57">
        <v>192.31881122949454</v>
      </c>
      <c r="P34" s="57">
        <v>177.77189375155376</v>
      </c>
      <c r="Q34" s="57">
        <v>159.47453576690742</v>
      </c>
      <c r="R34" s="57">
        <v>142.67870279432333</v>
      </c>
      <c r="S34" s="57">
        <v>129.63188010565494</v>
      </c>
      <c r="T34" s="57">
        <v>113.13400597597236</v>
      </c>
      <c r="U34" s="57">
        <v>104.63428280459149</v>
      </c>
      <c r="V34" s="57">
        <v>97.882377612670069</v>
      </c>
      <c r="W34" s="90">
        <v>86.322429108051978</v>
      </c>
      <c r="X34" s="90">
        <v>82.287165532524313</v>
      </c>
      <c r="Y34" s="90">
        <v>66.639683964613383</v>
      </c>
      <c r="Z34" s="58">
        <v>46.935004387307288</v>
      </c>
    </row>
    <row r="35" spans="1:26" x14ac:dyDescent="0.4">
      <c r="A35" s="47">
        <v>923</v>
      </c>
      <c r="B35" s="66" t="s">
        <v>93</v>
      </c>
      <c r="C35" s="57" t="s">
        <v>219</v>
      </c>
      <c r="D35" s="57" t="s">
        <v>219</v>
      </c>
      <c r="E35" s="57" t="s">
        <v>219</v>
      </c>
      <c r="F35" s="57" t="s">
        <v>219</v>
      </c>
      <c r="G35" s="57">
        <v>578.95077555025262</v>
      </c>
      <c r="H35" s="57">
        <v>591.36641781479227</v>
      </c>
      <c r="I35" s="57">
        <v>592.70932639810133</v>
      </c>
      <c r="J35" s="57">
        <v>599.6683276902977</v>
      </c>
      <c r="K35" s="57">
        <v>527.28432250399931</v>
      </c>
      <c r="L35" s="57">
        <v>437.71290362283742</v>
      </c>
      <c r="M35" s="57">
        <v>385.12442382288515</v>
      </c>
      <c r="N35" s="57">
        <v>345.84282301635704</v>
      </c>
      <c r="O35" s="57">
        <v>301.33093021270645</v>
      </c>
      <c r="P35" s="57">
        <v>273.93402859781293</v>
      </c>
      <c r="Q35" s="57">
        <v>245.83389190568377</v>
      </c>
      <c r="R35" s="57">
        <v>215.33936154701641</v>
      </c>
      <c r="S35" s="57">
        <v>192.19130444747555</v>
      </c>
      <c r="T35" s="57">
        <v>166.4445955684175</v>
      </c>
      <c r="U35" s="57">
        <v>150.53893182899472</v>
      </c>
      <c r="V35" s="57">
        <v>135.38557740351462</v>
      </c>
      <c r="W35" s="90">
        <v>119.64218516902163</v>
      </c>
      <c r="X35" s="90">
        <v>116.26193368660944</v>
      </c>
      <c r="Y35" s="90">
        <v>93.333649183781091</v>
      </c>
      <c r="Z35" s="58">
        <v>66.094519355136669</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11"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158</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f t="shared" ref="G3:Z3" si="0">SUM(G6,G16:G17,G4)</f>
        <v>210.12097544210181</v>
      </c>
      <c r="H3" s="57">
        <f t="shared" si="0"/>
        <v>270.55906472417536</v>
      </c>
      <c r="I3" s="57">
        <f t="shared" si="0"/>
        <v>292.00557556425974</v>
      </c>
      <c r="J3" s="57">
        <f t="shared" si="0"/>
        <v>317.28259298054263</v>
      </c>
      <c r="K3" s="57">
        <f t="shared" si="0"/>
        <v>312.66128505767614</v>
      </c>
      <c r="L3" s="57">
        <f t="shared" si="0"/>
        <v>296.30574154435203</v>
      </c>
      <c r="M3" s="57">
        <f t="shared" si="0"/>
        <v>290.48548701729459</v>
      </c>
      <c r="N3" s="57">
        <f t="shared" si="0"/>
        <v>283.72187865289754</v>
      </c>
      <c r="O3" s="57">
        <f t="shared" si="0"/>
        <v>276.94990169243863</v>
      </c>
      <c r="P3" s="57">
        <f t="shared" si="0"/>
        <v>304.28514955817315</v>
      </c>
      <c r="Q3" s="57">
        <f t="shared" si="0"/>
        <v>388.24454173128265</v>
      </c>
      <c r="R3" s="57">
        <f t="shared" si="0"/>
        <v>430.68552026831765</v>
      </c>
      <c r="S3" s="57">
        <f t="shared" si="0"/>
        <v>508.21788711256062</v>
      </c>
      <c r="T3" s="57">
        <f t="shared" si="0"/>
        <v>557.83154347728646</v>
      </c>
      <c r="U3" s="57">
        <f t="shared" si="0"/>
        <v>585.49981248498966</v>
      </c>
      <c r="V3" s="57">
        <f t="shared" si="0"/>
        <v>622.1284920376753</v>
      </c>
      <c r="W3" s="90">
        <f t="shared" si="0"/>
        <v>626.32200668966459</v>
      </c>
      <c r="X3" s="90">
        <f t="shared" si="0"/>
        <v>674.62025960591473</v>
      </c>
      <c r="Y3" s="90">
        <f t="shared" si="0"/>
        <v>650.61469901292162</v>
      </c>
      <c r="Z3" s="58">
        <f t="shared" si="0"/>
        <v>539.45774655737648</v>
      </c>
    </row>
    <row r="4" spans="1:26" s="49" customFormat="1" x14ac:dyDescent="0.4">
      <c r="A4" s="59"/>
      <c r="B4" s="89" t="s">
        <v>71</v>
      </c>
      <c r="C4" s="62"/>
      <c r="D4" s="62"/>
      <c r="E4" s="62"/>
      <c r="F4" s="62"/>
      <c r="G4" s="97">
        <v>1.7758296722277078E-2</v>
      </c>
      <c r="H4" s="97">
        <v>1.0019513495952483E-2</v>
      </c>
      <c r="I4" s="108">
        <v>0</v>
      </c>
      <c r="J4" s="108">
        <v>0</v>
      </c>
      <c r="K4" s="108">
        <v>0</v>
      </c>
      <c r="L4" s="108">
        <v>0</v>
      </c>
      <c r="M4" s="108">
        <v>0</v>
      </c>
      <c r="N4" s="108">
        <v>0</v>
      </c>
      <c r="O4" s="108">
        <v>0</v>
      </c>
      <c r="P4" s="108">
        <v>0</v>
      </c>
      <c r="Q4" s="108">
        <v>0</v>
      </c>
      <c r="R4" s="108">
        <v>0</v>
      </c>
      <c r="S4" s="108">
        <v>0</v>
      </c>
      <c r="T4" s="108">
        <v>0</v>
      </c>
      <c r="U4" s="108">
        <v>0</v>
      </c>
      <c r="V4" s="108">
        <v>0</v>
      </c>
      <c r="W4" s="108">
        <v>0</v>
      </c>
      <c r="X4" s="108">
        <v>0</v>
      </c>
      <c r="Y4" s="108">
        <v>4.944776724845857E-2</v>
      </c>
      <c r="Z4" s="116">
        <v>2.9189936890539329E-2</v>
      </c>
    </row>
    <row r="5" spans="1:26" s="49" customFormat="1" ht="25.5" customHeight="1" x14ac:dyDescent="0.4">
      <c r="A5" s="54">
        <v>941</v>
      </c>
      <c r="B5" s="55" t="s">
        <v>72</v>
      </c>
      <c r="C5" s="57"/>
      <c r="D5" s="57"/>
      <c r="E5" s="57"/>
      <c r="F5" s="57"/>
      <c r="G5" s="57">
        <f t="shared" ref="G5:Z5" si="1">SUM(G6,G16)</f>
        <v>189.76379167226028</v>
      </c>
      <c r="H5" s="57">
        <f t="shared" si="1"/>
        <v>243.51521121497754</v>
      </c>
      <c r="I5" s="57">
        <f t="shared" si="1"/>
        <v>262.53960898902744</v>
      </c>
      <c r="J5" s="57">
        <f t="shared" si="1"/>
        <v>285.0837190916746</v>
      </c>
      <c r="K5" s="57">
        <f t="shared" si="1"/>
        <v>280.45061274002973</v>
      </c>
      <c r="L5" s="57">
        <f t="shared" si="1"/>
        <v>265.60311243019407</v>
      </c>
      <c r="M5" s="57">
        <f t="shared" si="1"/>
        <v>260.70108514150007</v>
      </c>
      <c r="N5" s="57">
        <f t="shared" si="1"/>
        <v>255.07988443145905</v>
      </c>
      <c r="O5" s="57">
        <f t="shared" si="1"/>
        <v>249.56803821716068</v>
      </c>
      <c r="P5" s="57">
        <f t="shared" si="1"/>
        <v>274.6510251875311</v>
      </c>
      <c r="Q5" s="57">
        <f t="shared" si="1"/>
        <v>350.31947105412496</v>
      </c>
      <c r="R5" s="57">
        <f t="shared" si="1"/>
        <v>388.94673724707252</v>
      </c>
      <c r="S5" s="57">
        <f t="shared" si="1"/>
        <v>459.16497385207009</v>
      </c>
      <c r="T5" s="57">
        <f t="shared" si="1"/>
        <v>503.37841684419817</v>
      </c>
      <c r="U5" s="57">
        <f t="shared" si="1"/>
        <v>527.88792138086455</v>
      </c>
      <c r="V5" s="57">
        <f t="shared" si="1"/>
        <v>560.9757043326822</v>
      </c>
      <c r="W5" s="90">
        <f t="shared" si="1"/>
        <v>564.56289667179101</v>
      </c>
      <c r="X5" s="90">
        <f t="shared" si="1"/>
        <v>607.0357421359231</v>
      </c>
      <c r="Y5" s="90">
        <f t="shared" si="1"/>
        <v>584.75904346860239</v>
      </c>
      <c r="Z5" s="58">
        <f t="shared" si="1"/>
        <v>484.47058702175343</v>
      </c>
    </row>
    <row r="6" spans="1:26" s="49" customFormat="1" ht="25.5" customHeight="1" x14ac:dyDescent="0.4">
      <c r="A6" s="54">
        <v>921</v>
      </c>
      <c r="B6" s="64" t="s">
        <v>73</v>
      </c>
      <c r="C6" s="57"/>
      <c r="D6" s="57"/>
      <c r="E6" s="57"/>
      <c r="F6" s="57"/>
      <c r="G6" s="57">
        <f t="shared" ref="G6:I6" si="2">SUM(G7:G15)</f>
        <v>175.279966815324</v>
      </c>
      <c r="H6" s="57">
        <f t="shared" si="2"/>
        <v>225.00934180215881</v>
      </c>
      <c r="I6" s="57">
        <f t="shared" si="2"/>
        <v>242.59171234201025</v>
      </c>
      <c r="J6" s="57">
        <f t="shared" ref="J6:Z6" si="3">SUM(J7:J15)</f>
        <v>263.35905158315484</v>
      </c>
      <c r="K6" s="57">
        <f t="shared" si="3"/>
        <v>259.04297416663934</v>
      </c>
      <c r="L6" s="57">
        <f t="shared" si="3"/>
        <v>245.24611234498434</v>
      </c>
      <c r="M6" s="57">
        <f t="shared" si="3"/>
        <v>240.8828572442288</v>
      </c>
      <c r="N6" s="57">
        <f t="shared" si="3"/>
        <v>235.76240556805013</v>
      </c>
      <c r="O6" s="57">
        <f t="shared" si="3"/>
        <v>230.85210101956906</v>
      </c>
      <c r="P6" s="57">
        <f t="shared" si="3"/>
        <v>254.15088922767151</v>
      </c>
      <c r="Q6" s="57">
        <f t="shared" si="3"/>
        <v>324.24644245665206</v>
      </c>
      <c r="R6" s="57">
        <f t="shared" si="3"/>
        <v>360.3047140695441</v>
      </c>
      <c r="S6" s="57">
        <f t="shared" si="3"/>
        <v>425.36865524945068</v>
      </c>
      <c r="T6" s="57">
        <f t="shared" si="3"/>
        <v>466.89604040169922</v>
      </c>
      <c r="U6" s="57">
        <f t="shared" si="3"/>
        <v>489.10623932363711</v>
      </c>
      <c r="V6" s="57">
        <f t="shared" si="3"/>
        <v>518.79059044630287</v>
      </c>
      <c r="W6" s="90">
        <f t="shared" si="3"/>
        <v>522.79913521687013</v>
      </c>
      <c r="X6" s="90">
        <f t="shared" si="3"/>
        <v>562.21398073833677</v>
      </c>
      <c r="Y6" s="90">
        <f t="shared" si="3"/>
        <v>541.0286048591355</v>
      </c>
      <c r="Z6" s="58">
        <f t="shared" si="3"/>
        <v>448.19287909009876</v>
      </c>
    </row>
    <row r="7" spans="1:26" s="49" customFormat="1" x14ac:dyDescent="0.4">
      <c r="A7" s="59" t="s">
        <v>74</v>
      </c>
      <c r="B7" s="65" t="s">
        <v>75</v>
      </c>
      <c r="C7" s="62"/>
      <c r="D7" s="62"/>
      <c r="E7" s="62"/>
      <c r="F7" s="62"/>
      <c r="G7" s="62">
        <v>14.576418972122482</v>
      </c>
      <c r="H7" s="62">
        <v>19.079773056309993</v>
      </c>
      <c r="I7" s="62">
        <v>20.607515023043149</v>
      </c>
      <c r="J7" s="62">
        <v>22.336886012049245</v>
      </c>
      <c r="K7" s="62">
        <v>21.198530211722638</v>
      </c>
      <c r="L7" s="62">
        <v>19.731018697009347</v>
      </c>
      <c r="M7" s="62">
        <v>19.20354447340933</v>
      </c>
      <c r="N7" s="62">
        <v>18.463418137613147</v>
      </c>
      <c r="O7" s="62">
        <v>18.076191887599233</v>
      </c>
      <c r="P7" s="62">
        <v>19.730555937457567</v>
      </c>
      <c r="Q7" s="62">
        <v>25.338921749687302</v>
      </c>
      <c r="R7" s="62">
        <v>28.164401101586968</v>
      </c>
      <c r="S7" s="62">
        <v>33.758031111893658</v>
      </c>
      <c r="T7" s="62">
        <v>37.313748964577329</v>
      </c>
      <c r="U7" s="62">
        <v>40.733161592551113</v>
      </c>
      <c r="V7" s="62">
        <v>45.00674066455764</v>
      </c>
      <c r="W7" s="97">
        <v>47.321568053572079</v>
      </c>
      <c r="X7" s="97">
        <v>51.344118970670046</v>
      </c>
      <c r="Y7" s="97">
        <v>49.247211443414727</v>
      </c>
      <c r="Z7" s="63">
        <v>40.316263696541</v>
      </c>
    </row>
    <row r="8" spans="1:26" s="49" customFormat="1" x14ac:dyDescent="0.4">
      <c r="A8" s="59" t="s">
        <v>76</v>
      </c>
      <c r="B8" s="65" t="s">
        <v>77</v>
      </c>
      <c r="C8" s="62"/>
      <c r="D8" s="62"/>
      <c r="E8" s="62"/>
      <c r="F8" s="62"/>
      <c r="G8" s="62">
        <v>32.772752868473212</v>
      </c>
      <c r="H8" s="62">
        <v>41.770528504132422</v>
      </c>
      <c r="I8" s="62">
        <v>44.584445866724153</v>
      </c>
      <c r="J8" s="62">
        <v>47.638210820648354</v>
      </c>
      <c r="K8" s="62">
        <v>46.449387114281052</v>
      </c>
      <c r="L8" s="62">
        <v>43.893185858946225</v>
      </c>
      <c r="M8" s="62">
        <v>42.647330849771194</v>
      </c>
      <c r="N8" s="62">
        <v>41.03642754969421</v>
      </c>
      <c r="O8" s="62">
        <v>40.09245247793077</v>
      </c>
      <c r="P8" s="62">
        <v>44.673816242919926</v>
      </c>
      <c r="Q8" s="62">
        <v>57.11368611333242</v>
      </c>
      <c r="R8" s="62">
        <v>63.669529943123479</v>
      </c>
      <c r="S8" s="62">
        <v>75.977417225896076</v>
      </c>
      <c r="T8" s="62">
        <v>84.835232296004591</v>
      </c>
      <c r="U8" s="62">
        <v>88.586415833412033</v>
      </c>
      <c r="V8" s="62">
        <v>91.739981137652762</v>
      </c>
      <c r="W8" s="97">
        <v>90.041549720986694</v>
      </c>
      <c r="X8" s="97">
        <v>95.38134564677577</v>
      </c>
      <c r="Y8" s="97">
        <v>90.713979419630988</v>
      </c>
      <c r="Z8" s="63">
        <v>74.98466956335669</v>
      </c>
    </row>
    <row r="9" spans="1:26" s="49" customFormat="1" x14ac:dyDescent="0.4">
      <c r="A9" s="59" t="s">
        <v>78</v>
      </c>
      <c r="B9" s="65" t="s">
        <v>79</v>
      </c>
      <c r="C9" s="62"/>
      <c r="D9" s="62"/>
      <c r="E9" s="62"/>
      <c r="F9" s="62"/>
      <c r="G9" s="62">
        <v>23.859587691916481</v>
      </c>
      <c r="H9" s="62">
        <v>30.760806947548321</v>
      </c>
      <c r="I9" s="62">
        <v>33.086341638368324</v>
      </c>
      <c r="J9" s="62">
        <v>35.910532356860863</v>
      </c>
      <c r="K9" s="62">
        <v>34.774771770380084</v>
      </c>
      <c r="L9" s="62">
        <v>32.542128829422929</v>
      </c>
      <c r="M9" s="62">
        <v>31.833334088772411</v>
      </c>
      <c r="N9" s="62">
        <v>30.718183824451415</v>
      </c>
      <c r="O9" s="62">
        <v>29.501456856402967</v>
      </c>
      <c r="P9" s="62">
        <v>32.221118244480145</v>
      </c>
      <c r="Q9" s="62">
        <v>40.149301873784403</v>
      </c>
      <c r="R9" s="62">
        <v>43.99008768129675</v>
      </c>
      <c r="S9" s="62">
        <v>50.925158964545801</v>
      </c>
      <c r="T9" s="62">
        <v>55.447706970292003</v>
      </c>
      <c r="U9" s="62">
        <v>58.90032300171503</v>
      </c>
      <c r="V9" s="62">
        <v>64.018490859675666</v>
      </c>
      <c r="W9" s="97">
        <v>65.898500736728252</v>
      </c>
      <c r="X9" s="97">
        <v>72.476096494013646</v>
      </c>
      <c r="Y9" s="97">
        <v>70.441969027619194</v>
      </c>
      <c r="Z9" s="63">
        <v>57.096666763220732</v>
      </c>
    </row>
    <row r="10" spans="1:26" s="49" customFormat="1" x14ac:dyDescent="0.4">
      <c r="A10" s="59" t="s">
        <v>80</v>
      </c>
      <c r="B10" s="65" t="s">
        <v>81</v>
      </c>
      <c r="C10" s="62"/>
      <c r="D10" s="62"/>
      <c r="E10" s="62"/>
      <c r="F10" s="62"/>
      <c r="G10" s="62">
        <v>15.494269733938708</v>
      </c>
      <c r="H10" s="62">
        <v>19.829601036040671</v>
      </c>
      <c r="I10" s="62">
        <v>21.283491057889165</v>
      </c>
      <c r="J10" s="62">
        <v>23.063270582825936</v>
      </c>
      <c r="K10" s="62">
        <v>22.287005081064077</v>
      </c>
      <c r="L10" s="62">
        <v>21.08618938260549</v>
      </c>
      <c r="M10" s="62">
        <v>20.785175257705546</v>
      </c>
      <c r="N10" s="62">
        <v>20.397798016071611</v>
      </c>
      <c r="O10" s="62">
        <v>20.111912640018193</v>
      </c>
      <c r="P10" s="62">
        <v>21.969738080319129</v>
      </c>
      <c r="Q10" s="62">
        <v>27.678464095526625</v>
      </c>
      <c r="R10" s="62">
        <v>30.48216931020557</v>
      </c>
      <c r="S10" s="62">
        <v>36.306268538839923</v>
      </c>
      <c r="T10" s="62">
        <v>39.715482483672446</v>
      </c>
      <c r="U10" s="62">
        <v>42.170865174816711</v>
      </c>
      <c r="V10" s="62">
        <v>45.133332751523781</v>
      </c>
      <c r="W10" s="97">
        <v>45.007579750046077</v>
      </c>
      <c r="X10" s="97">
        <v>49.113442305274219</v>
      </c>
      <c r="Y10" s="97">
        <v>48.380248423101868</v>
      </c>
      <c r="Z10" s="63">
        <v>40.097817570412495</v>
      </c>
    </row>
    <row r="11" spans="1:26" s="49" customFormat="1" x14ac:dyDescent="0.4">
      <c r="A11" s="59" t="s">
        <v>82</v>
      </c>
      <c r="B11" s="65" t="s">
        <v>83</v>
      </c>
      <c r="C11" s="62"/>
      <c r="D11" s="62"/>
      <c r="E11" s="62"/>
      <c r="F11" s="62"/>
      <c r="G11" s="62">
        <v>23.541190147577964</v>
      </c>
      <c r="H11" s="62">
        <v>30.176080743421359</v>
      </c>
      <c r="I11" s="62">
        <v>32.642256241244816</v>
      </c>
      <c r="J11" s="62">
        <v>35.434590077458914</v>
      </c>
      <c r="K11" s="62">
        <v>35.096835866548901</v>
      </c>
      <c r="L11" s="62">
        <v>33.280939496476464</v>
      </c>
      <c r="M11" s="62">
        <v>32.818394471192207</v>
      </c>
      <c r="N11" s="62">
        <v>31.724566482125116</v>
      </c>
      <c r="O11" s="62">
        <v>30.836404862988282</v>
      </c>
      <c r="P11" s="62">
        <v>33.994603218931999</v>
      </c>
      <c r="Q11" s="62">
        <v>43.425971901813746</v>
      </c>
      <c r="R11" s="62">
        <v>47.476989993669413</v>
      </c>
      <c r="S11" s="62">
        <v>56.438639414966914</v>
      </c>
      <c r="T11" s="62">
        <v>62.833343687663394</v>
      </c>
      <c r="U11" s="62">
        <v>65.608417292851442</v>
      </c>
      <c r="V11" s="62">
        <v>69.459142847751608</v>
      </c>
      <c r="W11" s="97">
        <v>69.932252580956572</v>
      </c>
      <c r="X11" s="97">
        <v>74.293507900165537</v>
      </c>
      <c r="Y11" s="97">
        <v>70.968803371770363</v>
      </c>
      <c r="Z11" s="63">
        <v>59.326372711294361</v>
      </c>
    </row>
    <row r="12" spans="1:26" s="49" customFormat="1" x14ac:dyDescent="0.4">
      <c r="A12" s="59" t="s">
        <v>84</v>
      </c>
      <c r="B12" s="65" t="s">
        <v>85</v>
      </c>
      <c r="C12" s="62"/>
      <c r="D12" s="62"/>
      <c r="E12" s="62"/>
      <c r="F12" s="62"/>
      <c r="G12" s="62">
        <v>13.869346039668441</v>
      </c>
      <c r="H12" s="62">
        <v>17.669845470219993</v>
      </c>
      <c r="I12" s="62">
        <v>19.215412336247429</v>
      </c>
      <c r="J12" s="62">
        <v>21.036821905348361</v>
      </c>
      <c r="K12" s="62">
        <v>20.861308693424931</v>
      </c>
      <c r="L12" s="62">
        <v>19.673943101284983</v>
      </c>
      <c r="M12" s="62">
        <v>19.274448707618291</v>
      </c>
      <c r="N12" s="62">
        <v>19.053673086304268</v>
      </c>
      <c r="O12" s="62">
        <v>18.673802234281023</v>
      </c>
      <c r="P12" s="62">
        <v>20.161539365994653</v>
      </c>
      <c r="Q12" s="62">
        <v>25.588646701608042</v>
      </c>
      <c r="R12" s="62">
        <v>28.864144385254072</v>
      </c>
      <c r="S12" s="62">
        <v>34.465959584499657</v>
      </c>
      <c r="T12" s="62">
        <v>38.039580286583643</v>
      </c>
      <c r="U12" s="62">
        <v>39.912904088884645</v>
      </c>
      <c r="V12" s="62">
        <v>42.340204143936006</v>
      </c>
      <c r="W12" s="97">
        <v>42.50736588424332</v>
      </c>
      <c r="X12" s="97">
        <v>45.694738815388753</v>
      </c>
      <c r="Y12" s="97">
        <v>43.819029218686467</v>
      </c>
      <c r="Z12" s="63">
        <v>36.465869543537806</v>
      </c>
    </row>
    <row r="13" spans="1:26" s="49" customFormat="1" x14ac:dyDescent="0.4">
      <c r="A13" s="59" t="s">
        <v>86</v>
      </c>
      <c r="B13" s="65" t="s">
        <v>87</v>
      </c>
      <c r="C13" s="62"/>
      <c r="D13" s="62"/>
      <c r="E13" s="62"/>
      <c r="F13" s="62"/>
      <c r="G13" s="62">
        <v>22.11590721768863</v>
      </c>
      <c r="H13" s="62">
        <v>28.858990287967259</v>
      </c>
      <c r="I13" s="62">
        <v>31.70921047638609</v>
      </c>
      <c r="J13" s="62">
        <v>35.074012837916953</v>
      </c>
      <c r="K13" s="62">
        <v>35.406657828486303</v>
      </c>
      <c r="L13" s="62">
        <v>34.296201706176674</v>
      </c>
      <c r="M13" s="62">
        <v>34.372193968039568</v>
      </c>
      <c r="N13" s="62">
        <v>34.491230435179325</v>
      </c>
      <c r="O13" s="62">
        <v>34.16936971219998</v>
      </c>
      <c r="P13" s="62">
        <v>37.679167899842142</v>
      </c>
      <c r="Q13" s="62">
        <v>48.221210013652552</v>
      </c>
      <c r="R13" s="62">
        <v>53.642510608520467</v>
      </c>
      <c r="S13" s="62">
        <v>61.034385861769515</v>
      </c>
      <c r="T13" s="62">
        <v>64.635667110903782</v>
      </c>
      <c r="U13" s="62">
        <v>65.738735662355325</v>
      </c>
      <c r="V13" s="62">
        <v>68.645642473055716</v>
      </c>
      <c r="W13" s="97">
        <v>68.506381244407436</v>
      </c>
      <c r="X13" s="97">
        <v>72.97849298950338</v>
      </c>
      <c r="Y13" s="97">
        <v>71.217312134619362</v>
      </c>
      <c r="Z13" s="63">
        <v>60.078482801692701</v>
      </c>
    </row>
    <row r="14" spans="1:26" s="49" customFormat="1" x14ac:dyDescent="0.4">
      <c r="A14" s="59" t="s">
        <v>88</v>
      </c>
      <c r="B14" s="65" t="s">
        <v>89</v>
      </c>
      <c r="C14" s="62"/>
      <c r="D14" s="62"/>
      <c r="E14" s="62"/>
      <c r="F14" s="62"/>
      <c r="G14" s="62">
        <v>15.856423109736376</v>
      </c>
      <c r="H14" s="62">
        <v>20.067157667888122</v>
      </c>
      <c r="I14" s="62">
        <v>21.71708016284888</v>
      </c>
      <c r="J14" s="62">
        <v>23.774664060584033</v>
      </c>
      <c r="K14" s="62">
        <v>24.111603112881685</v>
      </c>
      <c r="L14" s="62">
        <v>23.007164302415106</v>
      </c>
      <c r="M14" s="62">
        <v>22.797104366538605</v>
      </c>
      <c r="N14" s="62">
        <v>23.074176866382103</v>
      </c>
      <c r="O14" s="62">
        <v>23.069233998711432</v>
      </c>
      <c r="P14" s="62">
        <v>25.53624044976323</v>
      </c>
      <c r="Q14" s="62">
        <v>33.610615784394291</v>
      </c>
      <c r="R14" s="62">
        <v>38.002029222911091</v>
      </c>
      <c r="S14" s="62">
        <v>44.852763973992381</v>
      </c>
      <c r="T14" s="62">
        <v>48.918404319529522</v>
      </c>
      <c r="U14" s="62">
        <v>51.219904029238059</v>
      </c>
      <c r="V14" s="62">
        <v>54.510927436831579</v>
      </c>
      <c r="W14" s="97">
        <v>55.502384204620185</v>
      </c>
      <c r="X14" s="97">
        <v>60.274030894256711</v>
      </c>
      <c r="Y14" s="97">
        <v>57.977652611241353</v>
      </c>
      <c r="Z14" s="63">
        <v>47.836368730476281</v>
      </c>
    </row>
    <row r="15" spans="1:26" s="49" customFormat="1" x14ac:dyDescent="0.4">
      <c r="A15" s="59" t="s">
        <v>90</v>
      </c>
      <c r="B15" s="65" t="s">
        <v>91</v>
      </c>
      <c r="C15" s="62"/>
      <c r="D15" s="62"/>
      <c r="E15" s="62"/>
      <c r="F15" s="62"/>
      <c r="G15" s="62">
        <v>13.194071034201736</v>
      </c>
      <c r="H15" s="62">
        <v>16.796558088630672</v>
      </c>
      <c r="I15" s="62">
        <v>17.745959539258241</v>
      </c>
      <c r="J15" s="62">
        <v>19.090062929462185</v>
      </c>
      <c r="K15" s="62">
        <v>18.856874487849673</v>
      </c>
      <c r="L15" s="62">
        <v>17.735340970647144</v>
      </c>
      <c r="M15" s="62">
        <v>17.151331061181644</v>
      </c>
      <c r="N15" s="62">
        <v>16.802931170228966</v>
      </c>
      <c r="O15" s="62">
        <v>16.321276349437209</v>
      </c>
      <c r="P15" s="62">
        <v>18.184109787962736</v>
      </c>
      <c r="Q15" s="62">
        <v>23.119624222852657</v>
      </c>
      <c r="R15" s="62">
        <v>26.012851822976291</v>
      </c>
      <c r="S15" s="62">
        <v>31.610030573046711</v>
      </c>
      <c r="T15" s="62">
        <v>35.156874282472458</v>
      </c>
      <c r="U15" s="62">
        <v>36.235512647812733</v>
      </c>
      <c r="V15" s="62">
        <v>37.936128131318085</v>
      </c>
      <c r="W15" s="97">
        <v>38.08155304130954</v>
      </c>
      <c r="X15" s="97">
        <v>40.658206722288647</v>
      </c>
      <c r="Y15" s="97">
        <v>38.262399209051161</v>
      </c>
      <c r="Z15" s="63">
        <v>31.990367709566691</v>
      </c>
    </row>
    <row r="16" spans="1:26" s="49" customFormat="1" x14ac:dyDescent="0.4">
      <c r="A16" s="47">
        <v>924</v>
      </c>
      <c r="B16" s="66" t="s">
        <v>92</v>
      </c>
      <c r="C16" s="57"/>
      <c r="D16" s="57"/>
      <c r="E16" s="57"/>
      <c r="F16" s="57"/>
      <c r="G16" s="57">
        <v>14.483824856936291</v>
      </c>
      <c r="H16" s="57">
        <v>18.505869412818733</v>
      </c>
      <c r="I16" s="57">
        <v>19.94789664701716</v>
      </c>
      <c r="J16" s="57">
        <v>21.724667508519772</v>
      </c>
      <c r="K16" s="57">
        <v>21.407638573390393</v>
      </c>
      <c r="L16" s="57">
        <v>20.357000085209719</v>
      </c>
      <c r="M16" s="57">
        <v>19.818227897271278</v>
      </c>
      <c r="N16" s="57">
        <v>19.317478863408937</v>
      </c>
      <c r="O16" s="57">
        <v>18.7159371975916</v>
      </c>
      <c r="P16" s="57">
        <v>20.50013595985958</v>
      </c>
      <c r="Q16" s="57">
        <v>26.073028597472902</v>
      </c>
      <c r="R16" s="57">
        <v>28.642023177528433</v>
      </c>
      <c r="S16" s="57">
        <v>33.796318602619415</v>
      </c>
      <c r="T16" s="57">
        <v>36.482376442498946</v>
      </c>
      <c r="U16" s="57">
        <v>38.781682057227421</v>
      </c>
      <c r="V16" s="57">
        <v>42.185113886379312</v>
      </c>
      <c r="W16" s="90">
        <v>41.763761454920846</v>
      </c>
      <c r="X16" s="90">
        <v>44.821761397586336</v>
      </c>
      <c r="Y16" s="90">
        <v>43.730438609466844</v>
      </c>
      <c r="Z16" s="58">
        <v>36.277707931654653</v>
      </c>
    </row>
    <row r="17" spans="1:26" s="49" customFormat="1" x14ac:dyDescent="0.4">
      <c r="A17" s="47">
        <v>923</v>
      </c>
      <c r="B17" s="91" t="s">
        <v>93</v>
      </c>
      <c r="C17" s="90"/>
      <c r="D17" s="90"/>
      <c r="E17" s="90"/>
      <c r="F17" s="90"/>
      <c r="G17" s="90">
        <v>20.339425473119267</v>
      </c>
      <c r="H17" s="90">
        <v>27.033833995701908</v>
      </c>
      <c r="I17" s="90">
        <v>29.465966575232304</v>
      </c>
      <c r="J17" s="90">
        <v>32.198873888868029</v>
      </c>
      <c r="K17" s="90">
        <v>32.210672317646399</v>
      </c>
      <c r="L17" s="90">
        <v>30.702629114157961</v>
      </c>
      <c r="M17" s="90">
        <v>29.784401875794522</v>
      </c>
      <c r="N17" s="90">
        <v>28.641994221438491</v>
      </c>
      <c r="O17" s="90">
        <v>27.381863475277974</v>
      </c>
      <c r="P17" s="90">
        <v>29.634124370642063</v>
      </c>
      <c r="Q17" s="90">
        <v>37.92507067715772</v>
      </c>
      <c r="R17" s="90">
        <v>41.738783021245112</v>
      </c>
      <c r="S17" s="90">
        <v>49.052913260490534</v>
      </c>
      <c r="T17" s="90">
        <v>54.453126633088232</v>
      </c>
      <c r="U17" s="90">
        <v>57.611891104125156</v>
      </c>
      <c r="V17" s="90">
        <v>61.152787704993109</v>
      </c>
      <c r="W17" s="90">
        <v>61.759110017873624</v>
      </c>
      <c r="X17" s="90">
        <v>67.584517469991567</v>
      </c>
      <c r="Y17" s="90">
        <v>65.806207777070796</v>
      </c>
      <c r="Z17" s="58">
        <v>54.957969598732454</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159</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v>312.61175042735158</v>
      </c>
      <c r="H21" s="57">
        <v>397.57335972292708</v>
      </c>
      <c r="I21" s="57">
        <v>419.35266662904382</v>
      </c>
      <c r="J21" s="57">
        <v>446.67069492133515</v>
      </c>
      <c r="K21" s="57">
        <v>428.05138686413221</v>
      </c>
      <c r="L21" s="57">
        <v>396.00562125748337</v>
      </c>
      <c r="M21" s="57">
        <v>377.50719743948309</v>
      </c>
      <c r="N21" s="57">
        <v>359.1649874215554</v>
      </c>
      <c r="O21" s="57">
        <v>341.86822339114923</v>
      </c>
      <c r="P21" s="57">
        <v>369.51858662180547</v>
      </c>
      <c r="Q21" s="57">
        <v>463.53824825893821</v>
      </c>
      <c r="R21" s="57">
        <v>506.48015151583701</v>
      </c>
      <c r="S21" s="57">
        <v>585.59582490729872</v>
      </c>
      <c r="T21" s="57">
        <v>630.59660889742054</v>
      </c>
      <c r="U21" s="57">
        <v>652.75852204698299</v>
      </c>
      <c r="V21" s="90">
        <v>687.67269288461284</v>
      </c>
      <c r="W21" s="87">
        <v>676.2955174537874</v>
      </c>
      <c r="X21" s="87">
        <v>716.07639209054526</v>
      </c>
      <c r="Y21" s="87">
        <v>676.14961151254965</v>
      </c>
      <c r="Z21" s="88">
        <v>550.08562104763166</v>
      </c>
    </row>
    <row r="22" spans="1:26" x14ac:dyDescent="0.4">
      <c r="A22" s="59"/>
      <c r="B22" s="89" t="s">
        <v>71</v>
      </c>
      <c r="C22" s="62" t="s">
        <v>219</v>
      </c>
      <c r="D22" s="62" t="s">
        <v>219</v>
      </c>
      <c r="E22" s="62" t="s">
        <v>219</v>
      </c>
      <c r="F22" s="62" t="s">
        <v>219</v>
      </c>
      <c r="G22" s="62">
        <v>2.6420266759560246E-2</v>
      </c>
      <c r="H22" s="62">
        <v>1.472318677415616E-2</v>
      </c>
      <c r="I22" s="135" t="s">
        <v>155</v>
      </c>
      <c r="J22" s="135" t="s">
        <v>155</v>
      </c>
      <c r="K22" s="135" t="s">
        <v>155</v>
      </c>
      <c r="L22" s="135" t="s">
        <v>155</v>
      </c>
      <c r="M22" s="135" t="s">
        <v>155</v>
      </c>
      <c r="N22" s="135" t="s">
        <v>155</v>
      </c>
      <c r="O22" s="135" t="s">
        <v>155</v>
      </c>
      <c r="P22" s="135" t="s">
        <v>155</v>
      </c>
      <c r="Q22" s="135" t="s">
        <v>155</v>
      </c>
      <c r="R22" s="135" t="s">
        <v>155</v>
      </c>
      <c r="S22" s="135" t="s">
        <v>155</v>
      </c>
      <c r="T22" s="135" t="s">
        <v>155</v>
      </c>
      <c r="U22" s="135" t="s">
        <v>155</v>
      </c>
      <c r="V22" s="135" t="s">
        <v>155</v>
      </c>
      <c r="W22" s="135" t="s">
        <v>155</v>
      </c>
      <c r="X22" s="108" t="s">
        <v>155</v>
      </c>
      <c r="Y22" s="108">
        <v>5.1388461813009566E-2</v>
      </c>
      <c r="Z22" s="116">
        <v>2.9765008780100424E-2</v>
      </c>
    </row>
    <row r="23" spans="1:26" ht="25.5" customHeight="1" x14ac:dyDescent="0.4">
      <c r="A23" s="54">
        <v>941</v>
      </c>
      <c r="B23" s="55" t="s">
        <v>72</v>
      </c>
      <c r="C23" s="57" t="s">
        <v>219</v>
      </c>
      <c r="D23" s="57" t="s">
        <v>219</v>
      </c>
      <c r="E23" s="57" t="s">
        <v>219</v>
      </c>
      <c r="F23" s="57" t="s">
        <v>219</v>
      </c>
      <c r="G23" s="57">
        <v>282.32493665889473</v>
      </c>
      <c r="H23" s="57">
        <v>357.833734992676</v>
      </c>
      <c r="I23" s="57">
        <v>377.03624292977548</v>
      </c>
      <c r="J23" s="57">
        <v>401.34109382182857</v>
      </c>
      <c r="K23" s="57">
        <v>383.95311305689944</v>
      </c>
      <c r="L23" s="57">
        <v>354.97228301293808</v>
      </c>
      <c r="M23" s="57">
        <v>338.80018252113354</v>
      </c>
      <c r="N23" s="57">
        <v>322.90693942358456</v>
      </c>
      <c r="O23" s="57">
        <v>308.06792607301571</v>
      </c>
      <c r="P23" s="57">
        <v>333.53142205227408</v>
      </c>
      <c r="Q23" s="57">
        <v>418.25822771211074</v>
      </c>
      <c r="R23" s="57">
        <v>457.39592612670219</v>
      </c>
      <c r="S23" s="57">
        <v>529.07443529607269</v>
      </c>
      <c r="T23" s="57">
        <v>569.04046815887614</v>
      </c>
      <c r="U23" s="57">
        <v>588.52852216047654</v>
      </c>
      <c r="V23" s="90">
        <v>620.07716762462042</v>
      </c>
      <c r="W23" s="90">
        <v>609.60871925587821</v>
      </c>
      <c r="X23" s="90">
        <v>644.33873413855497</v>
      </c>
      <c r="Y23" s="90">
        <v>607.70929502453953</v>
      </c>
      <c r="Z23" s="58">
        <v>494.01515770582608</v>
      </c>
    </row>
    <row r="24" spans="1:26" ht="25.5" customHeight="1" x14ac:dyDescent="0.4">
      <c r="A24" s="54">
        <v>921</v>
      </c>
      <c r="B24" s="64" t="s">
        <v>73</v>
      </c>
      <c r="C24" s="57" t="s">
        <v>219</v>
      </c>
      <c r="D24" s="57" t="s">
        <v>219</v>
      </c>
      <c r="E24" s="57" t="s">
        <v>219</v>
      </c>
      <c r="F24" s="57" t="s">
        <v>219</v>
      </c>
      <c r="G24" s="57">
        <v>260.77633194733102</v>
      </c>
      <c r="H24" s="57">
        <v>330.64026178730131</v>
      </c>
      <c r="I24" s="57">
        <v>348.38883222057024</v>
      </c>
      <c r="J24" s="57">
        <v>370.75708906503257</v>
      </c>
      <c r="K24" s="57">
        <v>354.64481740675058</v>
      </c>
      <c r="L24" s="57">
        <v>327.76563347700437</v>
      </c>
      <c r="M24" s="57">
        <v>313.04494170502198</v>
      </c>
      <c r="N24" s="57">
        <v>298.45284344080522</v>
      </c>
      <c r="O24" s="57">
        <v>284.96488772658375</v>
      </c>
      <c r="P24" s="57">
        <v>308.63641394411815</v>
      </c>
      <c r="Q24" s="57">
        <v>387.12875980257132</v>
      </c>
      <c r="R24" s="57">
        <v>423.71330724126335</v>
      </c>
      <c r="S24" s="57">
        <v>490.13250984875469</v>
      </c>
      <c r="T24" s="57">
        <v>527.79923119735304</v>
      </c>
      <c r="U24" s="57">
        <v>545.2918328868642</v>
      </c>
      <c r="V24" s="90">
        <v>573.44765099394056</v>
      </c>
      <c r="W24" s="90">
        <v>564.51267542811092</v>
      </c>
      <c r="X24" s="90">
        <v>596.76262783028028</v>
      </c>
      <c r="Y24" s="90">
        <v>562.26255193385327</v>
      </c>
      <c r="Z24" s="58">
        <v>457.02274147838318</v>
      </c>
    </row>
    <row r="25" spans="1:26" x14ac:dyDescent="0.4">
      <c r="A25" s="59" t="s">
        <v>74</v>
      </c>
      <c r="B25" s="65" t="s">
        <v>75</v>
      </c>
      <c r="C25" s="62" t="s">
        <v>219</v>
      </c>
      <c r="D25" s="62" t="s">
        <v>219</v>
      </c>
      <c r="E25" s="62" t="s">
        <v>219</v>
      </c>
      <c r="F25" s="62" t="s">
        <v>219</v>
      </c>
      <c r="G25" s="62">
        <v>21.686363487748356</v>
      </c>
      <c r="H25" s="62">
        <v>28.036796639881143</v>
      </c>
      <c r="I25" s="62">
        <v>29.594696473901674</v>
      </c>
      <c r="J25" s="62">
        <v>31.445886468762382</v>
      </c>
      <c r="K25" s="62">
        <v>29.022014205996765</v>
      </c>
      <c r="L25" s="62">
        <v>26.370040203836691</v>
      </c>
      <c r="M25" s="62">
        <v>24.95641461987951</v>
      </c>
      <c r="N25" s="62">
        <v>23.372936111379506</v>
      </c>
      <c r="O25" s="62">
        <v>22.313333814264261</v>
      </c>
      <c r="P25" s="62">
        <v>23.960443530872798</v>
      </c>
      <c r="Q25" s="62">
        <v>30.252992993137468</v>
      </c>
      <c r="R25" s="62">
        <v>33.120942000552148</v>
      </c>
      <c r="S25" s="62">
        <v>38.897808553198871</v>
      </c>
      <c r="T25" s="62">
        <v>42.181055979080149</v>
      </c>
      <c r="U25" s="62">
        <v>45.41234308275078</v>
      </c>
      <c r="V25" s="97">
        <v>49.748415233940889</v>
      </c>
      <c r="W25" s="97">
        <v>51.097301406770534</v>
      </c>
      <c r="X25" s="97">
        <v>54.499269691459439</v>
      </c>
      <c r="Y25" s="97">
        <v>51.180034721102921</v>
      </c>
      <c r="Z25" s="63">
        <v>41.110535709904873</v>
      </c>
    </row>
    <row r="26" spans="1:26" x14ac:dyDescent="0.4">
      <c r="A26" s="59" t="s">
        <v>76</v>
      </c>
      <c r="B26" s="65" t="s">
        <v>77</v>
      </c>
      <c r="C26" s="62" t="s">
        <v>219</v>
      </c>
      <c r="D26" s="62" t="s">
        <v>219</v>
      </c>
      <c r="E26" s="62" t="s">
        <v>219</v>
      </c>
      <c r="F26" s="62" t="s">
        <v>219</v>
      </c>
      <c r="G26" s="62">
        <v>48.758328953024666</v>
      </c>
      <c r="H26" s="62">
        <v>61.379755920284055</v>
      </c>
      <c r="I26" s="62">
        <v>64.02825092726556</v>
      </c>
      <c r="J26" s="62">
        <v>67.06511230943255</v>
      </c>
      <c r="K26" s="62">
        <v>63.591898080983135</v>
      </c>
      <c r="L26" s="62">
        <v>58.662205613860493</v>
      </c>
      <c r="M26" s="62">
        <v>55.423334613660096</v>
      </c>
      <c r="N26" s="62">
        <v>51.948224982476049</v>
      </c>
      <c r="O26" s="62">
        <v>49.490306428220279</v>
      </c>
      <c r="P26" s="62">
        <v>54.251104469132393</v>
      </c>
      <c r="Q26" s="62">
        <v>68.189955471180269</v>
      </c>
      <c r="R26" s="62">
        <v>74.874477211226321</v>
      </c>
      <c r="S26" s="62">
        <v>87.545242784558809</v>
      </c>
      <c r="T26" s="62">
        <v>95.901370989902958</v>
      </c>
      <c r="U26" s="62">
        <v>98.762692386583737</v>
      </c>
      <c r="V26" s="97">
        <v>101.40522525737784</v>
      </c>
      <c r="W26" s="97">
        <v>97.225861155263942</v>
      </c>
      <c r="X26" s="97">
        <v>101.24263078518078</v>
      </c>
      <c r="Y26" s="97">
        <v>94.274264071188369</v>
      </c>
      <c r="Z26" s="63">
        <v>76.46194496054639</v>
      </c>
    </row>
    <row r="27" spans="1:26" x14ac:dyDescent="0.4">
      <c r="A27" s="59" t="s">
        <v>78</v>
      </c>
      <c r="B27" s="65" t="s">
        <v>79</v>
      </c>
      <c r="C27" s="62" t="s">
        <v>219</v>
      </c>
      <c r="D27" s="62" t="s">
        <v>219</v>
      </c>
      <c r="E27" s="62" t="s">
        <v>219</v>
      </c>
      <c r="F27" s="62" t="s">
        <v>219</v>
      </c>
      <c r="G27" s="62">
        <v>35.497586364956462</v>
      </c>
      <c r="H27" s="62">
        <v>45.201506659526757</v>
      </c>
      <c r="I27" s="62">
        <v>47.515687220143434</v>
      </c>
      <c r="J27" s="62">
        <v>50.554876938420001</v>
      </c>
      <c r="K27" s="62">
        <v>47.608674292530289</v>
      </c>
      <c r="L27" s="62">
        <v>43.491786142820111</v>
      </c>
      <c r="M27" s="62">
        <v>41.369752617939781</v>
      </c>
      <c r="N27" s="62">
        <v>38.886307109292943</v>
      </c>
      <c r="O27" s="62">
        <v>36.416733067302189</v>
      </c>
      <c r="P27" s="62">
        <v>39.128764878478336</v>
      </c>
      <c r="Q27" s="62">
        <v>47.935605163702355</v>
      </c>
      <c r="R27" s="62">
        <v>51.731728199586549</v>
      </c>
      <c r="S27" s="62">
        <v>58.678691223974191</v>
      </c>
      <c r="T27" s="62">
        <v>62.68045684302129</v>
      </c>
      <c r="U27" s="62">
        <v>65.666439118928153</v>
      </c>
      <c r="V27" s="97">
        <v>70.763143896029945</v>
      </c>
      <c r="W27" s="97">
        <v>71.156466129501325</v>
      </c>
      <c r="X27" s="97">
        <v>76.929829709763567</v>
      </c>
      <c r="Y27" s="97">
        <v>73.206630690121898</v>
      </c>
      <c r="Z27" s="63">
        <v>58.221530039434512</v>
      </c>
    </row>
    <row r="28" spans="1:26" x14ac:dyDescent="0.4">
      <c r="A28" s="59" t="s">
        <v>80</v>
      </c>
      <c r="B28" s="65" t="s">
        <v>81</v>
      </c>
      <c r="C28" s="62" t="s">
        <v>219</v>
      </c>
      <c r="D28" s="62" t="s">
        <v>219</v>
      </c>
      <c r="E28" s="62" t="s">
        <v>219</v>
      </c>
      <c r="F28" s="62" t="s">
        <v>219</v>
      </c>
      <c r="G28" s="62">
        <v>23.051914607424706</v>
      </c>
      <c r="H28" s="62">
        <v>29.138632312693268</v>
      </c>
      <c r="I28" s="62">
        <v>30.565473666228339</v>
      </c>
      <c r="J28" s="62">
        <v>32.468491263942106</v>
      </c>
      <c r="K28" s="62">
        <v>30.512199270970225</v>
      </c>
      <c r="L28" s="62">
        <v>28.18119379965421</v>
      </c>
      <c r="M28" s="62">
        <v>27.011859836418431</v>
      </c>
      <c r="N28" s="62">
        <v>25.821677562034459</v>
      </c>
      <c r="O28" s="62">
        <v>24.826236807538603</v>
      </c>
      <c r="P28" s="62">
        <v>26.67966733072112</v>
      </c>
      <c r="Q28" s="62">
        <v>33.046251478838379</v>
      </c>
      <c r="R28" s="62">
        <v>35.846605015060724</v>
      </c>
      <c r="S28" s="62">
        <v>41.834023975624078</v>
      </c>
      <c r="T28" s="62">
        <v>44.89607815795469</v>
      </c>
      <c r="U28" s="62">
        <v>47.015201436399536</v>
      </c>
      <c r="V28" s="97">
        <v>49.888344400433105</v>
      </c>
      <c r="W28" s="97">
        <v>48.598682644536076</v>
      </c>
      <c r="X28" s="97">
        <v>52.131515572408361</v>
      </c>
      <c r="Y28" s="97">
        <v>50.279045686779483</v>
      </c>
      <c r="Z28" s="63">
        <v>40.887785969589366</v>
      </c>
    </row>
    <row r="29" spans="1:26" x14ac:dyDescent="0.4">
      <c r="A29" s="59" t="s">
        <v>82</v>
      </c>
      <c r="B29" s="65" t="s">
        <v>83</v>
      </c>
      <c r="C29" s="62" t="s">
        <v>219</v>
      </c>
      <c r="D29" s="62" t="s">
        <v>219</v>
      </c>
      <c r="E29" s="62" t="s">
        <v>219</v>
      </c>
      <c r="F29" s="62" t="s">
        <v>219</v>
      </c>
      <c r="G29" s="62">
        <v>35.023883949202826</v>
      </c>
      <c r="H29" s="62">
        <v>44.34227999961135</v>
      </c>
      <c r="I29" s="62">
        <v>46.87793091999437</v>
      </c>
      <c r="J29" s="62">
        <v>49.884845006677843</v>
      </c>
      <c r="K29" s="62">
        <v>48.04959867176315</v>
      </c>
      <c r="L29" s="62">
        <v>44.479189139715459</v>
      </c>
      <c r="M29" s="62">
        <v>42.649910838903921</v>
      </c>
      <c r="N29" s="62">
        <v>40.16029209875105</v>
      </c>
      <c r="O29" s="62">
        <v>38.064598982913516</v>
      </c>
      <c r="P29" s="62">
        <v>41.282454146935947</v>
      </c>
      <c r="Q29" s="62">
        <v>51.847731984963744</v>
      </c>
      <c r="R29" s="62">
        <v>55.832276577417268</v>
      </c>
      <c r="S29" s="62">
        <v>65.031618215226516</v>
      </c>
      <c r="T29" s="62">
        <v>71.02949612375231</v>
      </c>
      <c r="U29" s="62">
        <v>73.145119080668138</v>
      </c>
      <c r="V29" s="97">
        <v>76.77699449373192</v>
      </c>
      <c r="W29" s="97">
        <v>75.512066382462351</v>
      </c>
      <c r="X29" s="97">
        <v>78.858922979837729</v>
      </c>
      <c r="Y29" s="97">
        <v>73.754141894018332</v>
      </c>
      <c r="Z29" s="63">
        <v>60.495163496414122</v>
      </c>
    </row>
    <row r="30" spans="1:26" x14ac:dyDescent="0.4">
      <c r="A30" s="59" t="s">
        <v>84</v>
      </c>
      <c r="B30" s="65" t="s">
        <v>85</v>
      </c>
      <c r="C30" s="62" t="s">
        <v>219</v>
      </c>
      <c r="D30" s="62" t="s">
        <v>219</v>
      </c>
      <c r="E30" s="62" t="s">
        <v>219</v>
      </c>
      <c r="F30" s="62" t="s">
        <v>219</v>
      </c>
      <c r="G30" s="62">
        <v>20.634401366264846</v>
      </c>
      <c r="H30" s="62">
        <v>25.964976765949746</v>
      </c>
      <c r="I30" s="62">
        <v>27.595481312337839</v>
      </c>
      <c r="J30" s="62">
        <v>29.615655151855623</v>
      </c>
      <c r="K30" s="62">
        <v>28.560338439004592</v>
      </c>
      <c r="L30" s="62">
        <v>26.293760018965266</v>
      </c>
      <c r="M30" s="62">
        <v>25.048559873047438</v>
      </c>
      <c r="N30" s="62">
        <v>24.120142890880338</v>
      </c>
      <c r="O30" s="62">
        <v>23.051026755304399</v>
      </c>
      <c r="P30" s="62">
        <v>24.483822301087798</v>
      </c>
      <c r="Q30" s="62">
        <v>30.551148032854694</v>
      </c>
      <c r="R30" s="62">
        <v>33.943830320812154</v>
      </c>
      <c r="S30" s="62">
        <v>39.713521593616235</v>
      </c>
      <c r="T30" s="62">
        <v>43.001566715055318</v>
      </c>
      <c r="U30" s="62">
        <v>44.497859312860591</v>
      </c>
      <c r="V30" s="97">
        <v>46.800946385817475</v>
      </c>
      <c r="W30" s="97">
        <v>45.898979597128992</v>
      </c>
      <c r="X30" s="97">
        <v>48.502729116907318</v>
      </c>
      <c r="Y30" s="97">
        <v>45.538810647872374</v>
      </c>
      <c r="Z30" s="63">
        <v>37.184284817319622</v>
      </c>
    </row>
    <row r="31" spans="1:26" x14ac:dyDescent="0.4">
      <c r="A31" s="59" t="s">
        <v>86</v>
      </c>
      <c r="B31" s="65" t="s">
        <v>87</v>
      </c>
      <c r="C31" s="62" t="s">
        <v>219</v>
      </c>
      <c r="D31" s="62" t="s">
        <v>219</v>
      </c>
      <c r="E31" s="62" t="s">
        <v>219</v>
      </c>
      <c r="F31" s="62" t="s">
        <v>219</v>
      </c>
      <c r="G31" s="62">
        <v>32.903390311528362</v>
      </c>
      <c r="H31" s="62">
        <v>42.40687976466554</v>
      </c>
      <c r="I31" s="62">
        <v>45.537972842740679</v>
      </c>
      <c r="J31" s="62">
        <v>49.377224072777757</v>
      </c>
      <c r="K31" s="62">
        <v>48.473762861019289</v>
      </c>
      <c r="L31" s="62">
        <v>45.836063090237261</v>
      </c>
      <c r="M31" s="62">
        <v>44.669187255982905</v>
      </c>
      <c r="N31" s="62">
        <v>43.662626245896796</v>
      </c>
      <c r="O31" s="62">
        <v>42.178826013369481</v>
      </c>
      <c r="P31" s="62">
        <v>45.756925330243718</v>
      </c>
      <c r="Q31" s="62">
        <v>57.572928440873532</v>
      </c>
      <c r="R31" s="62">
        <v>63.082842636007591</v>
      </c>
      <c r="S31" s="62">
        <v>70.327083014528426</v>
      </c>
      <c r="T31" s="62">
        <v>73.0669195217679</v>
      </c>
      <c r="U31" s="62">
        <v>73.290407643463539</v>
      </c>
      <c r="V31" s="97">
        <v>75.877787978535238</v>
      </c>
      <c r="W31" s="97">
        <v>73.972426416000459</v>
      </c>
      <c r="X31" s="97">
        <v>77.463099004254332</v>
      </c>
      <c r="Y31" s="97">
        <v>74.012403970963021</v>
      </c>
      <c r="Z31" s="63">
        <v>61.262090931997733</v>
      </c>
    </row>
    <row r="32" spans="1:26" x14ac:dyDescent="0.4">
      <c r="A32" s="59" t="s">
        <v>88</v>
      </c>
      <c r="B32" s="65" t="s">
        <v>89</v>
      </c>
      <c r="C32" s="62" t="s">
        <v>219</v>
      </c>
      <c r="D32" s="62" t="s">
        <v>219</v>
      </c>
      <c r="E32" s="62" t="s">
        <v>219</v>
      </c>
      <c r="F32" s="62" t="s">
        <v>219</v>
      </c>
      <c r="G32" s="62">
        <v>23.59071565045755</v>
      </c>
      <c r="H32" s="62">
        <v>29.487710205700985</v>
      </c>
      <c r="I32" s="62">
        <v>31.18815611684526</v>
      </c>
      <c r="J32" s="62">
        <v>33.469991586060949</v>
      </c>
      <c r="K32" s="62">
        <v>33.010179530486589</v>
      </c>
      <c r="L32" s="62">
        <v>30.7485313833756</v>
      </c>
      <c r="M32" s="62">
        <v>29.626509288001067</v>
      </c>
      <c r="N32" s="62">
        <v>29.20971933262728</v>
      </c>
      <c r="O32" s="62">
        <v>28.476767797854386</v>
      </c>
      <c r="P32" s="62">
        <v>31.010765698991474</v>
      </c>
      <c r="Q32" s="62">
        <v>40.128847386052023</v>
      </c>
      <c r="R32" s="62">
        <v>44.689855156352131</v>
      </c>
      <c r="S32" s="62">
        <v>51.681753013358829</v>
      </c>
      <c r="T32" s="62">
        <v>55.299454176212777</v>
      </c>
      <c r="U32" s="62">
        <v>57.103739643590224</v>
      </c>
      <c r="V32" s="97">
        <v>60.253913366587319</v>
      </c>
      <c r="W32" s="97">
        <v>59.930855446024886</v>
      </c>
      <c r="X32" s="97">
        <v>63.977934200680799</v>
      </c>
      <c r="Y32" s="97">
        <v>60.253122699156584</v>
      </c>
      <c r="Z32" s="63">
        <v>48.778794576024858</v>
      </c>
    </row>
    <row r="33" spans="1:26" x14ac:dyDescent="0.4">
      <c r="A33" s="59" t="s">
        <v>90</v>
      </c>
      <c r="B33" s="65" t="s">
        <v>91</v>
      </c>
      <c r="C33" s="62" t="s">
        <v>219</v>
      </c>
      <c r="D33" s="62" t="s">
        <v>219</v>
      </c>
      <c r="E33" s="62" t="s">
        <v>219</v>
      </c>
      <c r="F33" s="62" t="s">
        <v>219</v>
      </c>
      <c r="G33" s="62">
        <v>19.629747256723299</v>
      </c>
      <c r="H33" s="62">
        <v>24.68172351898847</v>
      </c>
      <c r="I33" s="62">
        <v>25.485182741113071</v>
      </c>
      <c r="J33" s="62">
        <v>26.875006267103377</v>
      </c>
      <c r="K33" s="62">
        <v>25.816152053996547</v>
      </c>
      <c r="L33" s="62">
        <v>23.702864084539346</v>
      </c>
      <c r="M33" s="62">
        <v>22.289412761188828</v>
      </c>
      <c r="N33" s="62">
        <v>21.270917107466833</v>
      </c>
      <c r="O33" s="62">
        <v>20.147058059816668</v>
      </c>
      <c r="P33" s="62">
        <v>22.082466257654556</v>
      </c>
      <c r="Q33" s="62">
        <v>27.603298850968834</v>
      </c>
      <c r="R33" s="62">
        <v>30.590750124248455</v>
      </c>
      <c r="S33" s="62">
        <v>36.422767474668696</v>
      </c>
      <c r="T33" s="62">
        <v>39.742832690605582</v>
      </c>
      <c r="U33" s="62">
        <v>40.39803118161953</v>
      </c>
      <c r="V33" s="97">
        <v>41.932879981486828</v>
      </c>
      <c r="W33" s="97">
        <v>41.120036250422359</v>
      </c>
      <c r="X33" s="97">
        <v>43.156696769787835</v>
      </c>
      <c r="Y33" s="97">
        <v>39.764097552650298</v>
      </c>
      <c r="Z33" s="63">
        <v>32.620610977151735</v>
      </c>
    </row>
    <row r="34" spans="1:26" x14ac:dyDescent="0.4">
      <c r="A34" s="47">
        <v>924</v>
      </c>
      <c r="B34" s="66" t="s">
        <v>92</v>
      </c>
      <c r="C34" s="57" t="s">
        <v>219</v>
      </c>
      <c r="D34" s="57" t="s">
        <v>219</v>
      </c>
      <c r="E34" s="57" t="s">
        <v>219</v>
      </c>
      <c r="F34" s="57" t="s">
        <v>219</v>
      </c>
      <c r="G34" s="57">
        <v>21.548604711563716</v>
      </c>
      <c r="H34" s="57">
        <v>27.193473205374676</v>
      </c>
      <c r="I34" s="57">
        <v>28.647410709205221</v>
      </c>
      <c r="J34" s="57">
        <v>30.584004756795977</v>
      </c>
      <c r="K34" s="57">
        <v>29.308295650148885</v>
      </c>
      <c r="L34" s="57">
        <v>27.206649535933636</v>
      </c>
      <c r="M34" s="57">
        <v>25.755240816111527</v>
      </c>
      <c r="N34" s="57">
        <v>24.454095982779354</v>
      </c>
      <c r="O34" s="57">
        <v>23.103038346431934</v>
      </c>
      <c r="P34" s="57">
        <v>24.895008108155935</v>
      </c>
      <c r="Q34" s="57">
        <v>31.12946790953939</v>
      </c>
      <c r="R34" s="57">
        <v>33.682618885438906</v>
      </c>
      <c r="S34" s="57">
        <v>38.941925447317978</v>
      </c>
      <c r="T34" s="57">
        <v>41.241236961523157</v>
      </c>
      <c r="U34" s="57">
        <v>43.236689273612313</v>
      </c>
      <c r="V34" s="90">
        <v>46.629516630679817</v>
      </c>
      <c r="W34" s="90">
        <v>45.096043827767225</v>
      </c>
      <c r="X34" s="90">
        <v>47.576106308274738</v>
      </c>
      <c r="Y34" s="90">
        <v>45.446743090686248</v>
      </c>
      <c r="Z34" s="58">
        <v>36.992416227442838</v>
      </c>
    </row>
    <row r="35" spans="1:26" x14ac:dyDescent="0.4">
      <c r="A35" s="47">
        <v>923</v>
      </c>
      <c r="B35" s="66" t="s">
        <v>93</v>
      </c>
      <c r="C35" s="57" t="s">
        <v>219</v>
      </c>
      <c r="D35" s="57" t="s">
        <v>219</v>
      </c>
      <c r="E35" s="57" t="s">
        <v>219</v>
      </c>
      <c r="F35" s="57" t="s">
        <v>219</v>
      </c>
      <c r="G35" s="57">
        <v>30.260393501697308</v>
      </c>
      <c r="H35" s="57">
        <v>39.72490154347701</v>
      </c>
      <c r="I35" s="57">
        <v>42.31642369926837</v>
      </c>
      <c r="J35" s="57">
        <v>45.329601099506618</v>
      </c>
      <c r="K35" s="57">
        <v>44.098273807232751</v>
      </c>
      <c r="L35" s="57">
        <v>41.033338244545313</v>
      </c>
      <c r="M35" s="57">
        <v>38.707014918349614</v>
      </c>
      <c r="N35" s="57">
        <v>36.258047997970841</v>
      </c>
      <c r="O35" s="57">
        <v>33.800297318133538</v>
      </c>
      <c r="P35" s="57">
        <v>35.987164569531409</v>
      </c>
      <c r="Q35" s="57">
        <v>45.280020546827522</v>
      </c>
      <c r="R35" s="57">
        <v>49.084225389134758</v>
      </c>
      <c r="S35" s="57">
        <v>56.521389611226027</v>
      </c>
      <c r="T35" s="57">
        <v>61.556140738544329</v>
      </c>
      <c r="U35" s="57">
        <v>64.229999886506505</v>
      </c>
      <c r="V35" s="90">
        <v>67.595525259992385</v>
      </c>
      <c r="W35" s="90">
        <v>66.686798197909241</v>
      </c>
      <c r="X35" s="90">
        <v>71.737657951990272</v>
      </c>
      <c r="Y35" s="90">
        <v>68.388928026197021</v>
      </c>
      <c r="Z35" s="58">
        <v>56.040698333025389</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10"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5" width="12.77734375" style="75" customWidth="1"/>
    <col min="6" max="6" width="12.109375" style="75" customWidth="1"/>
    <col min="7" max="7" width="12.77734375" style="75" hidden="1" customWidth="1"/>
    <col min="8" max="13" width="12.77734375" style="75" customWidth="1"/>
    <col min="14" max="14" width="12.77734375" style="75" hidden="1" customWidth="1"/>
    <col min="15" max="20" width="12.77734375" style="75" customWidth="1"/>
    <col min="21" max="21" width="10" style="75" customWidth="1"/>
    <col min="22" max="22" width="10.109375" style="75" customWidth="1"/>
    <col min="23" max="25" width="12.77734375" style="75" customWidth="1"/>
    <col min="26" max="27" width="12.77734375" style="75" hidden="1" customWidth="1"/>
    <col min="28" max="28" width="13.44140625" style="75" hidden="1" customWidth="1"/>
    <col min="29" max="31" width="12.77734375" style="75" customWidth="1"/>
    <col min="32" max="32" width="11.33203125" style="75" customWidth="1"/>
    <col min="33" max="39" width="12.77734375" style="75" hidden="1" customWidth="1"/>
    <col min="40" max="40" width="12.77734375" style="75" customWidth="1"/>
    <col min="41" max="16384" width="8.88671875" style="75"/>
  </cols>
  <sheetData>
    <row r="1" spans="1:40" s="48" customFormat="1" ht="60" customHeight="1" x14ac:dyDescent="0.4">
      <c r="A1" s="250" t="s">
        <v>95</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c r="H2" s="53" t="s">
        <v>51</v>
      </c>
      <c r="I2" s="53" t="s">
        <v>52</v>
      </c>
      <c r="J2" s="234" t="s">
        <v>53</v>
      </c>
      <c r="K2" s="234" t="s">
        <v>54</v>
      </c>
      <c r="L2" s="234" t="s">
        <v>55</v>
      </c>
      <c r="M2" s="53" t="s">
        <v>96</v>
      </c>
      <c r="N2" s="53"/>
      <c r="O2" s="53" t="s">
        <v>56</v>
      </c>
      <c r="P2" s="53" t="s">
        <v>57</v>
      </c>
      <c r="Q2" s="53" t="s">
        <v>58</v>
      </c>
      <c r="R2" s="234" t="s">
        <v>59</v>
      </c>
      <c r="S2" s="234" t="s">
        <v>60</v>
      </c>
      <c r="T2" s="234" t="s">
        <v>61</v>
      </c>
      <c r="U2" s="234" t="s">
        <v>62</v>
      </c>
      <c r="V2" s="234" t="s">
        <v>63</v>
      </c>
      <c r="W2" s="53" t="s">
        <v>64</v>
      </c>
      <c r="X2" s="53" t="s">
        <v>65</v>
      </c>
      <c r="Y2" s="53" t="s">
        <v>66</v>
      </c>
      <c r="Z2" s="53"/>
      <c r="AA2" s="53"/>
      <c r="AB2" s="53"/>
      <c r="AC2" s="53" t="s">
        <v>67</v>
      </c>
      <c r="AD2" s="234" t="s">
        <v>54</v>
      </c>
      <c r="AE2" s="234" t="s">
        <v>55</v>
      </c>
      <c r="AF2" s="53" t="s">
        <v>68</v>
      </c>
      <c r="AG2" s="53"/>
      <c r="AH2" s="53"/>
      <c r="AI2" s="53"/>
      <c r="AJ2" s="53"/>
      <c r="AK2" s="53"/>
      <c r="AL2" s="53"/>
      <c r="AM2" s="53"/>
      <c r="AN2" s="86" t="s">
        <v>69</v>
      </c>
    </row>
    <row r="3" spans="1:40" s="49" customFormat="1" ht="30" customHeight="1" x14ac:dyDescent="0.4">
      <c r="A3" s="54">
        <v>925</v>
      </c>
      <c r="B3" s="55" t="s">
        <v>70</v>
      </c>
      <c r="C3" s="56">
        <f>SUM(D3:I3,M3:Q3,W3:AC3,AF3,AL3:AN3)</f>
        <v>99386.716844796028</v>
      </c>
      <c r="D3" s="57">
        <f t="shared" ref="D3:W3" si="0">SUM(D6,D16:D17,D4)</f>
        <v>3250.6787885787198</v>
      </c>
      <c r="E3" s="57">
        <f t="shared" si="0"/>
        <v>1087.4146320899997</v>
      </c>
      <c r="F3" s="57">
        <f t="shared" si="0"/>
        <v>993.10800000000006</v>
      </c>
      <c r="G3" s="57"/>
      <c r="H3" s="57">
        <f t="shared" si="0"/>
        <v>2836.9688480000004</v>
      </c>
      <c r="I3" s="57">
        <f t="shared" si="0"/>
        <v>7051.9688886240438</v>
      </c>
      <c r="J3" s="57">
        <f t="shared" si="0"/>
        <v>762.22999999999956</v>
      </c>
      <c r="K3" s="57">
        <f t="shared" si="0"/>
        <v>4105.243888624047</v>
      </c>
      <c r="L3" s="57">
        <f t="shared" si="0"/>
        <v>2184.4950000000008</v>
      </c>
      <c r="M3" s="57">
        <f t="shared" si="0"/>
        <v>13.107519600000002</v>
      </c>
      <c r="N3" s="57"/>
      <c r="O3" s="57">
        <f t="shared" si="0"/>
        <v>12672.020415999999</v>
      </c>
      <c r="P3" s="57">
        <f t="shared" si="0"/>
        <v>6757.9545089520034</v>
      </c>
      <c r="Q3" s="57">
        <f t="shared" si="0"/>
        <v>14267.583351310546</v>
      </c>
      <c r="R3" s="57">
        <f t="shared" si="0"/>
        <v>4326.6696378971765</v>
      </c>
      <c r="S3" s="57">
        <f t="shared" si="0"/>
        <v>4550.8799907039584</v>
      </c>
      <c r="T3" s="57">
        <f t="shared" si="0"/>
        <v>4788.8082001820831</v>
      </c>
      <c r="U3" s="57">
        <f t="shared" si="0"/>
        <v>292.00557556425974</v>
      </c>
      <c r="V3" s="57">
        <f t="shared" si="0"/>
        <v>309.21994696306729</v>
      </c>
      <c r="W3" s="57">
        <f t="shared" si="0"/>
        <v>732.72112135258749</v>
      </c>
      <c r="X3" s="57">
        <f>SUM(X6,X16:X17,X4)</f>
        <v>2624.1158686899994</v>
      </c>
      <c r="Y3" s="57">
        <f>SUM(Y6,Y16:Y17,Y4)</f>
        <v>68.73589613</v>
      </c>
      <c r="Z3" s="57"/>
      <c r="AA3" s="57"/>
      <c r="AB3" s="57"/>
      <c r="AC3" s="57">
        <f t="shared" ref="AC3:AF3" si="1">SUM(AC6,AC16:AC17,AC4)</f>
        <v>957.6444399398614</v>
      </c>
      <c r="AD3" s="57">
        <f t="shared" si="1"/>
        <v>794.99319101826723</v>
      </c>
      <c r="AE3" s="57">
        <f t="shared" si="1"/>
        <v>162.65124892159437</v>
      </c>
      <c r="AF3" s="57">
        <f t="shared" si="1"/>
        <v>44367.258565528267</v>
      </c>
      <c r="AG3" s="57"/>
      <c r="AH3" s="57"/>
      <c r="AI3" s="57"/>
      <c r="AJ3" s="57"/>
      <c r="AK3" s="57"/>
      <c r="AL3" s="57"/>
      <c r="AM3" s="57"/>
      <c r="AN3" s="58">
        <f t="shared" ref="AN3" si="2">SUM(AN6,AN16:AN17,AN4)</f>
        <v>1705.4359999999999</v>
      </c>
    </row>
    <row r="4" spans="1:40" s="49" customFormat="1" x14ac:dyDescent="0.4">
      <c r="A4" s="59"/>
      <c r="B4" s="60" t="s">
        <v>71</v>
      </c>
      <c r="C4" s="61">
        <f t="shared" ref="C4:C18" si="3">SUM(D4:I4,M4:Q4,W4:AC4,AF4,AL4:AN4)</f>
        <v>1712.6304336619862</v>
      </c>
      <c r="D4" s="62">
        <f>AA!$I$4</f>
        <v>0.98254334974108304</v>
      </c>
      <c r="E4" s="62">
        <f>BBWB!$I$4</f>
        <v>28.406946050688902</v>
      </c>
      <c r="F4" s="62">
        <f>CA!$I$4</f>
        <v>2.1977966900388161E-2</v>
      </c>
      <c r="G4" s="62"/>
      <c r="H4" s="62">
        <f>CTB!I4</f>
        <v>0</v>
      </c>
      <c r="I4" s="62">
        <f>DLA!$I$4</f>
        <v>5.5881599372124686</v>
      </c>
      <c r="J4" s="62">
        <f>'DLA (children)'!$I$4</f>
        <v>0.69452173888675151</v>
      </c>
      <c r="K4" s="62">
        <f>'DLA (working age)'!$I$4</f>
        <v>2.761271823772447</v>
      </c>
      <c r="L4" s="62">
        <f>'DLA (pensioners)'!$I$4</f>
        <v>2.135172758270679</v>
      </c>
      <c r="M4" s="62">
        <f>DHP!$I$4</f>
        <v>0</v>
      </c>
      <c r="N4" s="62"/>
      <c r="O4" s="62">
        <f>HB!$I$4</f>
        <v>0</v>
      </c>
      <c r="P4" s="62">
        <f>IB!$I$4</f>
        <v>37.47354571146986</v>
      </c>
      <c r="Q4" s="62">
        <f>IS!$I$4</f>
        <v>1.5319591366554866</v>
      </c>
      <c r="R4" s="62">
        <f>'IS MIG'!$I$4</f>
        <v>0.44103717985199203</v>
      </c>
      <c r="S4" s="62">
        <f>'IS (incapacity)'!$I$4</f>
        <v>0.42366642954147526</v>
      </c>
      <c r="T4" s="62">
        <f>'IS (lone parent)'!$I$4</f>
        <v>0.55248746414918004</v>
      </c>
      <c r="U4" s="62">
        <f>'IS (carer)'!$I$4</f>
        <v>0</v>
      </c>
      <c r="V4" s="62">
        <f>'IS (others)'!$I$4</f>
        <v>0.11476806311283926</v>
      </c>
      <c r="W4" s="62">
        <f>IIDB!$I$4</f>
        <v>13.048991239095871</v>
      </c>
      <c r="X4" s="62">
        <f>JSA!$I$4</f>
        <v>0.21398560299188518</v>
      </c>
      <c r="Y4" s="62">
        <f>MA!$I$4</f>
        <v>0</v>
      </c>
      <c r="Z4" s="62"/>
      <c r="AA4" s="62"/>
      <c r="AB4" s="62"/>
      <c r="AC4" s="62">
        <f>SDA!$I$4</f>
        <v>1.6765802442811377</v>
      </c>
      <c r="AD4" s="62">
        <f>'SDA (working age)'!$I$4</f>
        <v>1.3986277963601608</v>
      </c>
      <c r="AE4" s="62">
        <f>'SDA (pensioners)'!$I$4</f>
        <v>0.2779524479209769</v>
      </c>
      <c r="AF4" s="62">
        <f>SP!$I$4</f>
        <v>1622.685744422949</v>
      </c>
      <c r="AG4" s="62"/>
      <c r="AH4" s="62"/>
      <c r="AI4" s="62"/>
      <c r="AJ4" s="62"/>
      <c r="AK4" s="62"/>
      <c r="AL4" s="62"/>
      <c r="AM4" s="62"/>
      <c r="AN4" s="63">
        <f>WFP!$I$4</f>
        <v>1</v>
      </c>
    </row>
    <row r="5" spans="1:40" s="49" customFormat="1" ht="25.5" customHeight="1" x14ac:dyDescent="0.4">
      <c r="A5" s="54">
        <v>941</v>
      </c>
      <c r="B5" s="55" t="s">
        <v>72</v>
      </c>
      <c r="C5" s="56">
        <f t="shared" si="3"/>
        <v>88078.566011983072</v>
      </c>
      <c r="D5" s="57">
        <f t="shared" ref="D5:W5" si="4">SUM(D6,D16)</f>
        <v>2930.3035509796432</v>
      </c>
      <c r="E5" s="57">
        <f t="shared" si="4"/>
        <v>945.95779320722522</v>
      </c>
      <c r="F5" s="57">
        <f t="shared" si="4"/>
        <v>896.81089847856219</v>
      </c>
      <c r="G5" s="57"/>
      <c r="H5" s="57">
        <f t="shared" si="4"/>
        <v>2515.3811400000004</v>
      </c>
      <c r="I5" s="57">
        <f t="shared" si="4"/>
        <v>6250.8740247687765</v>
      </c>
      <c r="J5" s="57">
        <f t="shared" si="4"/>
        <v>689.74818959005916</v>
      </c>
      <c r="K5" s="57">
        <f t="shared" si="4"/>
        <v>3638.7766381164274</v>
      </c>
      <c r="L5" s="57">
        <f t="shared" si="4"/>
        <v>1922.2116638951654</v>
      </c>
      <c r="M5" s="57">
        <f t="shared" si="4"/>
        <v>11.478285840000002</v>
      </c>
      <c r="N5" s="57"/>
      <c r="O5" s="57">
        <f t="shared" si="4"/>
        <v>11428.753189999999</v>
      </c>
      <c r="P5" s="57">
        <f t="shared" si="4"/>
        <v>5884.9945106774594</v>
      </c>
      <c r="Q5" s="57">
        <f t="shared" si="4"/>
        <v>12862.462118198724</v>
      </c>
      <c r="R5" s="57">
        <f t="shared" si="4"/>
        <v>3905.398243512142</v>
      </c>
      <c r="S5" s="57">
        <f t="shared" si="4"/>
        <v>4041.0591761770274</v>
      </c>
      <c r="T5" s="57">
        <f t="shared" si="4"/>
        <v>4375.5376313273073</v>
      </c>
      <c r="U5" s="57">
        <f t="shared" si="4"/>
        <v>262.53960898902744</v>
      </c>
      <c r="V5" s="57">
        <f t="shared" si="4"/>
        <v>277.92745819321851</v>
      </c>
      <c r="W5" s="57">
        <f t="shared" si="4"/>
        <v>648.52791673033221</v>
      </c>
      <c r="X5" s="57">
        <f>SUM(X6,X16)</f>
        <v>2341.3846914091391</v>
      </c>
      <c r="Y5" s="57">
        <f>SUM(Y6,Y16)</f>
        <v>63.361025794559922</v>
      </c>
      <c r="Z5" s="57"/>
      <c r="AA5" s="57"/>
      <c r="AB5" s="57"/>
      <c r="AC5" s="57">
        <f t="shared" ref="AC5:AF5" si="5">SUM(AC6,AC16)</f>
        <v>850.05445345153612</v>
      </c>
      <c r="AD5" s="57">
        <f t="shared" si="5"/>
        <v>706.10802073673494</v>
      </c>
      <c r="AE5" s="57">
        <f t="shared" si="5"/>
        <v>143.94643271480132</v>
      </c>
      <c r="AF5" s="57">
        <f t="shared" si="5"/>
        <v>38897.736316177754</v>
      </c>
      <c r="AG5" s="57"/>
      <c r="AH5" s="57"/>
      <c r="AI5" s="57"/>
      <c r="AJ5" s="57"/>
      <c r="AK5" s="57"/>
      <c r="AL5" s="57"/>
      <c r="AM5" s="57"/>
      <c r="AN5" s="58">
        <f t="shared" ref="AN5" si="6">SUM(AN6,AN16)</f>
        <v>1550.4860962693547</v>
      </c>
    </row>
    <row r="6" spans="1:40" s="49" customFormat="1" ht="25.5" customHeight="1" x14ac:dyDescent="0.4">
      <c r="A6" s="54">
        <v>921</v>
      </c>
      <c r="B6" s="64" t="s">
        <v>73</v>
      </c>
      <c r="C6" s="56">
        <f t="shared" si="3"/>
        <v>82296.456915208604</v>
      </c>
      <c r="D6" s="57">
        <f t="shared" ref="D6:L6" si="7">SUM(D7:D15)</f>
        <v>2675.81410670592</v>
      </c>
      <c r="E6" s="57">
        <f t="shared" si="7"/>
        <v>888.04867959888088</v>
      </c>
      <c r="F6" s="57">
        <f t="shared" si="7"/>
        <v>825.82781204798971</v>
      </c>
      <c r="G6" s="57"/>
      <c r="H6" s="57">
        <f t="shared" si="7"/>
        <v>2384.3854340000003</v>
      </c>
      <c r="I6" s="57">
        <f t="shared" si="7"/>
        <v>5664.0799414130706</v>
      </c>
      <c r="J6" s="57">
        <f t="shared" si="7"/>
        <v>642.44281342707563</v>
      </c>
      <c r="K6" s="57">
        <f t="shared" si="7"/>
        <v>3310.596366223529</v>
      </c>
      <c r="L6" s="57">
        <f t="shared" si="7"/>
        <v>1710.7295815648833</v>
      </c>
      <c r="M6" s="57">
        <f t="shared" ref="M6:W6" si="8">SUM(M7:M15)</f>
        <v>10.912430840000001</v>
      </c>
      <c r="N6" s="57"/>
      <c r="O6" s="57">
        <f t="shared" si="8"/>
        <v>10855.421602</v>
      </c>
      <c r="P6" s="57">
        <f t="shared" si="8"/>
        <v>5258.3374096908092</v>
      </c>
      <c r="Q6" s="57">
        <f t="shared" si="8"/>
        <v>12033.427781494209</v>
      </c>
      <c r="R6" s="57">
        <f t="shared" si="8"/>
        <v>3664.2228956734421</v>
      </c>
      <c r="S6" s="57">
        <f t="shared" si="8"/>
        <v>3740.8624659098978</v>
      </c>
      <c r="T6" s="57">
        <f t="shared" si="8"/>
        <v>4121.8577182172176</v>
      </c>
      <c r="U6" s="57">
        <f t="shared" si="8"/>
        <v>242.59171234201025</v>
      </c>
      <c r="V6" s="57">
        <f t="shared" si="8"/>
        <v>263.89298935164044</v>
      </c>
      <c r="W6" s="57">
        <f t="shared" si="8"/>
        <v>596.52739035071829</v>
      </c>
      <c r="X6" s="57">
        <f>SUM(X7:X15)</f>
        <v>2210.3537736985281</v>
      </c>
      <c r="Y6" s="57">
        <f>SUM(Y7:Y15)</f>
        <v>60.632070624812521</v>
      </c>
      <c r="Z6" s="57"/>
      <c r="AA6" s="57"/>
      <c r="AB6" s="57"/>
      <c r="AC6" s="57">
        <f t="shared" ref="AC6:AF6" si="9">SUM(AC7:AC15)</f>
        <v>785.48683497452373</v>
      </c>
      <c r="AD6" s="57">
        <f t="shared" si="9"/>
        <v>655.40992581735566</v>
      </c>
      <c r="AE6" s="57">
        <f t="shared" si="9"/>
        <v>130.07690915716825</v>
      </c>
      <c r="AF6" s="57">
        <f t="shared" si="9"/>
        <v>36590.959812653455</v>
      </c>
      <c r="AG6" s="57"/>
      <c r="AH6" s="57"/>
      <c r="AI6" s="57"/>
      <c r="AJ6" s="57"/>
      <c r="AK6" s="57"/>
      <c r="AL6" s="57"/>
      <c r="AM6" s="57"/>
      <c r="AN6" s="58">
        <f t="shared" ref="AN6" si="10">SUM(AN7:AN15)</f>
        <v>1456.2418351156805</v>
      </c>
    </row>
    <row r="7" spans="1:40" s="49" customFormat="1" x14ac:dyDescent="0.4">
      <c r="A7" s="59" t="s">
        <v>74</v>
      </c>
      <c r="B7" s="65" t="s">
        <v>75</v>
      </c>
      <c r="C7" s="61">
        <f t="shared" si="3"/>
        <v>5098.8377750132113</v>
      </c>
      <c r="D7" s="62">
        <f>AA!$I7</f>
        <v>158.49535348679075</v>
      </c>
      <c r="E7" s="62">
        <f>BBWB!$I7</f>
        <v>50.357496838144471</v>
      </c>
      <c r="F7" s="62">
        <f>CA!$I7</f>
        <v>62.966104223315938</v>
      </c>
      <c r="G7" s="62"/>
      <c r="H7" s="62">
        <f>CTB!I7</f>
        <v>170.87311800000001</v>
      </c>
      <c r="I7" s="62">
        <f>DLA!$I7</f>
        <v>428.23889072478642</v>
      </c>
      <c r="J7" s="62">
        <f>'DLA (children)'!$I7</f>
        <v>40.353537957677034</v>
      </c>
      <c r="K7" s="62">
        <f>'DLA (working age)'!$I7</f>
        <v>242.51614920040532</v>
      </c>
      <c r="L7" s="62">
        <f>'DLA (pensioners)'!$I7</f>
        <v>145.42762612307592</v>
      </c>
      <c r="M7" s="62">
        <f>DHP!$I7</f>
        <v>0.276642</v>
      </c>
      <c r="N7" s="62"/>
      <c r="O7" s="62">
        <f>HB!$I7</f>
        <v>620.62848799999995</v>
      </c>
      <c r="P7" s="62">
        <f>IB!$I7</f>
        <v>510.41450566826279</v>
      </c>
      <c r="Q7" s="62">
        <f>IS!$I7</f>
        <v>775.49074718975453</v>
      </c>
      <c r="R7" s="62">
        <f>'IS MIG'!$I7</f>
        <v>225.31265128278312</v>
      </c>
      <c r="S7" s="62">
        <f>'IS (incapacity)'!$I7</f>
        <v>272.6702952137897</v>
      </c>
      <c r="T7" s="62">
        <f>'IS (lone parent)'!$I7</f>
        <v>242.34513123890414</v>
      </c>
      <c r="U7" s="62">
        <f>'IS (carer)'!$I7</f>
        <v>20.607515023043149</v>
      </c>
      <c r="V7" s="62">
        <f>'IS (others)'!$I7</f>
        <v>14.555154431234399</v>
      </c>
      <c r="W7" s="62">
        <f>IIDB!$I7</f>
        <v>87.141137102449633</v>
      </c>
      <c r="X7" s="62">
        <f>JSA!$I7</f>
        <v>162.87660716110116</v>
      </c>
      <c r="Y7" s="62">
        <f>MA!$I7</f>
        <v>3.0135591252500533</v>
      </c>
      <c r="Z7" s="62"/>
      <c r="AA7" s="62"/>
      <c r="AB7" s="62"/>
      <c r="AC7" s="62">
        <f>SDA!$I7</f>
        <v>53.423171494069209</v>
      </c>
      <c r="AD7" s="62">
        <f>'SDA (working age)'!$I7</f>
        <v>43.207332423142155</v>
      </c>
      <c r="AE7" s="62">
        <f>'SDA (pensioners)'!$I7</f>
        <v>10.215839070927061</v>
      </c>
      <c r="AF7" s="62">
        <f>SP!$I7</f>
        <v>1936.2461539278418</v>
      </c>
      <c r="AG7" s="62"/>
      <c r="AH7" s="62"/>
      <c r="AI7" s="62"/>
      <c r="AJ7" s="62"/>
      <c r="AK7" s="62"/>
      <c r="AL7" s="62"/>
      <c r="AM7" s="62"/>
      <c r="AN7" s="63">
        <f>WFP!$I7</f>
        <v>78.395800071444569</v>
      </c>
    </row>
    <row r="8" spans="1:40" s="49" customFormat="1" x14ac:dyDescent="0.4">
      <c r="A8" s="59" t="s">
        <v>76</v>
      </c>
      <c r="B8" s="65" t="s">
        <v>77</v>
      </c>
      <c r="C8" s="61">
        <f t="shared" si="3"/>
        <v>12865.925832146082</v>
      </c>
      <c r="D8" s="62">
        <f>AA!$I8</f>
        <v>441.61348383438877</v>
      </c>
      <c r="E8" s="62">
        <f>BBWB!$I8</f>
        <v>135.02051602432235</v>
      </c>
      <c r="F8" s="62">
        <f>CA!$I8</f>
        <v>147.4257353758351</v>
      </c>
      <c r="G8" s="62"/>
      <c r="H8" s="62">
        <f>CTB!I8</f>
        <v>401.19034899999997</v>
      </c>
      <c r="I8" s="62">
        <f>DLA!$I8</f>
        <v>1128.2917300180877</v>
      </c>
      <c r="J8" s="62">
        <f>'DLA (children)'!$I8</f>
        <v>95.958561644278461</v>
      </c>
      <c r="K8" s="62">
        <f>'DLA (working age)'!$I8</f>
        <v>650.05503175670015</v>
      </c>
      <c r="L8" s="62">
        <f>'DLA (pensioners)'!$I8</f>
        <v>382.60540187206158</v>
      </c>
      <c r="M8" s="62">
        <f>DHP!$I8</f>
        <v>1.221015</v>
      </c>
      <c r="N8" s="62"/>
      <c r="O8" s="62">
        <f>HB!$I8</f>
        <v>1582.7320299999999</v>
      </c>
      <c r="P8" s="62">
        <f>IB!$I8</f>
        <v>1108.7740633960454</v>
      </c>
      <c r="Q8" s="62">
        <f>IS!$I8</f>
        <v>2056.2442122715665</v>
      </c>
      <c r="R8" s="62">
        <f>'IS MIG'!$I8</f>
        <v>583.6861480567577</v>
      </c>
      <c r="S8" s="62">
        <f>'IS (incapacity)'!$I8</f>
        <v>736.76482033621039</v>
      </c>
      <c r="T8" s="62">
        <f>'IS (lone parent)'!$I8</f>
        <v>651.78460200052189</v>
      </c>
      <c r="U8" s="62">
        <f>'IS (carer)'!$I8</f>
        <v>44.584445866724153</v>
      </c>
      <c r="V8" s="62">
        <f>'IS (others)'!$I8</f>
        <v>39.42419601135245</v>
      </c>
      <c r="W8" s="62">
        <f>IIDB!$I8</f>
        <v>107.10571887580072</v>
      </c>
      <c r="X8" s="62">
        <f>JSA!$I8</f>
        <v>324.88911212016296</v>
      </c>
      <c r="Y8" s="62">
        <f>MA!$I8</f>
        <v>6.5964145556703109</v>
      </c>
      <c r="Z8" s="62"/>
      <c r="AA8" s="62"/>
      <c r="AB8" s="62"/>
      <c r="AC8" s="62">
        <f>SDA!$I8</f>
        <v>132.83294180624736</v>
      </c>
      <c r="AD8" s="62">
        <f>'SDA (working age)'!$I8</f>
        <v>108.80317792832241</v>
      </c>
      <c r="AE8" s="62">
        <f>'SDA (pensioners)'!$I8</f>
        <v>24.02976387792496</v>
      </c>
      <c r="AF8" s="62">
        <f>SP!$I8</f>
        <v>5087.669036931622</v>
      </c>
      <c r="AG8" s="62"/>
      <c r="AH8" s="62"/>
      <c r="AI8" s="62"/>
      <c r="AJ8" s="62"/>
      <c r="AK8" s="62"/>
      <c r="AL8" s="62"/>
      <c r="AM8" s="62"/>
      <c r="AN8" s="63">
        <f>WFP!$I8</f>
        <v>204.3194729363336</v>
      </c>
    </row>
    <row r="9" spans="1:40" s="49" customFormat="1" x14ac:dyDescent="0.4">
      <c r="A9" s="59" t="s">
        <v>78</v>
      </c>
      <c r="B9" s="65" t="s">
        <v>79</v>
      </c>
      <c r="C9" s="61">
        <f t="shared" si="3"/>
        <v>8530.2867527132858</v>
      </c>
      <c r="D9" s="62">
        <f>AA!$I9</f>
        <v>269.6518706334387</v>
      </c>
      <c r="E9" s="62">
        <f>BBWB!$I9</f>
        <v>91.307455474087078</v>
      </c>
      <c r="F9" s="62">
        <f>CA!$I9</f>
        <v>100.1437407921153</v>
      </c>
      <c r="G9" s="62"/>
      <c r="H9" s="62">
        <f>CTB!I9</f>
        <v>241.71538800000002</v>
      </c>
      <c r="I9" s="62">
        <f>DLA!$I9</f>
        <v>684.71188666287253</v>
      </c>
      <c r="J9" s="62">
        <f>'DLA (children)'!$I9</f>
        <v>67.608823974749754</v>
      </c>
      <c r="K9" s="62">
        <f>'DLA (working age)'!$I9</f>
        <v>394.50878124311868</v>
      </c>
      <c r="L9" s="62">
        <f>'DLA (pensioners)'!$I9</f>
        <v>222.63028302692055</v>
      </c>
      <c r="M9" s="62">
        <f>DHP!$I9</f>
        <v>0.77248596999999997</v>
      </c>
      <c r="N9" s="62"/>
      <c r="O9" s="62">
        <f>HB!$I9</f>
        <v>956.81748300000004</v>
      </c>
      <c r="P9" s="62">
        <f>IB!$I9</f>
        <v>643.29056750124562</v>
      </c>
      <c r="Q9" s="62">
        <f>IS!$I9</f>
        <v>1263.4057935831183</v>
      </c>
      <c r="R9" s="62">
        <f>'IS MIG'!$I9</f>
        <v>398.00665152865554</v>
      </c>
      <c r="S9" s="62">
        <f>'IS (incapacity)'!$I9</f>
        <v>389.94296833444423</v>
      </c>
      <c r="T9" s="62">
        <f>'IS (lone parent)'!$I9</f>
        <v>416.88114005398052</v>
      </c>
      <c r="U9" s="62">
        <f>'IS (carer)'!$I9</f>
        <v>33.086341638368324</v>
      </c>
      <c r="V9" s="62">
        <f>'IS (others)'!$I9</f>
        <v>25.488692027669778</v>
      </c>
      <c r="W9" s="62">
        <f>IIDB!$I9</f>
        <v>77.848187336572451</v>
      </c>
      <c r="X9" s="62">
        <f>JSA!$I9</f>
        <v>254.07064972192705</v>
      </c>
      <c r="Y9" s="62">
        <f>MA!$I9</f>
        <v>6.0669587633943687</v>
      </c>
      <c r="Z9" s="62"/>
      <c r="AA9" s="62"/>
      <c r="AB9" s="62"/>
      <c r="AC9" s="62">
        <f>SDA!$I9</f>
        <v>87.632008421180217</v>
      </c>
      <c r="AD9" s="62">
        <f>'SDA (working age)'!$I9</f>
        <v>71.973623740849732</v>
      </c>
      <c r="AE9" s="62">
        <f>'SDA (pensioners)'!$I9</f>
        <v>15.658384680330485</v>
      </c>
      <c r="AF9" s="62">
        <f>SP!$I9</f>
        <v>3703.8798445320926</v>
      </c>
      <c r="AG9" s="62"/>
      <c r="AH9" s="62"/>
      <c r="AI9" s="62"/>
      <c r="AJ9" s="62"/>
      <c r="AK9" s="62"/>
      <c r="AL9" s="62"/>
      <c r="AM9" s="62"/>
      <c r="AN9" s="63">
        <f>WFP!$I9</f>
        <v>148.97243232124109</v>
      </c>
    </row>
    <row r="10" spans="1:40" s="49" customFormat="1" x14ac:dyDescent="0.4">
      <c r="A10" s="59" t="s">
        <v>80</v>
      </c>
      <c r="B10" s="65" t="s">
        <v>81</v>
      </c>
      <c r="C10" s="61">
        <f t="shared" si="3"/>
        <v>6744.4487311207722</v>
      </c>
      <c r="D10" s="62">
        <f>AA!$I10</f>
        <v>246.5083892433862</v>
      </c>
      <c r="E10" s="62">
        <f>BBWB!$I10</f>
        <v>77.779281331725372</v>
      </c>
      <c r="F10" s="62">
        <f>CA!$I10</f>
        <v>73.785493118952843</v>
      </c>
      <c r="G10" s="62"/>
      <c r="H10" s="62">
        <f>CTB!I10</f>
        <v>182.80324200000001</v>
      </c>
      <c r="I10" s="62">
        <f>DLA!$I10</f>
        <v>499.62527782678012</v>
      </c>
      <c r="J10" s="62">
        <f>'DLA (children)'!$I10</f>
        <v>53.905192477496456</v>
      </c>
      <c r="K10" s="62">
        <f>'DLA (working age)'!$I10</f>
        <v>293.09121473285768</v>
      </c>
      <c r="L10" s="62">
        <f>'DLA (pensioners)'!$I10</f>
        <v>152.60223717811743</v>
      </c>
      <c r="M10" s="62">
        <f>DHP!$I10</f>
        <v>0.50610525000000006</v>
      </c>
      <c r="N10" s="62"/>
      <c r="O10" s="62">
        <f>HB!$I10</f>
        <v>663.96152699999993</v>
      </c>
      <c r="P10" s="62">
        <f>IB!$I10</f>
        <v>479.96888152836641</v>
      </c>
      <c r="Q10" s="62">
        <f>IS!$I10</f>
        <v>888.47332661737096</v>
      </c>
      <c r="R10" s="62">
        <f>'IS MIG'!$I10</f>
        <v>292.50794502188677</v>
      </c>
      <c r="S10" s="62">
        <f>'IS (incapacity)'!$I10</f>
        <v>262.74077216580497</v>
      </c>
      <c r="T10" s="62">
        <f>'IS (lone parent)'!$I10</f>
        <v>295.16597131951153</v>
      </c>
      <c r="U10" s="62">
        <f>'IS (carer)'!$I10</f>
        <v>21.283491057889165</v>
      </c>
      <c r="V10" s="62">
        <f>'IS (others)'!$I10</f>
        <v>16.775147052278495</v>
      </c>
      <c r="W10" s="62">
        <f>IIDB!$I10</f>
        <v>75.427600194837751</v>
      </c>
      <c r="X10" s="62">
        <f>JSA!$I10</f>
        <v>169.14788045296831</v>
      </c>
      <c r="Y10" s="62">
        <f>MA!$I10</f>
        <v>5.245511788977697</v>
      </c>
      <c r="Z10" s="62"/>
      <c r="AA10" s="62"/>
      <c r="AB10" s="62"/>
      <c r="AC10" s="62">
        <f>SDA!$I10</f>
        <v>77.205636871505291</v>
      </c>
      <c r="AD10" s="62">
        <f>'SDA (working age)'!$I10</f>
        <v>65.628485494055937</v>
      </c>
      <c r="AE10" s="62">
        <f>'SDA (pensioners)'!$I10</f>
        <v>11.577151377449351</v>
      </c>
      <c r="AF10" s="62">
        <f>SP!$I10</f>
        <v>3178.6627487934225</v>
      </c>
      <c r="AG10" s="62"/>
      <c r="AH10" s="62"/>
      <c r="AI10" s="62"/>
      <c r="AJ10" s="62"/>
      <c r="AK10" s="62"/>
      <c r="AL10" s="62"/>
      <c r="AM10" s="62"/>
      <c r="AN10" s="63">
        <f>WFP!$I10</f>
        <v>125.34782910247834</v>
      </c>
    </row>
    <row r="11" spans="1:40" s="49" customFormat="1" x14ac:dyDescent="0.4">
      <c r="A11" s="59" t="s">
        <v>82</v>
      </c>
      <c r="B11" s="65" t="s">
        <v>83</v>
      </c>
      <c r="C11" s="61">
        <f t="shared" si="3"/>
        <v>9119.3538398016008</v>
      </c>
      <c r="D11" s="62">
        <f>AA!$I11</f>
        <v>345.88760250671959</v>
      </c>
      <c r="E11" s="62">
        <f>BBWB!$I11</f>
        <v>105.34963126460073</v>
      </c>
      <c r="F11" s="62">
        <f>CA!$I11</f>
        <v>104.80614701749786</v>
      </c>
      <c r="G11" s="62"/>
      <c r="H11" s="62">
        <f>CTB!I11</f>
        <v>281.92298399999999</v>
      </c>
      <c r="I11" s="62">
        <f>DLA!$I11</f>
        <v>680.10464239307828</v>
      </c>
      <c r="J11" s="62">
        <f>'DLA (children)'!$I11</f>
        <v>75.848688701010374</v>
      </c>
      <c r="K11" s="62">
        <f>'DLA (working age)'!$I11</f>
        <v>387.48966890957416</v>
      </c>
      <c r="L11" s="62">
        <f>'DLA (pensioners)'!$I11</f>
        <v>216.75348942276065</v>
      </c>
      <c r="M11" s="62">
        <f>DHP!$I11</f>
        <v>0.77111682999999998</v>
      </c>
      <c r="N11" s="62"/>
      <c r="O11" s="62">
        <f>HB!$I11</f>
        <v>1023.275753</v>
      </c>
      <c r="P11" s="62">
        <f>IB!$I11</f>
        <v>633.33259562204</v>
      </c>
      <c r="Q11" s="62">
        <f>IS!$I11</f>
        <v>1363.2005139389789</v>
      </c>
      <c r="R11" s="62">
        <f>'IS MIG'!$I11</f>
        <v>445.6412233159399</v>
      </c>
      <c r="S11" s="62">
        <f>'IS (incapacity)'!$I11</f>
        <v>406.93276430596387</v>
      </c>
      <c r="T11" s="62">
        <f>'IS (lone parent)'!$I11</f>
        <v>451.01861457667877</v>
      </c>
      <c r="U11" s="62">
        <f>'IS (carer)'!$I11</f>
        <v>32.642256241244816</v>
      </c>
      <c r="V11" s="62">
        <f>'IS (others)'!$I11</f>
        <v>26.965655499151541</v>
      </c>
      <c r="W11" s="62">
        <f>IIDB!$I11</f>
        <v>66.976593782607424</v>
      </c>
      <c r="X11" s="62">
        <f>JSA!$I11</f>
        <v>282.40022587306612</v>
      </c>
      <c r="Y11" s="62">
        <f>MA!$I11</f>
        <v>5.2367228834390573</v>
      </c>
      <c r="Z11" s="62"/>
      <c r="AA11" s="62"/>
      <c r="AB11" s="62"/>
      <c r="AC11" s="62">
        <f>SDA!$I11</f>
        <v>86.649092558226442</v>
      </c>
      <c r="AD11" s="62">
        <f>'SDA (working age)'!$I11</f>
        <v>73.617089369463159</v>
      </c>
      <c r="AE11" s="62">
        <f>'SDA (pensioners)'!$I11</f>
        <v>13.032003188763296</v>
      </c>
      <c r="AF11" s="62">
        <f>SP!$I11</f>
        <v>3980.2486852966367</v>
      </c>
      <c r="AG11" s="62"/>
      <c r="AH11" s="62"/>
      <c r="AI11" s="62"/>
      <c r="AJ11" s="62"/>
      <c r="AK11" s="62"/>
      <c r="AL11" s="62"/>
      <c r="AM11" s="62"/>
      <c r="AN11" s="63">
        <f>WFP!$I11</f>
        <v>159.19153283470854</v>
      </c>
    </row>
    <row r="12" spans="1:40" s="49" customFormat="1" x14ac:dyDescent="0.4">
      <c r="A12" s="59" t="s">
        <v>84</v>
      </c>
      <c r="B12" s="65" t="s">
        <v>85</v>
      </c>
      <c r="C12" s="61">
        <f t="shared" si="3"/>
        <v>8105.9429489073409</v>
      </c>
      <c r="D12" s="62">
        <f>AA!$I12</f>
        <v>289.98699239088069</v>
      </c>
      <c r="E12" s="62">
        <f>BBWB!$I12</f>
        <v>95.020328888420963</v>
      </c>
      <c r="F12" s="62">
        <f>CA!$I12</f>
        <v>75.048265531585272</v>
      </c>
      <c r="G12" s="62"/>
      <c r="H12" s="62">
        <f>CTB!I12</f>
        <v>209.011797</v>
      </c>
      <c r="I12" s="62">
        <f>DLA!$I12</f>
        <v>489.17992584165802</v>
      </c>
      <c r="J12" s="62">
        <f>'DLA (children)'!$I12</f>
        <v>70.273962418139391</v>
      </c>
      <c r="K12" s="62">
        <f>'DLA (working age)'!$I12</f>
        <v>285.19423798986253</v>
      </c>
      <c r="L12" s="62">
        <f>'DLA (pensioners)'!$I12</f>
        <v>133.52785470157903</v>
      </c>
      <c r="M12" s="62">
        <f>DHP!$I12</f>
        <v>1.1333129500000001</v>
      </c>
      <c r="N12" s="62"/>
      <c r="O12" s="62">
        <f>HB!$I12</f>
        <v>866.01808600000004</v>
      </c>
      <c r="P12" s="62">
        <f>IB!$I12</f>
        <v>406.14341948932866</v>
      </c>
      <c r="Q12" s="62">
        <f>IS!$I12</f>
        <v>969.1216564452526</v>
      </c>
      <c r="R12" s="62">
        <f>'IS MIG'!$I12</f>
        <v>315.75411623766331</v>
      </c>
      <c r="S12" s="62">
        <f>'IS (incapacity)'!$I12</f>
        <v>272.972839082017</v>
      </c>
      <c r="T12" s="62">
        <f>'IS (lone parent)'!$I12</f>
        <v>341.94847950649063</v>
      </c>
      <c r="U12" s="62">
        <f>'IS (carer)'!$I12</f>
        <v>19.215412336247429</v>
      </c>
      <c r="V12" s="62">
        <f>'IS (others)'!$I12</f>
        <v>19.230809282834347</v>
      </c>
      <c r="W12" s="62">
        <f>IIDB!$I12</f>
        <v>45.180785215074437</v>
      </c>
      <c r="X12" s="62">
        <f>JSA!$I12</f>
        <v>169.6607666227446</v>
      </c>
      <c r="Y12" s="62">
        <f>MA!$I12</f>
        <v>7.0948692515419998</v>
      </c>
      <c r="Z12" s="62"/>
      <c r="AA12" s="62"/>
      <c r="AB12" s="62"/>
      <c r="AC12" s="62">
        <f>SDA!$I12</f>
        <v>74.932651887177741</v>
      </c>
      <c r="AD12" s="62">
        <f>'SDA (working age)'!$I12</f>
        <v>62.729053748527804</v>
      </c>
      <c r="AE12" s="62">
        <f>'SDA (pensioners)'!$I12</f>
        <v>12.203598138649928</v>
      </c>
      <c r="AF12" s="62">
        <f>SP!$I12</f>
        <v>4245.1581346009089</v>
      </c>
      <c r="AG12" s="62"/>
      <c r="AH12" s="62"/>
      <c r="AI12" s="62"/>
      <c r="AJ12" s="62"/>
      <c r="AK12" s="62"/>
      <c r="AL12" s="62"/>
      <c r="AM12" s="62"/>
      <c r="AN12" s="63">
        <f>WFP!$I12</f>
        <v>163.251956792767</v>
      </c>
    </row>
    <row r="13" spans="1:40" s="49" customFormat="1" x14ac:dyDescent="0.4">
      <c r="A13" s="59" t="s">
        <v>86</v>
      </c>
      <c r="B13" s="65" t="s">
        <v>87</v>
      </c>
      <c r="C13" s="61">
        <f t="shared" si="3"/>
        <v>12400.899309599523</v>
      </c>
      <c r="D13" s="62">
        <f>AA!$I13</f>
        <v>284.81367498933918</v>
      </c>
      <c r="E13" s="62">
        <f>BBWB!$I13</f>
        <v>107.89678488915885</v>
      </c>
      <c r="F13" s="62">
        <f>CA!$I13</f>
        <v>99.515622383978609</v>
      </c>
      <c r="G13" s="62"/>
      <c r="H13" s="62">
        <f>CTB!I13</f>
        <v>435.44796900000006</v>
      </c>
      <c r="I13" s="62">
        <f>DLA!$I13</f>
        <v>690.74719972991306</v>
      </c>
      <c r="J13" s="62">
        <f>'DLA (children)'!$I13</f>
        <v>86.593772282583629</v>
      </c>
      <c r="K13" s="62">
        <f>'DLA (working age)'!$I13</f>
        <v>433.76373887512727</v>
      </c>
      <c r="L13" s="62">
        <f>'DLA (pensioners)'!$I13</f>
        <v>170.30195218039981</v>
      </c>
      <c r="M13" s="62">
        <f>DHP!$I13</f>
        <v>3.3239973000000003</v>
      </c>
      <c r="N13" s="62"/>
      <c r="O13" s="62">
        <f>HB!$I13</f>
        <v>2939.0045630000004</v>
      </c>
      <c r="P13" s="62">
        <f>IB!$I13</f>
        <v>526.47523162303912</v>
      </c>
      <c r="Q13" s="62">
        <f>IS!$I13</f>
        <v>2488.8876071840182</v>
      </c>
      <c r="R13" s="62">
        <f>'IS MIG'!$I13</f>
        <v>686.811379220444</v>
      </c>
      <c r="S13" s="62">
        <f>'IS (incapacity)'!$I13</f>
        <v>735.60655398491781</v>
      </c>
      <c r="T13" s="62">
        <f>'IS (lone parent)'!$I13</f>
        <v>955.35394110858988</v>
      </c>
      <c r="U13" s="62">
        <f>'IS (carer)'!$I13</f>
        <v>31.70921047638609</v>
      </c>
      <c r="V13" s="62">
        <f>'IS (others)'!$I13</f>
        <v>79.406522393680689</v>
      </c>
      <c r="W13" s="62">
        <f>IIDB!$I13</f>
        <v>31.562351469836528</v>
      </c>
      <c r="X13" s="62">
        <f>JSA!$I13</f>
        <v>490.14295222424323</v>
      </c>
      <c r="Y13" s="62">
        <f>MA!$I13</f>
        <v>8.4391677113427903</v>
      </c>
      <c r="Z13" s="62"/>
      <c r="AA13" s="62"/>
      <c r="AB13" s="62"/>
      <c r="AC13" s="62">
        <f>SDA!$I13</f>
        <v>84.854478920562798</v>
      </c>
      <c r="AD13" s="62">
        <f>'SDA (working age)'!$I13</f>
        <v>72.217485394654858</v>
      </c>
      <c r="AE13" s="62">
        <f>'SDA (pensioners)'!$I13</f>
        <v>12.636993525907947</v>
      </c>
      <c r="AF13" s="62">
        <f>SP!$I13</f>
        <v>4038.1772625997469</v>
      </c>
      <c r="AG13" s="62"/>
      <c r="AH13" s="62"/>
      <c r="AI13" s="62"/>
      <c r="AJ13" s="62"/>
      <c r="AK13" s="62"/>
      <c r="AL13" s="62"/>
      <c r="AM13" s="62"/>
      <c r="AN13" s="63">
        <f>WFP!$I13</f>
        <v>171.61044657434445</v>
      </c>
    </row>
    <row r="14" spans="1:40" s="49" customFormat="1" x14ac:dyDescent="0.4">
      <c r="A14" s="59" t="s">
        <v>88</v>
      </c>
      <c r="B14" s="65" t="s">
        <v>89</v>
      </c>
      <c r="C14" s="61">
        <f t="shared" si="3"/>
        <v>11414.374749702818</v>
      </c>
      <c r="D14" s="62">
        <f>AA!$I14</f>
        <v>333.38100248586039</v>
      </c>
      <c r="E14" s="62">
        <f>BBWB!$I14</f>
        <v>140.66905576257997</v>
      </c>
      <c r="F14" s="62">
        <f>CA!$I14</f>
        <v>90.256865964020989</v>
      </c>
      <c r="G14" s="62"/>
      <c r="H14" s="62">
        <f>CTB!I14</f>
        <v>268.48639800000001</v>
      </c>
      <c r="I14" s="62">
        <f>DLA!$I14</f>
        <v>597.8910591847507</v>
      </c>
      <c r="J14" s="62">
        <f>'DLA (children)'!$I14</f>
        <v>95.317291628230848</v>
      </c>
      <c r="K14" s="62">
        <f>'DLA (working age)'!$I14</f>
        <v>348.78536117797529</v>
      </c>
      <c r="L14" s="62">
        <f>'DLA (pensioners)'!$I14</f>
        <v>153.45434806505676</v>
      </c>
      <c r="M14" s="62">
        <f>DHP!$I14</f>
        <v>1.8988105399999999</v>
      </c>
      <c r="N14" s="62"/>
      <c r="O14" s="62">
        <f>HB!$I14</f>
        <v>1351.948476</v>
      </c>
      <c r="P14" s="62">
        <f>IB!$I14</f>
        <v>512.54773312108614</v>
      </c>
      <c r="Q14" s="62">
        <f>IS!$I14</f>
        <v>1292.8307152612429</v>
      </c>
      <c r="R14" s="62">
        <f>'IS MIG'!$I14</f>
        <v>401.8696128183646</v>
      </c>
      <c r="S14" s="62">
        <f>'IS (incapacity)'!$I14</f>
        <v>367.14835230891219</v>
      </c>
      <c r="T14" s="62">
        <f>'IS (lone parent)'!$I14</f>
        <v>475.80003332444073</v>
      </c>
      <c r="U14" s="62">
        <f>'IS (carer)'!$I14</f>
        <v>21.71708016284888</v>
      </c>
      <c r="V14" s="62">
        <f>'IS (others)'!$I14</f>
        <v>26.295636646676485</v>
      </c>
      <c r="W14" s="62">
        <f>IIDB!$I14</f>
        <v>59.083374842168141</v>
      </c>
      <c r="X14" s="62">
        <f>JSA!$I14</f>
        <v>215.5862492000314</v>
      </c>
      <c r="Y14" s="62">
        <f>MA!$I14</f>
        <v>11.262363688611549</v>
      </c>
      <c r="Z14" s="62"/>
      <c r="AA14" s="62"/>
      <c r="AB14" s="62"/>
      <c r="AC14" s="62">
        <f>SDA!$I14</f>
        <v>107.75853117488239</v>
      </c>
      <c r="AD14" s="62">
        <f>'SDA (working age)'!$I14</f>
        <v>89.652337007565862</v>
      </c>
      <c r="AE14" s="62">
        <f>'SDA (pensioners)'!$I14</f>
        <v>18.106194167316492</v>
      </c>
      <c r="AF14" s="62">
        <f>SP!$I14</f>
        <v>6191.8009542717973</v>
      </c>
      <c r="AG14" s="62"/>
      <c r="AH14" s="62"/>
      <c r="AI14" s="62"/>
      <c r="AJ14" s="62"/>
      <c r="AK14" s="62"/>
      <c r="AL14" s="62"/>
      <c r="AM14" s="62"/>
      <c r="AN14" s="63">
        <f>WFP!$I14</f>
        <v>238.9731602057862</v>
      </c>
    </row>
    <row r="15" spans="1:40" s="49" customFormat="1" x14ac:dyDescent="0.4">
      <c r="A15" s="59" t="s">
        <v>90</v>
      </c>
      <c r="B15" s="65" t="s">
        <v>91</v>
      </c>
      <c r="C15" s="61">
        <f t="shared" si="3"/>
        <v>8016.3869762039676</v>
      </c>
      <c r="D15" s="62">
        <f>AA!$I15</f>
        <v>305.47573713511582</v>
      </c>
      <c r="E15" s="62">
        <f>BBWB!$I15</f>
        <v>84.648129125841052</v>
      </c>
      <c r="F15" s="62">
        <f>CA!$I15</f>
        <v>71.879837640687754</v>
      </c>
      <c r="G15" s="62"/>
      <c r="H15" s="62">
        <f>CTB!I15</f>
        <v>192.93418899999998</v>
      </c>
      <c r="I15" s="62">
        <f>DLA!$I15</f>
        <v>465.28932903114435</v>
      </c>
      <c r="J15" s="62">
        <f>'DLA (children)'!$I15</f>
        <v>56.582982342909709</v>
      </c>
      <c r="K15" s="62">
        <f>'DLA (working age)'!$I15</f>
        <v>275.19218233790775</v>
      </c>
      <c r="L15" s="62">
        <f>'DLA (pensioners)'!$I15</f>
        <v>133.42638899491141</v>
      </c>
      <c r="M15" s="62">
        <f>DHP!$I15</f>
        <v>1.0089450000000002</v>
      </c>
      <c r="N15" s="62"/>
      <c r="O15" s="62">
        <f>HB!$I15</f>
        <v>851.03519600000004</v>
      </c>
      <c r="P15" s="62">
        <f>IB!$I15</f>
        <v>437.39041174139618</v>
      </c>
      <c r="Q15" s="62">
        <f>IS!$I15</f>
        <v>935.77320900290499</v>
      </c>
      <c r="R15" s="62">
        <f>'IS MIG'!$I15</f>
        <v>314.63316819094678</v>
      </c>
      <c r="S15" s="62">
        <f>'IS (incapacity)'!$I15</f>
        <v>296.08310017783799</v>
      </c>
      <c r="T15" s="62">
        <f>'IS (lone parent)'!$I15</f>
        <v>291.55980508809967</v>
      </c>
      <c r="U15" s="62">
        <f>'IS (carer)'!$I15</f>
        <v>17.745959539258241</v>
      </c>
      <c r="V15" s="62">
        <f>'IS (others)'!$I15</f>
        <v>15.751176006762265</v>
      </c>
      <c r="W15" s="62">
        <f>IIDB!$I15</f>
        <v>46.201641531371244</v>
      </c>
      <c r="X15" s="62">
        <f>JSA!$I15</f>
        <v>141.57933032228334</v>
      </c>
      <c r="Y15" s="62">
        <f>MA!$I15</f>
        <v>7.6765028565846887</v>
      </c>
      <c r="Z15" s="62"/>
      <c r="AA15" s="62"/>
      <c r="AB15" s="62"/>
      <c r="AC15" s="62">
        <f>SDA!$I15</f>
        <v>80.198321840672435</v>
      </c>
      <c r="AD15" s="62">
        <f>'SDA (working age)'!$I15</f>
        <v>67.581340710773688</v>
      </c>
      <c r="AE15" s="62">
        <f>'SDA (pensioners)'!$I15</f>
        <v>12.616981129898747</v>
      </c>
      <c r="AF15" s="62">
        <f>SP!$I15</f>
        <v>4229.1169916993895</v>
      </c>
      <c r="AG15" s="62"/>
      <c r="AH15" s="62"/>
      <c r="AI15" s="62"/>
      <c r="AJ15" s="62"/>
      <c r="AK15" s="62"/>
      <c r="AL15" s="62"/>
      <c r="AM15" s="62"/>
      <c r="AN15" s="63">
        <f>WFP!$I15</f>
        <v>166.17920427657677</v>
      </c>
    </row>
    <row r="16" spans="1:40" s="49" customFormat="1" x14ac:dyDescent="0.4">
      <c r="A16" s="47">
        <v>924</v>
      </c>
      <c r="B16" s="66" t="s">
        <v>92</v>
      </c>
      <c r="C16" s="56">
        <f t="shared" si="3"/>
        <v>5782.1090967744722</v>
      </c>
      <c r="D16" s="57">
        <f>AA!$I$16</f>
        <v>254.48944427372328</v>
      </c>
      <c r="E16" s="57">
        <f>BBWB!$I$16</f>
        <v>57.909113608344349</v>
      </c>
      <c r="F16" s="57">
        <f>CA!$I$16</f>
        <v>70.983086430572513</v>
      </c>
      <c r="G16" s="57"/>
      <c r="H16" s="57">
        <f>CTB!I16</f>
        <v>130.99570599999998</v>
      </c>
      <c r="I16" s="57">
        <f>DLA!$I$16</f>
        <v>586.79408335570633</v>
      </c>
      <c r="J16" s="57">
        <f>'DLA (children)'!$I$16</f>
        <v>47.305376162983578</v>
      </c>
      <c r="K16" s="57">
        <f>'DLA (working age)'!$I$16</f>
        <v>328.1802718928983</v>
      </c>
      <c r="L16" s="57">
        <f>'DLA (pensioners)'!$I$16</f>
        <v>211.48208233028208</v>
      </c>
      <c r="M16" s="57">
        <f>DHP!$I$16</f>
        <v>0.565855</v>
      </c>
      <c r="N16" s="57"/>
      <c r="O16" s="57">
        <f>HB!$I$16</f>
        <v>573.33158800000001</v>
      </c>
      <c r="P16" s="57">
        <f>IB!$I$16</f>
        <v>626.65710098665045</v>
      </c>
      <c r="Q16" s="57">
        <f>IS!$I$16</f>
        <v>829.03433670451432</v>
      </c>
      <c r="R16" s="57">
        <f>'IS MIG'!$I$16</f>
        <v>241.17534783870008</v>
      </c>
      <c r="S16" s="57">
        <f>'IS (incapacity)'!$I$16</f>
        <v>300.19671026712945</v>
      </c>
      <c r="T16" s="57">
        <f>'IS (lone parent)'!$I$16</f>
        <v>253.67991311008947</v>
      </c>
      <c r="U16" s="57">
        <f>'IS (carer)'!$I$16</f>
        <v>19.94789664701716</v>
      </c>
      <c r="V16" s="57">
        <f>'IS (others)'!$I$16</f>
        <v>14.034468841578102</v>
      </c>
      <c r="W16" s="57">
        <f>IIDB!$I$16</f>
        <v>52.000526379613966</v>
      </c>
      <c r="X16" s="57">
        <f>JSA!$I$16</f>
        <v>131.03091771061094</v>
      </c>
      <c r="Y16" s="57">
        <f>MA!$I$16</f>
        <v>2.7289551697474024</v>
      </c>
      <c r="Z16" s="57"/>
      <c r="AA16" s="57"/>
      <c r="AB16" s="57"/>
      <c r="AC16" s="57">
        <f>SDA!$I$16</f>
        <v>64.567618477012346</v>
      </c>
      <c r="AD16" s="57">
        <f>'SDA (working age)'!$I$16</f>
        <v>50.698094919379265</v>
      </c>
      <c r="AE16" s="57">
        <f>'SDA (pensioners)'!$I$16</f>
        <v>13.869523557633078</v>
      </c>
      <c r="AF16" s="57">
        <f>SP!$I$16</f>
        <v>2306.7765035243019</v>
      </c>
      <c r="AG16" s="57"/>
      <c r="AH16" s="57"/>
      <c r="AI16" s="57"/>
      <c r="AJ16" s="57"/>
      <c r="AK16" s="57"/>
      <c r="AL16" s="57"/>
      <c r="AM16" s="57"/>
      <c r="AN16" s="58">
        <f>WFP!$I$16</f>
        <v>94.244261153674188</v>
      </c>
    </row>
    <row r="17" spans="1:40" s="49" customFormat="1" x14ac:dyDescent="0.4">
      <c r="A17" s="47">
        <v>923</v>
      </c>
      <c r="B17" s="66" t="s">
        <v>93</v>
      </c>
      <c r="C17" s="56">
        <f t="shared" si="3"/>
        <v>9595.520399150977</v>
      </c>
      <c r="D17" s="57">
        <f>AA!$I$17</f>
        <v>319.39269424933536</v>
      </c>
      <c r="E17" s="57">
        <f>BBWB!$I$17</f>
        <v>113.04989283208553</v>
      </c>
      <c r="F17" s="57">
        <f>CA!$I$17</f>
        <v>96.27512355453743</v>
      </c>
      <c r="G17" s="57"/>
      <c r="H17" s="57">
        <f>CTB!I17</f>
        <v>321.58770800000008</v>
      </c>
      <c r="I17" s="57">
        <f>DLA!$I$17</f>
        <v>795.50670391805477</v>
      </c>
      <c r="J17" s="57">
        <f>'DLA (children)'!$I$17</f>
        <v>71.787288671053574</v>
      </c>
      <c r="K17" s="57">
        <f>'DLA (working age)'!$I$17</f>
        <v>463.70597868384721</v>
      </c>
      <c r="L17" s="57">
        <f>'DLA (pensioners)'!$I$17</f>
        <v>260.14816334656496</v>
      </c>
      <c r="M17" s="57">
        <f>DHP!$I$17</f>
        <v>1.6292337600000002</v>
      </c>
      <c r="N17" s="57"/>
      <c r="O17" s="57">
        <f>HB!$I$17</f>
        <v>1243.2672259999997</v>
      </c>
      <c r="P17" s="57">
        <f>IB!$I$17</f>
        <v>835.4864525630735</v>
      </c>
      <c r="Q17" s="57">
        <f>IS!$I$17</f>
        <v>1403.5892739751671</v>
      </c>
      <c r="R17" s="57">
        <f>'IS MIG'!$I$17</f>
        <v>420.830357205182</v>
      </c>
      <c r="S17" s="57">
        <f>'IS (incapacity)'!$I$17</f>
        <v>509.39714809738996</v>
      </c>
      <c r="T17" s="57">
        <f>'IS (lone parent)'!$I$17</f>
        <v>412.71808139062722</v>
      </c>
      <c r="U17" s="57">
        <f>'IS (carer)'!$I$17</f>
        <v>29.465966575232304</v>
      </c>
      <c r="V17" s="57">
        <f>'IS (others)'!$I$17</f>
        <v>31.177720706735965</v>
      </c>
      <c r="W17" s="57">
        <f>IIDB!$I$17</f>
        <v>71.144213383159368</v>
      </c>
      <c r="X17" s="57">
        <f>JSA!$I$17</f>
        <v>282.51719167786848</v>
      </c>
      <c r="Y17" s="57">
        <f>MA!$I$17</f>
        <v>5.374870335440078</v>
      </c>
      <c r="Z17" s="57"/>
      <c r="AA17" s="57"/>
      <c r="AB17" s="57"/>
      <c r="AC17" s="57">
        <f>SDA!$I$17</f>
        <v>105.91340624404414</v>
      </c>
      <c r="AD17" s="57">
        <f>'SDA (working age)'!$I$17</f>
        <v>87.486542485172095</v>
      </c>
      <c r="AE17" s="57">
        <f>'SDA (pensioners)'!$I$17</f>
        <v>18.426863758872081</v>
      </c>
      <c r="AF17" s="57">
        <f>SP!$I$17</f>
        <v>3846.8365049275671</v>
      </c>
      <c r="AG17" s="57"/>
      <c r="AH17" s="57"/>
      <c r="AI17" s="57"/>
      <c r="AJ17" s="57"/>
      <c r="AK17" s="57"/>
      <c r="AL17" s="57"/>
      <c r="AM17" s="57"/>
      <c r="AN17" s="58">
        <f>WFP!$I$17</f>
        <v>153.94990373064516</v>
      </c>
    </row>
    <row r="18" spans="1:40" s="72" customFormat="1" ht="30" customHeight="1" x14ac:dyDescent="0.4">
      <c r="A18" s="67">
        <v>922</v>
      </c>
      <c r="B18" s="68" t="s">
        <v>94</v>
      </c>
      <c r="C18" s="69">
        <f t="shared" si="3"/>
        <v>0</v>
      </c>
      <c r="D18" s="70"/>
      <c r="E18" s="70"/>
      <c r="F18" s="70"/>
      <c r="G18" s="70"/>
      <c r="H18" s="70"/>
      <c r="I18" s="70"/>
      <c r="J18" s="70"/>
      <c r="K18" s="70"/>
      <c r="L18" s="70"/>
      <c r="M18" s="70"/>
      <c r="N18" s="70"/>
      <c r="O18" s="70"/>
      <c r="P18" s="70"/>
      <c r="Q18" s="70"/>
      <c r="R18" s="70"/>
      <c r="S18" s="70"/>
      <c r="T18" s="70"/>
      <c r="U18" s="70"/>
      <c r="V18" s="70"/>
      <c r="W18" s="70"/>
      <c r="X18" s="70"/>
      <c r="Y18" s="70"/>
      <c r="Z18" s="235"/>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160</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f t="shared" ref="G3:Z3" si="0">SUM(G6,G16:G17,G4)</f>
        <v>388.32349953275497</v>
      </c>
      <c r="H3" s="57">
        <f t="shared" si="0"/>
        <v>346.02508659733024</v>
      </c>
      <c r="I3" s="57">
        <f t="shared" si="0"/>
        <v>309.21994696306729</v>
      </c>
      <c r="J3" s="57">
        <f t="shared" si="0"/>
        <v>299.71359340725877</v>
      </c>
      <c r="K3" s="57">
        <f t="shared" si="0"/>
        <v>281.47447403988542</v>
      </c>
      <c r="L3" s="57">
        <f t="shared" si="0"/>
        <v>378.49167616759217</v>
      </c>
      <c r="M3" s="57">
        <f t="shared" si="0"/>
        <v>369.56801050281302</v>
      </c>
      <c r="N3" s="57">
        <f t="shared" si="0"/>
        <v>301.6537026104661</v>
      </c>
      <c r="O3" s="57">
        <f t="shared" si="0"/>
        <v>247.70829535123679</v>
      </c>
      <c r="P3" s="57">
        <f t="shared" si="0"/>
        <v>242.22955762775749</v>
      </c>
      <c r="Q3" s="57">
        <f t="shared" si="0"/>
        <v>246.86677997705539</v>
      </c>
      <c r="R3" s="57">
        <f t="shared" si="0"/>
        <v>219.85627468124144</v>
      </c>
      <c r="S3" s="57">
        <f t="shared" si="0"/>
        <v>200.79481552544752</v>
      </c>
      <c r="T3" s="57">
        <f t="shared" si="0"/>
        <v>176.81397513004154</v>
      </c>
      <c r="U3" s="57">
        <f t="shared" si="0"/>
        <v>149.28467269357446</v>
      </c>
      <c r="V3" s="57">
        <f t="shared" si="0"/>
        <v>125.48279878984846</v>
      </c>
      <c r="W3" s="90">
        <f t="shared" si="0"/>
        <v>108.44897565128312</v>
      </c>
      <c r="X3" s="90">
        <f t="shared" si="0"/>
        <v>90.680000499860228</v>
      </c>
      <c r="Y3" s="90">
        <f t="shared" si="0"/>
        <v>67.28481103631789</v>
      </c>
      <c r="Z3" s="58">
        <f t="shared" si="0"/>
        <v>26.194703741029208</v>
      </c>
    </row>
    <row r="4" spans="1:26" s="49" customFormat="1" x14ac:dyDescent="0.4">
      <c r="A4" s="59"/>
      <c r="B4" s="89" t="s">
        <v>71</v>
      </c>
      <c r="C4" s="62"/>
      <c r="D4" s="62"/>
      <c r="E4" s="62"/>
      <c r="F4" s="62"/>
      <c r="G4" s="136">
        <v>0.13779415170145798</v>
      </c>
      <c r="H4" s="136">
        <v>0.15407657401382285</v>
      </c>
      <c r="I4" s="136">
        <v>0.11476806311283926</v>
      </c>
      <c r="J4" s="136">
        <v>9.6050299432473993E-2</v>
      </c>
      <c r="K4" s="136">
        <v>0.16714533418259334</v>
      </c>
      <c r="L4" s="136">
        <v>0.14162836014182636</v>
      </c>
      <c r="M4" s="136">
        <v>0.90047888955264244</v>
      </c>
      <c r="N4" s="136">
        <v>0.30021206849830462</v>
      </c>
      <c r="O4" s="136">
        <v>3.450725034061581E-2</v>
      </c>
      <c r="P4" s="136">
        <v>3.2935475097173608E-2</v>
      </c>
      <c r="Q4" s="136">
        <v>2.929733061469814E-2</v>
      </c>
      <c r="R4" s="136">
        <v>4.1480476832688129E-2</v>
      </c>
      <c r="S4" s="136">
        <v>3.1159027563544522E-2</v>
      </c>
      <c r="T4" s="136">
        <v>0</v>
      </c>
      <c r="U4" s="136">
        <v>1.7816404786449667E-2</v>
      </c>
      <c r="V4" s="136">
        <v>1.426720989224756E-2</v>
      </c>
      <c r="W4" s="243">
        <v>0</v>
      </c>
      <c r="X4" s="243">
        <v>0</v>
      </c>
      <c r="Y4" s="243">
        <v>5.6323218377085666E-3</v>
      </c>
      <c r="Z4" s="244">
        <v>0</v>
      </c>
    </row>
    <row r="5" spans="1:26" s="49" customFormat="1" ht="25.5" customHeight="1" x14ac:dyDescent="0.4">
      <c r="A5" s="54">
        <v>941</v>
      </c>
      <c r="B5" s="55" t="s">
        <v>72</v>
      </c>
      <c r="C5" s="57"/>
      <c r="D5" s="57"/>
      <c r="E5" s="57"/>
      <c r="F5" s="57"/>
      <c r="G5" s="57">
        <f t="shared" ref="G5:Z5" si="1">SUM(G6,G16)</f>
        <v>357.75118472049076</v>
      </c>
      <c r="H5" s="57">
        <f t="shared" si="1"/>
        <v>314.111150000973</v>
      </c>
      <c r="I5" s="57">
        <f t="shared" si="1"/>
        <v>277.92745819321851</v>
      </c>
      <c r="J5" s="57">
        <f t="shared" si="1"/>
        <v>269.02427195041452</v>
      </c>
      <c r="K5" s="57">
        <f t="shared" si="1"/>
        <v>252.76867417607772</v>
      </c>
      <c r="L5" s="57">
        <f t="shared" si="1"/>
        <v>343.42523814184921</v>
      </c>
      <c r="M5" s="57">
        <f t="shared" si="1"/>
        <v>336.85480207912815</v>
      </c>
      <c r="N5" s="57">
        <f t="shared" si="1"/>
        <v>272.51694511214487</v>
      </c>
      <c r="O5" s="57">
        <f t="shared" si="1"/>
        <v>223.75249790083649</v>
      </c>
      <c r="P5" s="57">
        <f t="shared" si="1"/>
        <v>219.82741542275627</v>
      </c>
      <c r="Q5" s="57">
        <f t="shared" si="1"/>
        <v>222.59532375549713</v>
      </c>
      <c r="R5" s="57">
        <f t="shared" si="1"/>
        <v>200.91577307601176</v>
      </c>
      <c r="S5" s="57">
        <f t="shared" si="1"/>
        <v>184.8304218697495</v>
      </c>
      <c r="T5" s="57">
        <f t="shared" si="1"/>
        <v>163.22467035333432</v>
      </c>
      <c r="U5" s="57">
        <f t="shared" si="1"/>
        <v>137.90018119817461</v>
      </c>
      <c r="V5" s="57">
        <f t="shared" si="1"/>
        <v>115.77098029991649</v>
      </c>
      <c r="W5" s="90">
        <f t="shared" si="1"/>
        <v>99.800566463713878</v>
      </c>
      <c r="X5" s="90">
        <f t="shared" si="1"/>
        <v>83.078640479431485</v>
      </c>
      <c r="Y5" s="90">
        <f t="shared" si="1"/>
        <v>61.556987782993261</v>
      </c>
      <c r="Z5" s="58">
        <f t="shared" si="1"/>
        <v>23.811902238166628</v>
      </c>
    </row>
    <row r="6" spans="1:26" s="49" customFormat="1" ht="25.5" customHeight="1" x14ac:dyDescent="0.4">
      <c r="A6" s="54">
        <v>921</v>
      </c>
      <c r="B6" s="64" t="s">
        <v>73</v>
      </c>
      <c r="C6" s="57"/>
      <c r="D6" s="57"/>
      <c r="E6" s="57"/>
      <c r="F6" s="57"/>
      <c r="G6" s="57">
        <f t="shared" ref="G6:I6" si="2">SUM(G7:G15)</f>
        <v>343.10995821611141</v>
      </c>
      <c r="H6" s="57">
        <f t="shared" si="2"/>
        <v>298.98518882842183</v>
      </c>
      <c r="I6" s="57">
        <f t="shared" si="2"/>
        <v>263.89298935164044</v>
      </c>
      <c r="J6" s="57">
        <f t="shared" ref="J6:Z6" si="3">SUM(J7:J15)</f>
        <v>254.70192230393559</v>
      </c>
      <c r="K6" s="57">
        <f t="shared" si="3"/>
        <v>238.40461756188648</v>
      </c>
      <c r="L6" s="57">
        <f t="shared" si="3"/>
        <v>324.93764774960522</v>
      </c>
      <c r="M6" s="57">
        <f t="shared" si="3"/>
        <v>317.30022043978789</v>
      </c>
      <c r="N6" s="57">
        <f t="shared" si="3"/>
        <v>257.38681641621099</v>
      </c>
      <c r="O6" s="57">
        <f t="shared" si="3"/>
        <v>211.35078509890928</v>
      </c>
      <c r="P6" s="57">
        <f t="shared" si="3"/>
        <v>207.8151164860742</v>
      </c>
      <c r="Q6" s="57">
        <f t="shared" si="3"/>
        <v>209.70713250593246</v>
      </c>
      <c r="R6" s="57">
        <f t="shared" si="3"/>
        <v>188.96696306438545</v>
      </c>
      <c r="S6" s="57">
        <f t="shared" si="3"/>
        <v>174.16608320692052</v>
      </c>
      <c r="T6" s="57">
        <f t="shared" si="3"/>
        <v>153.46073912852236</v>
      </c>
      <c r="U6" s="57">
        <f t="shared" si="3"/>
        <v>129.52674240020417</v>
      </c>
      <c r="V6" s="57">
        <f t="shared" si="3"/>
        <v>108.5245525725886</v>
      </c>
      <c r="W6" s="90">
        <f t="shared" si="3"/>
        <v>93.509202572970878</v>
      </c>
      <c r="X6" s="90">
        <f t="shared" si="3"/>
        <v>77.918021818102034</v>
      </c>
      <c r="Y6" s="90">
        <f t="shared" si="3"/>
        <v>57.800841960550414</v>
      </c>
      <c r="Z6" s="58">
        <f t="shared" si="3"/>
        <v>22.170072292759933</v>
      </c>
    </row>
    <row r="7" spans="1:26" s="49" customFormat="1" x14ac:dyDescent="0.4">
      <c r="A7" s="59" t="s">
        <v>74</v>
      </c>
      <c r="B7" s="65" t="s">
        <v>75</v>
      </c>
      <c r="C7" s="62"/>
      <c r="D7" s="62"/>
      <c r="E7" s="62"/>
      <c r="F7" s="62"/>
      <c r="G7" s="62">
        <v>15.935916394960071</v>
      </c>
      <c r="H7" s="62">
        <v>14.946707270253103</v>
      </c>
      <c r="I7" s="62">
        <v>14.555154431234399</v>
      </c>
      <c r="J7" s="62">
        <v>15.011159412528254</v>
      </c>
      <c r="K7" s="62">
        <v>13.745160964834591</v>
      </c>
      <c r="L7" s="62">
        <v>16.434058947275361</v>
      </c>
      <c r="M7" s="62">
        <v>17.717329496842304</v>
      </c>
      <c r="N7" s="62">
        <v>14.25382750111047</v>
      </c>
      <c r="O7" s="62">
        <v>14.221572241104322</v>
      </c>
      <c r="P7" s="62">
        <v>14.736231918350155</v>
      </c>
      <c r="Q7" s="62">
        <v>16.319145409350039</v>
      </c>
      <c r="R7" s="62">
        <v>13.751856045005781</v>
      </c>
      <c r="S7" s="62">
        <v>11.067995338812626</v>
      </c>
      <c r="T7" s="62">
        <v>9.7740501344563988</v>
      </c>
      <c r="U7" s="62">
        <v>8.6627450962946071</v>
      </c>
      <c r="V7" s="62">
        <v>7.2739258613006488</v>
      </c>
      <c r="W7" s="97">
        <v>6.5369055767623037</v>
      </c>
      <c r="X7" s="97">
        <v>5.0468612549011613</v>
      </c>
      <c r="Y7" s="97">
        <v>3.6227356707273826</v>
      </c>
      <c r="Z7" s="63">
        <v>1.3734960358638548</v>
      </c>
    </row>
    <row r="8" spans="1:26" s="49" customFormat="1" x14ac:dyDescent="0.4">
      <c r="A8" s="59" t="s">
        <v>76</v>
      </c>
      <c r="B8" s="65" t="s">
        <v>77</v>
      </c>
      <c r="C8" s="62"/>
      <c r="D8" s="62"/>
      <c r="E8" s="62"/>
      <c r="F8" s="62"/>
      <c r="G8" s="62">
        <v>46.535688502289148</v>
      </c>
      <c r="H8" s="62">
        <v>44.402130307397705</v>
      </c>
      <c r="I8" s="62">
        <v>39.42419601135245</v>
      </c>
      <c r="J8" s="62">
        <v>38.858404605131767</v>
      </c>
      <c r="K8" s="62">
        <v>35.665134152645734</v>
      </c>
      <c r="L8" s="62">
        <v>46.922824236122324</v>
      </c>
      <c r="M8" s="62">
        <v>46.751934471575019</v>
      </c>
      <c r="N8" s="62">
        <v>37.759839486547875</v>
      </c>
      <c r="O8" s="62">
        <v>31.549348022161489</v>
      </c>
      <c r="P8" s="62">
        <v>30.989783059616872</v>
      </c>
      <c r="Q8" s="62">
        <v>32.26211402151295</v>
      </c>
      <c r="R8" s="62">
        <v>29.521334994098829</v>
      </c>
      <c r="S8" s="62">
        <v>26.903399404866384</v>
      </c>
      <c r="T8" s="62">
        <v>21.732025166090814</v>
      </c>
      <c r="U8" s="62">
        <v>18.287860246927838</v>
      </c>
      <c r="V8" s="62">
        <v>15.546811074102386</v>
      </c>
      <c r="W8" s="97">
        <v>13.671077614777849</v>
      </c>
      <c r="X8" s="97">
        <v>11.23965265206018</v>
      </c>
      <c r="Y8" s="97">
        <v>7.9503724701020797</v>
      </c>
      <c r="Z8" s="63">
        <v>3.2804973126521966</v>
      </c>
    </row>
    <row r="9" spans="1:26" s="49" customFormat="1" x14ac:dyDescent="0.4">
      <c r="A9" s="59" t="s">
        <v>78</v>
      </c>
      <c r="B9" s="65" t="s">
        <v>79</v>
      </c>
      <c r="C9" s="62"/>
      <c r="D9" s="62"/>
      <c r="E9" s="62"/>
      <c r="F9" s="62"/>
      <c r="G9" s="62">
        <v>27.245971853972421</v>
      </c>
      <c r="H9" s="62">
        <v>26.808840738948827</v>
      </c>
      <c r="I9" s="62">
        <v>25.488692027669778</v>
      </c>
      <c r="J9" s="62">
        <v>25.515715279057673</v>
      </c>
      <c r="K9" s="62">
        <v>22.630363228512529</v>
      </c>
      <c r="L9" s="62">
        <v>31.331470852161154</v>
      </c>
      <c r="M9" s="62">
        <v>34.080864381572546</v>
      </c>
      <c r="N9" s="62">
        <v>26.0204735927698</v>
      </c>
      <c r="O9" s="62">
        <v>21.077561697470397</v>
      </c>
      <c r="P9" s="62">
        <v>21.237776009931267</v>
      </c>
      <c r="Q9" s="62">
        <v>22.026628327284108</v>
      </c>
      <c r="R9" s="62">
        <v>21.363136759949263</v>
      </c>
      <c r="S9" s="62">
        <v>21.590742574771696</v>
      </c>
      <c r="T9" s="62">
        <v>20.050286635542946</v>
      </c>
      <c r="U9" s="62">
        <v>17.558727067094743</v>
      </c>
      <c r="V9" s="62">
        <v>14.9205691862227</v>
      </c>
      <c r="W9" s="97">
        <v>12.282843243206001</v>
      </c>
      <c r="X9" s="97">
        <v>9.92300209947485</v>
      </c>
      <c r="Y9" s="97">
        <v>7.2150188656120253</v>
      </c>
      <c r="Z9" s="63">
        <v>2.5065515852983182</v>
      </c>
    </row>
    <row r="10" spans="1:26" s="49" customFormat="1" x14ac:dyDescent="0.4">
      <c r="A10" s="59" t="s">
        <v>80</v>
      </c>
      <c r="B10" s="65" t="s">
        <v>81</v>
      </c>
      <c r="C10" s="62"/>
      <c r="D10" s="62"/>
      <c r="E10" s="62"/>
      <c r="F10" s="62"/>
      <c r="G10" s="62">
        <v>18.781956318752016</v>
      </c>
      <c r="H10" s="62">
        <v>17.594624461905095</v>
      </c>
      <c r="I10" s="62">
        <v>16.775147052278495</v>
      </c>
      <c r="J10" s="62">
        <v>16.471203720504548</v>
      </c>
      <c r="K10" s="62">
        <v>15.364756418562475</v>
      </c>
      <c r="L10" s="62">
        <v>20.277138492412984</v>
      </c>
      <c r="M10" s="62">
        <v>18.658217152271543</v>
      </c>
      <c r="N10" s="62">
        <v>15.401205594824678</v>
      </c>
      <c r="O10" s="62">
        <v>12.559965016864977</v>
      </c>
      <c r="P10" s="62">
        <v>13.263415343741515</v>
      </c>
      <c r="Q10" s="62">
        <v>13.351633702314782</v>
      </c>
      <c r="R10" s="62">
        <v>13.126298481953029</v>
      </c>
      <c r="S10" s="62">
        <v>12.710768514246169</v>
      </c>
      <c r="T10" s="62">
        <v>11.261275718431325</v>
      </c>
      <c r="U10" s="62">
        <v>9.3312222113343495</v>
      </c>
      <c r="V10" s="62">
        <v>7.8653878793820367</v>
      </c>
      <c r="W10" s="97">
        <v>7.0385762799305578</v>
      </c>
      <c r="X10" s="97">
        <v>6.0428271497445998</v>
      </c>
      <c r="Y10" s="97">
        <v>4.6456149275802536</v>
      </c>
      <c r="Z10" s="63">
        <v>1.7710639279325573</v>
      </c>
    </row>
    <row r="11" spans="1:26" s="49" customFormat="1" x14ac:dyDescent="0.4">
      <c r="A11" s="59" t="s">
        <v>82</v>
      </c>
      <c r="B11" s="65" t="s">
        <v>83</v>
      </c>
      <c r="C11" s="62"/>
      <c r="D11" s="62"/>
      <c r="E11" s="62"/>
      <c r="F11" s="62"/>
      <c r="G11" s="62">
        <v>27.886219149564337</v>
      </c>
      <c r="H11" s="62">
        <v>27.928144124194677</v>
      </c>
      <c r="I11" s="62">
        <v>26.965655499151541</v>
      </c>
      <c r="J11" s="62">
        <v>26.399257087146168</v>
      </c>
      <c r="K11" s="62">
        <v>24.875238656472188</v>
      </c>
      <c r="L11" s="62">
        <v>34.089416681614779</v>
      </c>
      <c r="M11" s="62">
        <v>32.257502157089654</v>
      </c>
      <c r="N11" s="62">
        <v>27.600991233209573</v>
      </c>
      <c r="O11" s="62">
        <v>22.636460788671737</v>
      </c>
      <c r="P11" s="62">
        <v>22.943407951816933</v>
      </c>
      <c r="Q11" s="62">
        <v>24.031512720546267</v>
      </c>
      <c r="R11" s="62">
        <v>21.500032501858044</v>
      </c>
      <c r="S11" s="62">
        <v>19.442388340446701</v>
      </c>
      <c r="T11" s="62">
        <v>17.380924979437932</v>
      </c>
      <c r="U11" s="62">
        <v>14.817381348303464</v>
      </c>
      <c r="V11" s="62">
        <v>12.655194192167217</v>
      </c>
      <c r="W11" s="97">
        <v>11.434334694401375</v>
      </c>
      <c r="X11" s="97">
        <v>9.9507982793086249</v>
      </c>
      <c r="Y11" s="97">
        <v>7.1105728559894414</v>
      </c>
      <c r="Z11" s="63">
        <v>2.7297546575689733</v>
      </c>
    </row>
    <row r="12" spans="1:26" s="49" customFormat="1" x14ac:dyDescent="0.4">
      <c r="A12" s="59" t="s">
        <v>84</v>
      </c>
      <c r="B12" s="65" t="s">
        <v>85</v>
      </c>
      <c r="C12" s="62"/>
      <c r="D12" s="62"/>
      <c r="E12" s="62"/>
      <c r="F12" s="62"/>
      <c r="G12" s="62">
        <v>21.415282703693933</v>
      </c>
      <c r="H12" s="62">
        <v>20.645692744568038</v>
      </c>
      <c r="I12" s="62">
        <v>19.230809282834347</v>
      </c>
      <c r="J12" s="62">
        <v>20.285105430714307</v>
      </c>
      <c r="K12" s="62">
        <v>18.214747313850921</v>
      </c>
      <c r="L12" s="62">
        <v>22.364706879962856</v>
      </c>
      <c r="M12" s="62">
        <v>23.108592980852894</v>
      </c>
      <c r="N12" s="62">
        <v>19.93821103199836</v>
      </c>
      <c r="O12" s="62">
        <v>15.411718325072975</v>
      </c>
      <c r="P12" s="62">
        <v>16.188079553885309</v>
      </c>
      <c r="Q12" s="62">
        <v>16.244705471214484</v>
      </c>
      <c r="R12" s="62">
        <v>14.824767428364966</v>
      </c>
      <c r="S12" s="62">
        <v>14.27376450281459</v>
      </c>
      <c r="T12" s="62">
        <v>13.53227045324979</v>
      </c>
      <c r="U12" s="62">
        <v>11.390836837276229</v>
      </c>
      <c r="V12" s="62">
        <v>9.4112174418514396</v>
      </c>
      <c r="W12" s="97">
        <v>8.0397724132043944</v>
      </c>
      <c r="X12" s="97">
        <v>6.6035213161218973</v>
      </c>
      <c r="Y12" s="97">
        <v>4.9078972722248428</v>
      </c>
      <c r="Z12" s="63">
        <v>1.8247411802255362</v>
      </c>
    </row>
    <row r="13" spans="1:26" s="49" customFormat="1" x14ac:dyDescent="0.4">
      <c r="A13" s="59" t="s">
        <v>86</v>
      </c>
      <c r="B13" s="65" t="s">
        <v>87</v>
      </c>
      <c r="C13" s="62"/>
      <c r="D13" s="62"/>
      <c r="E13" s="62"/>
      <c r="F13" s="62"/>
      <c r="G13" s="62">
        <v>135.57403412142588</v>
      </c>
      <c r="H13" s="62">
        <v>99.197400353920642</v>
      </c>
      <c r="I13" s="62">
        <v>79.406522393680689</v>
      </c>
      <c r="J13" s="62">
        <v>71.142515739551271</v>
      </c>
      <c r="K13" s="62">
        <v>70.289699863984197</v>
      </c>
      <c r="L13" s="62">
        <v>101.2403155399648</v>
      </c>
      <c r="M13" s="62">
        <v>91.884017256343</v>
      </c>
      <c r="N13" s="62">
        <v>71.058452998504379</v>
      </c>
      <c r="O13" s="62">
        <v>56.618176046816998</v>
      </c>
      <c r="P13" s="62">
        <v>50.536615070159968</v>
      </c>
      <c r="Q13" s="62">
        <v>48.310615142013773</v>
      </c>
      <c r="R13" s="62">
        <v>39.985321044793508</v>
      </c>
      <c r="S13" s="62">
        <v>33.121034794302297</v>
      </c>
      <c r="T13" s="62">
        <v>29.979896300506041</v>
      </c>
      <c r="U13" s="62">
        <v>24.576671359103486</v>
      </c>
      <c r="V13" s="62">
        <v>19.768499534713641</v>
      </c>
      <c r="W13" s="97">
        <v>16.35069929218318</v>
      </c>
      <c r="X13" s="97">
        <v>14.00095979887065</v>
      </c>
      <c r="Y13" s="97">
        <v>11.211997516892646</v>
      </c>
      <c r="Z13" s="63">
        <v>4.7219702165273123</v>
      </c>
    </row>
    <row r="14" spans="1:26" s="49" customFormat="1" x14ac:dyDescent="0.4">
      <c r="A14" s="59" t="s">
        <v>88</v>
      </c>
      <c r="B14" s="65" t="s">
        <v>89</v>
      </c>
      <c r="C14" s="62"/>
      <c r="D14" s="62"/>
      <c r="E14" s="62"/>
      <c r="F14" s="62"/>
      <c r="G14" s="62">
        <v>31.433529285303166</v>
      </c>
      <c r="H14" s="62">
        <v>29.353079606636673</v>
      </c>
      <c r="I14" s="62">
        <v>26.295636646676485</v>
      </c>
      <c r="J14" s="62">
        <v>25.146901333787355</v>
      </c>
      <c r="K14" s="62">
        <v>23.107580814029422</v>
      </c>
      <c r="L14" s="62">
        <v>32.340297302750763</v>
      </c>
      <c r="M14" s="62">
        <v>32.399946199750993</v>
      </c>
      <c r="N14" s="62">
        <v>27.590093456750168</v>
      </c>
      <c r="O14" s="62">
        <v>21.527534647502144</v>
      </c>
      <c r="P14" s="62">
        <v>21.966369221351208</v>
      </c>
      <c r="Q14" s="62">
        <v>21.543681814290188</v>
      </c>
      <c r="R14" s="62">
        <v>20.682044500727983</v>
      </c>
      <c r="S14" s="62">
        <v>19.991726388626386</v>
      </c>
      <c r="T14" s="62">
        <v>16.501846639105512</v>
      </c>
      <c r="U14" s="62">
        <v>13.844070390167152</v>
      </c>
      <c r="V14" s="62">
        <v>11.550847599264484</v>
      </c>
      <c r="W14" s="97">
        <v>10.433659329517399</v>
      </c>
      <c r="X14" s="97">
        <v>9.0034999583642357</v>
      </c>
      <c r="Y14" s="97">
        <v>6.9443464042402807</v>
      </c>
      <c r="Z14" s="63">
        <v>2.3444214531904342</v>
      </c>
    </row>
    <row r="15" spans="1:26" s="49" customFormat="1" x14ac:dyDescent="0.4">
      <c r="A15" s="59" t="s">
        <v>90</v>
      </c>
      <c r="B15" s="65" t="s">
        <v>91</v>
      </c>
      <c r="C15" s="62"/>
      <c r="D15" s="62"/>
      <c r="E15" s="62"/>
      <c r="F15" s="62"/>
      <c r="G15" s="62">
        <v>18.301359886150404</v>
      </c>
      <c r="H15" s="62">
        <v>18.10856922059704</v>
      </c>
      <c r="I15" s="62">
        <v>15.751176006762265</v>
      </c>
      <c r="J15" s="62">
        <v>15.871659695514239</v>
      </c>
      <c r="K15" s="62">
        <v>14.511936148994403</v>
      </c>
      <c r="L15" s="62">
        <v>19.937418817340252</v>
      </c>
      <c r="M15" s="62">
        <v>20.441816343489894</v>
      </c>
      <c r="N15" s="62">
        <v>17.76372152049569</v>
      </c>
      <c r="O15" s="62">
        <v>15.748448313244241</v>
      </c>
      <c r="P15" s="62">
        <v>15.953438357220975</v>
      </c>
      <c r="Q15" s="62">
        <v>15.617095897405896</v>
      </c>
      <c r="R15" s="62">
        <v>14.21217130763403</v>
      </c>
      <c r="S15" s="62">
        <v>15.064263348033666</v>
      </c>
      <c r="T15" s="62">
        <v>13.248163101701596</v>
      </c>
      <c r="U15" s="62">
        <v>11.057227843702316</v>
      </c>
      <c r="V15" s="62">
        <v>9.5320998035840585</v>
      </c>
      <c r="W15" s="97">
        <v>7.7213341289878086</v>
      </c>
      <c r="X15" s="97">
        <v>6.1068993092558355</v>
      </c>
      <c r="Y15" s="97">
        <v>4.1922859771814727</v>
      </c>
      <c r="Z15" s="63">
        <v>1.617575923500751</v>
      </c>
    </row>
    <row r="16" spans="1:26" s="49" customFormat="1" x14ac:dyDescent="0.4">
      <c r="A16" s="47">
        <v>924</v>
      </c>
      <c r="B16" s="66" t="s">
        <v>92</v>
      </c>
      <c r="C16" s="57"/>
      <c r="D16" s="57"/>
      <c r="E16" s="57"/>
      <c r="F16" s="57"/>
      <c r="G16" s="57">
        <v>14.641226504379347</v>
      </c>
      <c r="H16" s="57">
        <v>15.125961172551172</v>
      </c>
      <c r="I16" s="57">
        <v>14.034468841578102</v>
      </c>
      <c r="J16" s="57">
        <v>14.322349646478953</v>
      </c>
      <c r="K16" s="57">
        <v>14.364056614191238</v>
      </c>
      <c r="L16" s="57">
        <v>18.487590392244005</v>
      </c>
      <c r="M16" s="57">
        <v>19.554581639340284</v>
      </c>
      <c r="N16" s="57">
        <v>15.130128695933873</v>
      </c>
      <c r="O16" s="57">
        <v>12.401712801927204</v>
      </c>
      <c r="P16" s="57">
        <v>12.012298936682066</v>
      </c>
      <c r="Q16" s="57">
        <v>12.888191249564684</v>
      </c>
      <c r="R16" s="57">
        <v>11.948810011626319</v>
      </c>
      <c r="S16" s="57">
        <v>10.664338662828978</v>
      </c>
      <c r="T16" s="57">
        <v>9.7639312248119534</v>
      </c>
      <c r="U16" s="57">
        <v>8.3734387979704348</v>
      </c>
      <c r="V16" s="57">
        <v>7.2464277273278901</v>
      </c>
      <c r="W16" s="90">
        <v>6.2913638907430025</v>
      </c>
      <c r="X16" s="90">
        <v>5.1606186613294485</v>
      </c>
      <c r="Y16" s="90">
        <v>3.7561458224428472</v>
      </c>
      <c r="Z16" s="58">
        <v>1.641829945406694</v>
      </c>
    </row>
    <row r="17" spans="1:26" s="49" customFormat="1" x14ac:dyDescent="0.4">
      <c r="A17" s="47">
        <v>923</v>
      </c>
      <c r="B17" s="91" t="s">
        <v>93</v>
      </c>
      <c r="C17" s="90"/>
      <c r="D17" s="90"/>
      <c r="E17" s="90"/>
      <c r="F17" s="90"/>
      <c r="G17" s="90">
        <v>30.434520660562733</v>
      </c>
      <c r="H17" s="90">
        <v>31.759860022343432</v>
      </c>
      <c r="I17" s="90">
        <v>31.177720706735965</v>
      </c>
      <c r="J17" s="90">
        <v>30.593271157411788</v>
      </c>
      <c r="K17" s="90">
        <v>28.538654529625127</v>
      </c>
      <c r="L17" s="90">
        <v>34.924809665601124</v>
      </c>
      <c r="M17" s="90">
        <v>31.812729534132217</v>
      </c>
      <c r="N17" s="90">
        <v>28.836545429822948</v>
      </c>
      <c r="O17" s="90">
        <v>23.92129020005968</v>
      </c>
      <c r="P17" s="90">
        <v>22.369206729904064</v>
      </c>
      <c r="Q17" s="90">
        <v>24.242158890943568</v>
      </c>
      <c r="R17" s="90">
        <v>18.899021128397003</v>
      </c>
      <c r="S17" s="90">
        <v>15.933234628134485</v>
      </c>
      <c r="T17" s="90">
        <v>13.589304776707225</v>
      </c>
      <c r="U17" s="90">
        <v>11.366675090613402</v>
      </c>
      <c r="V17" s="90">
        <v>9.697551280039713</v>
      </c>
      <c r="W17" s="90">
        <v>8.6484091875692357</v>
      </c>
      <c r="X17" s="90">
        <v>7.6013600204287366</v>
      </c>
      <c r="Y17" s="90">
        <v>5.722190931486927</v>
      </c>
      <c r="Z17" s="58">
        <v>2.3828015028625811</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161</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v>577.73617634122991</v>
      </c>
      <c r="H21" s="57">
        <v>508.4670009750555</v>
      </c>
      <c r="I21" s="57">
        <v>444.07442934361939</v>
      </c>
      <c r="J21" s="57">
        <v>421.93704289601715</v>
      </c>
      <c r="K21" s="57">
        <v>385.35483840731786</v>
      </c>
      <c r="L21" s="57">
        <v>505.84518065809499</v>
      </c>
      <c r="M21" s="57">
        <v>480.28073739840966</v>
      </c>
      <c r="N21" s="57">
        <v>381.86497572258054</v>
      </c>
      <c r="O21" s="57">
        <v>305.77225098646585</v>
      </c>
      <c r="P21" s="57">
        <v>294.15935645430488</v>
      </c>
      <c r="Q21" s="57">
        <v>294.74257186876673</v>
      </c>
      <c r="R21" s="57">
        <v>258.54790577331153</v>
      </c>
      <c r="S21" s="57">
        <v>231.36652332878347</v>
      </c>
      <c r="T21" s="57">
        <v>199.87807148309281</v>
      </c>
      <c r="U21" s="57">
        <v>166.43360123061268</v>
      </c>
      <c r="V21" s="90">
        <v>138.70300952120266</v>
      </c>
      <c r="W21" s="87">
        <v>117.10199437676569</v>
      </c>
      <c r="X21" s="87">
        <v>96.252382978596586</v>
      </c>
      <c r="Y21" s="87">
        <v>69.925562567097955</v>
      </c>
      <c r="Z21" s="88">
        <v>26.710766445561092</v>
      </c>
    </row>
    <row r="22" spans="1:26" x14ac:dyDescent="0.4">
      <c r="A22" s="59"/>
      <c r="B22" s="89" t="s">
        <v>71</v>
      </c>
      <c r="C22" s="62" t="s">
        <v>219</v>
      </c>
      <c r="D22" s="62" t="s">
        <v>219</v>
      </c>
      <c r="E22" s="62" t="s">
        <v>219</v>
      </c>
      <c r="F22" s="62" t="s">
        <v>219</v>
      </c>
      <c r="G22" s="62">
        <v>0.20500604887927659</v>
      </c>
      <c r="H22" s="62">
        <v>0.22640801648143891</v>
      </c>
      <c r="I22" s="62">
        <v>0.16481977516086252</v>
      </c>
      <c r="J22" s="62">
        <v>0.13521969040872187</v>
      </c>
      <c r="K22" s="62">
        <v>0.22883163194167067</v>
      </c>
      <c r="L22" s="62">
        <v>0.18928295635893866</v>
      </c>
      <c r="M22" s="62">
        <v>1.1702383669453238</v>
      </c>
      <c r="N22" s="62">
        <v>0.38004000367523832</v>
      </c>
      <c r="O22" s="62">
        <v>4.259590740407921E-2</v>
      </c>
      <c r="P22" s="62">
        <v>3.9996267400156361E-2</v>
      </c>
      <c r="Q22" s="62">
        <v>3.4979070797084434E-2</v>
      </c>
      <c r="R22" s="62">
        <v>4.8780460922114105E-2</v>
      </c>
      <c r="S22" s="62">
        <v>3.5903097691132299E-2</v>
      </c>
      <c r="T22" s="62" t="s">
        <v>219</v>
      </c>
      <c r="U22" s="62">
        <v>1.9863046594727696E-2</v>
      </c>
      <c r="V22" s="62">
        <v>1.57703284323421E-2</v>
      </c>
      <c r="W22" s="135" t="s">
        <v>155</v>
      </c>
      <c r="X22" s="108" t="s">
        <v>155</v>
      </c>
      <c r="Y22" s="108">
        <v>5.8533756280914609E-3</v>
      </c>
      <c r="Z22" s="116" t="s">
        <v>155</v>
      </c>
    </row>
    <row r="23" spans="1:26" ht="25.5" customHeight="1" x14ac:dyDescent="0.4">
      <c r="A23" s="54">
        <v>941</v>
      </c>
      <c r="B23" s="55" t="s">
        <v>72</v>
      </c>
      <c r="C23" s="57" t="s">
        <v>219</v>
      </c>
      <c r="D23" s="57" t="s">
        <v>219</v>
      </c>
      <c r="E23" s="57" t="s">
        <v>219</v>
      </c>
      <c r="F23" s="57" t="s">
        <v>219</v>
      </c>
      <c r="G23" s="57">
        <v>532.25159381457286</v>
      </c>
      <c r="H23" s="57">
        <v>461.57102649520101</v>
      </c>
      <c r="I23" s="57">
        <v>399.13491548078326</v>
      </c>
      <c r="J23" s="57">
        <v>378.73259094981944</v>
      </c>
      <c r="K23" s="57">
        <v>346.05493774810947</v>
      </c>
      <c r="L23" s="57">
        <v>458.97971492903213</v>
      </c>
      <c r="M23" s="57">
        <v>437.76752354362003</v>
      </c>
      <c r="N23" s="57">
        <v>344.98060434425582</v>
      </c>
      <c r="O23" s="57">
        <v>276.20110521519376</v>
      </c>
      <c r="P23" s="57">
        <v>266.95458508471108</v>
      </c>
      <c r="Q23" s="57">
        <v>265.76406195987107</v>
      </c>
      <c r="R23" s="57">
        <v>236.27414064457852</v>
      </c>
      <c r="S23" s="57">
        <v>212.9714953122218</v>
      </c>
      <c r="T23" s="57">
        <v>184.51614078973822</v>
      </c>
      <c r="U23" s="57">
        <v>153.74132757939921</v>
      </c>
      <c r="V23" s="90">
        <v>127.96800468015503</v>
      </c>
      <c r="W23" s="90">
        <v>107.76353859174122</v>
      </c>
      <c r="X23" s="90">
        <v>88.183911300041316</v>
      </c>
      <c r="Y23" s="90">
        <v>63.972937344483547</v>
      </c>
      <c r="Z23" s="58">
        <v>24.281021293322404</v>
      </c>
    </row>
    <row r="24" spans="1:26" ht="25.5" customHeight="1" x14ac:dyDescent="0.4">
      <c r="A24" s="54">
        <v>921</v>
      </c>
      <c r="B24" s="64" t="s">
        <v>73</v>
      </c>
      <c r="C24" s="57" t="s">
        <v>219</v>
      </c>
      <c r="D24" s="57" t="s">
        <v>219</v>
      </c>
      <c r="E24" s="57" t="s">
        <v>219</v>
      </c>
      <c r="F24" s="57" t="s">
        <v>219</v>
      </c>
      <c r="G24" s="57">
        <v>510.46881160395748</v>
      </c>
      <c r="H24" s="57">
        <v>439.34416372665754</v>
      </c>
      <c r="I24" s="57">
        <v>378.97984850281443</v>
      </c>
      <c r="J24" s="57">
        <v>358.56957535730822</v>
      </c>
      <c r="K24" s="57">
        <v>326.3897132750339</v>
      </c>
      <c r="L24" s="57">
        <v>434.27148726973581</v>
      </c>
      <c r="M24" s="57">
        <v>412.35491037809754</v>
      </c>
      <c r="N24" s="57">
        <v>325.82729650432793</v>
      </c>
      <c r="O24" s="57">
        <v>260.89237429782196</v>
      </c>
      <c r="P24" s="57">
        <v>252.36705844528578</v>
      </c>
      <c r="Q24" s="57">
        <v>250.3764158943037</v>
      </c>
      <c r="R24" s="57">
        <v>222.22250709685179</v>
      </c>
      <c r="S24" s="57">
        <v>200.68347406245618</v>
      </c>
      <c r="T24" s="57">
        <v>173.47857579028823</v>
      </c>
      <c r="U24" s="57">
        <v>144.40599831427812</v>
      </c>
      <c r="V24" s="90">
        <v>119.95813126522147</v>
      </c>
      <c r="W24" s="90">
        <v>100.97019403010214</v>
      </c>
      <c r="X24" s="90">
        <v>82.706167133095263</v>
      </c>
      <c r="Y24" s="90">
        <v>60.069372696340274</v>
      </c>
      <c r="Z24" s="58">
        <v>22.606845603127578</v>
      </c>
    </row>
    <row r="25" spans="1:26" x14ac:dyDescent="0.4">
      <c r="A25" s="59" t="s">
        <v>74</v>
      </c>
      <c r="B25" s="65" t="s">
        <v>75</v>
      </c>
      <c r="C25" s="62" t="s">
        <v>219</v>
      </c>
      <c r="D25" s="62" t="s">
        <v>219</v>
      </c>
      <c r="E25" s="62" t="s">
        <v>219</v>
      </c>
      <c r="F25" s="62" t="s">
        <v>219</v>
      </c>
      <c r="G25" s="62">
        <v>23.70898340068436</v>
      </c>
      <c r="H25" s="62">
        <v>21.963457895183403</v>
      </c>
      <c r="I25" s="62">
        <v>20.902829722141654</v>
      </c>
      <c r="J25" s="62">
        <v>21.132722546742816</v>
      </c>
      <c r="K25" s="62">
        <v>18.817920525666729</v>
      </c>
      <c r="L25" s="62">
        <v>21.963731412284314</v>
      </c>
      <c r="M25" s="62">
        <v>23.024969244217761</v>
      </c>
      <c r="N25" s="62">
        <v>18.043993644242278</v>
      </c>
      <c r="O25" s="62">
        <v>17.555173719810568</v>
      </c>
      <c r="P25" s="62">
        <v>17.895423416182371</v>
      </c>
      <c r="Q25" s="62">
        <v>19.483977913509708</v>
      </c>
      <c r="R25" s="62">
        <v>16.171990479176724</v>
      </c>
      <c r="S25" s="62">
        <v>12.753136056123534</v>
      </c>
      <c r="T25" s="62">
        <v>11.04900384722067</v>
      </c>
      <c r="U25" s="62">
        <v>9.6578693371861419</v>
      </c>
      <c r="V25" s="97">
        <v>8.0402686083387493</v>
      </c>
      <c r="W25" s="97">
        <v>7.0584777356761572</v>
      </c>
      <c r="X25" s="97">
        <v>5.3569962468994019</v>
      </c>
      <c r="Y25" s="97">
        <v>3.7649184995224441</v>
      </c>
      <c r="Z25" s="63">
        <v>1.400555325632477</v>
      </c>
    </row>
    <row r="26" spans="1:26" x14ac:dyDescent="0.4">
      <c r="A26" s="59" t="s">
        <v>76</v>
      </c>
      <c r="B26" s="65" t="s">
        <v>77</v>
      </c>
      <c r="C26" s="62" t="s">
        <v>219</v>
      </c>
      <c r="D26" s="62" t="s">
        <v>219</v>
      </c>
      <c r="E26" s="62" t="s">
        <v>219</v>
      </c>
      <c r="F26" s="62" t="s">
        <v>219</v>
      </c>
      <c r="G26" s="62">
        <v>69.234416075948289</v>
      </c>
      <c r="H26" s="62">
        <v>65.246766517189059</v>
      </c>
      <c r="I26" s="62">
        <v>56.617554973461573</v>
      </c>
      <c r="J26" s="62">
        <v>54.704893910057748</v>
      </c>
      <c r="K26" s="62">
        <v>48.827631901785168</v>
      </c>
      <c r="L26" s="62">
        <v>62.711245708345302</v>
      </c>
      <c r="M26" s="62">
        <v>60.757568092163829</v>
      </c>
      <c r="N26" s="62">
        <v>47.800375278134773</v>
      </c>
      <c r="O26" s="62">
        <v>38.944659274381287</v>
      </c>
      <c r="P26" s="62">
        <v>37.63345287317987</v>
      </c>
      <c r="Q26" s="62">
        <v>38.518825665842634</v>
      </c>
      <c r="R26" s="62">
        <v>34.716677290301888</v>
      </c>
      <c r="S26" s="62">
        <v>30.999535370178602</v>
      </c>
      <c r="T26" s="62">
        <v>24.566809701696744</v>
      </c>
      <c r="U26" s="62">
        <v>20.388660033076324</v>
      </c>
      <c r="V26" s="97">
        <v>17.184741695528817</v>
      </c>
      <c r="W26" s="97">
        <v>14.761877134900367</v>
      </c>
      <c r="X26" s="97">
        <v>11.930341262119454</v>
      </c>
      <c r="Y26" s="97">
        <v>8.2624036395046563</v>
      </c>
      <c r="Z26" s="63">
        <v>3.3451264961739473</v>
      </c>
    </row>
    <row r="27" spans="1:26" x14ac:dyDescent="0.4">
      <c r="A27" s="59" t="s">
        <v>78</v>
      </c>
      <c r="B27" s="65" t="s">
        <v>79</v>
      </c>
      <c r="C27" s="62" t="s">
        <v>219</v>
      </c>
      <c r="D27" s="62" t="s">
        <v>219</v>
      </c>
      <c r="E27" s="62" t="s">
        <v>219</v>
      </c>
      <c r="F27" s="62" t="s">
        <v>219</v>
      </c>
      <c r="G27" s="62">
        <v>40.535748206211892</v>
      </c>
      <c r="H27" s="62">
        <v>39.394284917885415</v>
      </c>
      <c r="I27" s="62">
        <v>36.604612600411009</v>
      </c>
      <c r="J27" s="62">
        <v>35.921044921019508</v>
      </c>
      <c r="K27" s="62">
        <v>30.982276438277001</v>
      </c>
      <c r="L27" s="62">
        <v>41.873770366557757</v>
      </c>
      <c r="M27" s="62">
        <v>44.290583089393955</v>
      </c>
      <c r="N27" s="62">
        <v>32.939451532687208</v>
      </c>
      <c r="O27" s="62">
        <v>26.018238413869327</v>
      </c>
      <c r="P27" s="62">
        <v>25.790785339262698</v>
      </c>
      <c r="Q27" s="62">
        <v>26.298334200270098</v>
      </c>
      <c r="R27" s="62">
        <v>25.122750205978072</v>
      </c>
      <c r="S27" s="62">
        <v>24.87800809268699</v>
      </c>
      <c r="T27" s="62">
        <v>22.665700618110478</v>
      </c>
      <c r="U27" s="62">
        <v>19.575768403234051</v>
      </c>
      <c r="V27" s="97">
        <v>16.492522240951438</v>
      </c>
      <c r="W27" s="97">
        <v>13.262877143455857</v>
      </c>
      <c r="X27" s="97">
        <v>10.532781132677027</v>
      </c>
      <c r="Y27" s="97">
        <v>7.4981893437707265</v>
      </c>
      <c r="Z27" s="63">
        <v>2.5559332390458138</v>
      </c>
    </row>
    <row r="28" spans="1:26" x14ac:dyDescent="0.4">
      <c r="A28" s="59" t="s">
        <v>80</v>
      </c>
      <c r="B28" s="65" t="s">
        <v>81</v>
      </c>
      <c r="C28" s="62" t="s">
        <v>219</v>
      </c>
      <c r="D28" s="62" t="s">
        <v>219</v>
      </c>
      <c r="E28" s="62" t="s">
        <v>219</v>
      </c>
      <c r="F28" s="62" t="s">
        <v>219</v>
      </c>
      <c r="G28" s="62">
        <v>27.943237122811599</v>
      </c>
      <c r="H28" s="62">
        <v>25.854443160180566</v>
      </c>
      <c r="I28" s="62">
        <v>24.090987426776891</v>
      </c>
      <c r="J28" s="62">
        <v>23.188174122366142</v>
      </c>
      <c r="K28" s="62">
        <v>21.035240396271043</v>
      </c>
      <c r="L28" s="62">
        <v>27.099916404455151</v>
      </c>
      <c r="M28" s="62">
        <v>24.247721766395749</v>
      </c>
      <c r="N28" s="62">
        <v>19.496465482343943</v>
      </c>
      <c r="O28" s="62">
        <v>15.504078174178487</v>
      </c>
      <c r="P28" s="62">
        <v>16.106860616476933</v>
      </c>
      <c r="Q28" s="62">
        <v>15.940965635132121</v>
      </c>
      <c r="R28" s="62">
        <v>15.436343529357169</v>
      </c>
      <c r="S28" s="62">
        <v>14.646027151061567</v>
      </c>
      <c r="T28" s="62">
        <v>12.730227185854371</v>
      </c>
      <c r="U28" s="62">
        <v>10.403137097022974</v>
      </c>
      <c r="V28" s="97">
        <v>8.6940439681214414</v>
      </c>
      <c r="W28" s="97">
        <v>7.6001761658235871</v>
      </c>
      <c r="X28" s="97">
        <v>6.4141653052987682</v>
      </c>
      <c r="Y28" s="97">
        <v>4.8279430718147749</v>
      </c>
      <c r="Z28" s="63">
        <v>1.8059557155848893</v>
      </c>
    </row>
    <row r="29" spans="1:26" x14ac:dyDescent="0.4">
      <c r="A29" s="59" t="s">
        <v>82</v>
      </c>
      <c r="B29" s="65" t="s">
        <v>83</v>
      </c>
      <c r="C29" s="62" t="s">
        <v>219</v>
      </c>
      <c r="D29" s="62" t="s">
        <v>219</v>
      </c>
      <c r="E29" s="62" t="s">
        <v>219</v>
      </c>
      <c r="F29" s="62" t="s">
        <v>219</v>
      </c>
      <c r="G29" s="62">
        <v>41.488289128698312</v>
      </c>
      <c r="H29" s="62">
        <v>41.03904669245432</v>
      </c>
      <c r="I29" s="62">
        <v>38.725697340257931</v>
      </c>
      <c r="J29" s="62">
        <v>37.16489580392988</v>
      </c>
      <c r="K29" s="62">
        <v>34.055640766380769</v>
      </c>
      <c r="L29" s="62">
        <v>45.559699791667427</v>
      </c>
      <c r="M29" s="62">
        <v>41.92099013537289</v>
      </c>
      <c r="N29" s="62">
        <v>34.940236953759985</v>
      </c>
      <c r="O29" s="62">
        <v>27.942550571043959</v>
      </c>
      <c r="P29" s="62">
        <v>27.862075066604792</v>
      </c>
      <c r="Q29" s="62">
        <v>28.69203327320556</v>
      </c>
      <c r="R29" s="62">
        <v>25.28373768487134</v>
      </c>
      <c r="S29" s="62">
        <v>22.402559467314237</v>
      </c>
      <c r="T29" s="62">
        <v>19.648140159324477</v>
      </c>
      <c r="U29" s="62">
        <v>16.519513317133754</v>
      </c>
      <c r="V29" s="97">
        <v>13.988479197603318</v>
      </c>
      <c r="W29" s="97">
        <v>12.34666707587297</v>
      </c>
      <c r="X29" s="97">
        <v>10.562285417325841</v>
      </c>
      <c r="Y29" s="97">
        <v>7.3896441034964306</v>
      </c>
      <c r="Z29" s="63">
        <v>2.7835336422530812</v>
      </c>
    </row>
    <row r="30" spans="1:26" x14ac:dyDescent="0.4">
      <c r="A30" s="59" t="s">
        <v>84</v>
      </c>
      <c r="B30" s="65" t="s">
        <v>85</v>
      </c>
      <c r="C30" s="62" t="s">
        <v>219</v>
      </c>
      <c r="D30" s="62" t="s">
        <v>219</v>
      </c>
      <c r="E30" s="62" t="s">
        <v>219</v>
      </c>
      <c r="F30" s="62" t="s">
        <v>219</v>
      </c>
      <c r="G30" s="62">
        <v>31.861021955625947</v>
      </c>
      <c r="H30" s="62">
        <v>30.337839305561978</v>
      </c>
      <c r="I30" s="62">
        <v>27.617593049747963</v>
      </c>
      <c r="J30" s="62">
        <v>28.55738808162527</v>
      </c>
      <c r="K30" s="62">
        <v>24.937042805396715</v>
      </c>
      <c r="L30" s="62">
        <v>29.889902220863735</v>
      </c>
      <c r="M30" s="62">
        <v>30.03131158993877</v>
      </c>
      <c r="N30" s="62">
        <v>25.239884031914343</v>
      </c>
      <c r="O30" s="62">
        <v>19.024295480879623</v>
      </c>
      <c r="P30" s="62">
        <v>19.658521901442477</v>
      </c>
      <c r="Q30" s="62">
        <v>19.395101561584738</v>
      </c>
      <c r="R30" s="62">
        <v>17.433719268359798</v>
      </c>
      <c r="S30" s="62">
        <v>16.446994705455818</v>
      </c>
      <c r="T30" s="62">
        <v>15.297456657449738</v>
      </c>
      <c r="U30" s="62">
        <v>12.699347907937005</v>
      </c>
      <c r="V30" s="97">
        <v>10.402734040299652</v>
      </c>
      <c r="W30" s="97">
        <v>8.6812565841916065</v>
      </c>
      <c r="X30" s="97">
        <v>7.0093147245590357</v>
      </c>
      <c r="Y30" s="97">
        <v>5.1005193073457171</v>
      </c>
      <c r="Z30" s="63">
        <v>1.8606904651591514</v>
      </c>
    </row>
    <row r="31" spans="1:26" x14ac:dyDescent="0.4">
      <c r="A31" s="59" t="s">
        <v>86</v>
      </c>
      <c r="B31" s="65" t="s">
        <v>87</v>
      </c>
      <c r="C31" s="62" t="s">
        <v>219</v>
      </c>
      <c r="D31" s="62" t="s">
        <v>219</v>
      </c>
      <c r="E31" s="62" t="s">
        <v>219</v>
      </c>
      <c r="F31" s="62" t="s">
        <v>219</v>
      </c>
      <c r="G31" s="62">
        <v>201.70302384149494</v>
      </c>
      <c r="H31" s="62">
        <v>145.76574536393483</v>
      </c>
      <c r="I31" s="62">
        <v>114.03664758517913</v>
      </c>
      <c r="J31" s="62">
        <v>100.15449207384073</v>
      </c>
      <c r="K31" s="62">
        <v>96.230665409987765</v>
      </c>
      <c r="L31" s="62">
        <v>135.30528920144582</v>
      </c>
      <c r="M31" s="62">
        <v>119.41002010147929</v>
      </c>
      <c r="N31" s="62">
        <v>89.953261618664271</v>
      </c>
      <c r="O31" s="62">
        <v>69.889735069370161</v>
      </c>
      <c r="P31" s="62">
        <v>61.370785266684905</v>
      </c>
      <c r="Q31" s="62">
        <v>57.679672237968845</v>
      </c>
      <c r="R31" s="62">
        <v>47.022178615523273</v>
      </c>
      <c r="S31" s="62">
        <v>38.1638273346665</v>
      </c>
      <c r="T31" s="62">
        <v>33.890555604561662</v>
      </c>
      <c r="U31" s="62">
        <v>27.399892077017686</v>
      </c>
      <c r="V31" s="97">
        <v>21.85120515024008</v>
      </c>
      <c r="W31" s="97">
        <v>17.655302736340484</v>
      </c>
      <c r="X31" s="97">
        <v>14.861333670051199</v>
      </c>
      <c r="Y31" s="97">
        <v>11.65203887466439</v>
      </c>
      <c r="Z31" s="63">
        <v>4.8149979042901343</v>
      </c>
    </row>
    <row r="32" spans="1:26" x14ac:dyDescent="0.4">
      <c r="A32" s="59" t="s">
        <v>88</v>
      </c>
      <c r="B32" s="65" t="s">
        <v>89</v>
      </c>
      <c r="C32" s="62" t="s">
        <v>219</v>
      </c>
      <c r="D32" s="62" t="s">
        <v>219</v>
      </c>
      <c r="E32" s="62" t="s">
        <v>219</v>
      </c>
      <c r="F32" s="62" t="s">
        <v>219</v>
      </c>
      <c r="G32" s="62">
        <v>46.765871856975551</v>
      </c>
      <c r="H32" s="62">
        <v>43.132919938654425</v>
      </c>
      <c r="I32" s="62">
        <v>37.763475328112428</v>
      </c>
      <c r="J32" s="62">
        <v>35.401828346031813</v>
      </c>
      <c r="K32" s="62">
        <v>31.635614920138536</v>
      </c>
      <c r="L32" s="62">
        <v>43.222043077118514</v>
      </c>
      <c r="M32" s="62">
        <v>42.106106617057328</v>
      </c>
      <c r="N32" s="62">
        <v>34.926441402413893</v>
      </c>
      <c r="O32" s="62">
        <v>26.573687078271675</v>
      </c>
      <c r="P32" s="62">
        <v>26.67557624705778</v>
      </c>
      <c r="Q32" s="62">
        <v>25.72172807558977</v>
      </c>
      <c r="R32" s="62">
        <v>24.321795229753779</v>
      </c>
      <c r="S32" s="62">
        <v>23.03553614057623</v>
      </c>
      <c r="T32" s="62">
        <v>18.654392446684831</v>
      </c>
      <c r="U32" s="62">
        <v>15.434394229172508</v>
      </c>
      <c r="V32" s="97">
        <v>12.767784429337699</v>
      </c>
      <c r="W32" s="97">
        <v>11.266148977404191</v>
      </c>
      <c r="X32" s="97">
        <v>9.5567746070048667</v>
      </c>
      <c r="Y32" s="97">
        <v>7.2168937015399068</v>
      </c>
      <c r="Z32" s="63">
        <v>2.3906089759682154</v>
      </c>
    </row>
    <row r="33" spans="1:26" x14ac:dyDescent="0.4">
      <c r="A33" s="59" t="s">
        <v>90</v>
      </c>
      <c r="B33" s="65" t="s">
        <v>91</v>
      </c>
      <c r="C33" s="62" t="s">
        <v>219</v>
      </c>
      <c r="D33" s="62" t="s">
        <v>219</v>
      </c>
      <c r="E33" s="62" t="s">
        <v>219</v>
      </c>
      <c r="F33" s="62" t="s">
        <v>219</v>
      </c>
      <c r="G33" s="62">
        <v>27.228220015506533</v>
      </c>
      <c r="H33" s="62">
        <v>26.609659935613514</v>
      </c>
      <c r="I33" s="62">
        <v>22.620450476725864</v>
      </c>
      <c r="J33" s="62">
        <v>22.34413555169429</v>
      </c>
      <c r="K33" s="62">
        <v>19.867680111130156</v>
      </c>
      <c r="L33" s="62">
        <v>26.645889086997883</v>
      </c>
      <c r="M33" s="62">
        <v>26.565639742077888</v>
      </c>
      <c r="N33" s="62">
        <v>22.48718656016727</v>
      </c>
      <c r="O33" s="62">
        <v>19.439956516016853</v>
      </c>
      <c r="P33" s="62">
        <v>19.373577718393946</v>
      </c>
      <c r="Q33" s="62">
        <v>18.64577733120025</v>
      </c>
      <c r="R33" s="62">
        <v>16.713314793529715</v>
      </c>
      <c r="S33" s="62">
        <v>17.357849744392702</v>
      </c>
      <c r="T33" s="62">
        <v>14.97628956938525</v>
      </c>
      <c r="U33" s="62">
        <v>12.327415912497687</v>
      </c>
      <c r="V33" s="97">
        <v>10.536351934800276</v>
      </c>
      <c r="W33" s="97">
        <v>8.3374104764369115</v>
      </c>
      <c r="X33" s="97">
        <v>6.4821747671596635</v>
      </c>
      <c r="Y33" s="97">
        <v>4.3568221546812378</v>
      </c>
      <c r="Z33" s="63">
        <v>1.6494438390198696</v>
      </c>
    </row>
    <row r="34" spans="1:26" x14ac:dyDescent="0.4">
      <c r="A34" s="47">
        <v>924</v>
      </c>
      <c r="B34" s="66" t="s">
        <v>92</v>
      </c>
      <c r="C34" s="57" t="s">
        <v>219</v>
      </c>
      <c r="D34" s="57" t="s">
        <v>219</v>
      </c>
      <c r="E34" s="57" t="s">
        <v>219</v>
      </c>
      <c r="F34" s="57" t="s">
        <v>219</v>
      </c>
      <c r="G34" s="57">
        <v>21.782782210615355</v>
      </c>
      <c r="H34" s="57">
        <v>22.226862768543466</v>
      </c>
      <c r="I34" s="57">
        <v>20.155066977968868</v>
      </c>
      <c r="J34" s="57">
        <v>20.163015592511286</v>
      </c>
      <c r="K34" s="57">
        <v>19.665224473075572</v>
      </c>
      <c r="L34" s="57">
        <v>24.708227659296327</v>
      </c>
      <c r="M34" s="57">
        <v>25.412613165522529</v>
      </c>
      <c r="N34" s="57">
        <v>19.153307839927862</v>
      </c>
      <c r="O34" s="57">
        <v>15.308730917371831</v>
      </c>
      <c r="P34" s="57">
        <v>14.587526639425338</v>
      </c>
      <c r="Q34" s="57">
        <v>15.387646065567401</v>
      </c>
      <c r="R34" s="57">
        <v>14.051633547726766</v>
      </c>
      <c r="S34" s="57">
        <v>12.288021249765629</v>
      </c>
      <c r="T34" s="57">
        <v>11.037564999449978</v>
      </c>
      <c r="U34" s="57">
        <v>9.3353292651211124</v>
      </c>
      <c r="V34" s="90">
        <v>8.0098734149335833</v>
      </c>
      <c r="W34" s="90">
        <v>6.7933445616390857</v>
      </c>
      <c r="X34" s="90">
        <v>5.4777441669460529</v>
      </c>
      <c r="Y34" s="90">
        <v>3.9035646481432735</v>
      </c>
      <c r="Z34" s="58">
        <v>1.6741756901948244</v>
      </c>
    </row>
    <row r="35" spans="1:26" x14ac:dyDescent="0.4">
      <c r="A35" s="47">
        <v>923</v>
      </c>
      <c r="B35" s="66" t="s">
        <v>93</v>
      </c>
      <c r="C35" s="57" t="s">
        <v>219</v>
      </c>
      <c r="D35" s="57" t="s">
        <v>219</v>
      </c>
      <c r="E35" s="57" t="s">
        <v>219</v>
      </c>
      <c r="F35" s="57" t="s">
        <v>219</v>
      </c>
      <c r="G35" s="57">
        <v>45.279576477777759</v>
      </c>
      <c r="H35" s="57">
        <v>46.669566463373066</v>
      </c>
      <c r="I35" s="57">
        <v>44.7746940876753</v>
      </c>
      <c r="J35" s="57">
        <v>43.069232255789011</v>
      </c>
      <c r="K35" s="57">
        <v>39.071069027266731</v>
      </c>
      <c r="L35" s="57">
        <v>46.676182772703882</v>
      </c>
      <c r="M35" s="57">
        <v>41.342975487844306</v>
      </c>
      <c r="N35" s="57">
        <v>36.50433137464951</v>
      </c>
      <c r="O35" s="57">
        <v>29.528549863867987</v>
      </c>
      <c r="P35" s="57">
        <v>27.164775102193637</v>
      </c>
      <c r="Q35" s="57">
        <v>28.943530838098567</v>
      </c>
      <c r="R35" s="57">
        <v>22.224984667810897</v>
      </c>
      <c r="S35" s="57">
        <v>18.359124918870549</v>
      </c>
      <c r="T35" s="57">
        <v>15.361930693354596</v>
      </c>
      <c r="U35" s="57">
        <v>12.672410604618731</v>
      </c>
      <c r="V35" s="90">
        <v>10.719234512615254</v>
      </c>
      <c r="W35" s="90">
        <v>9.3384557850244576</v>
      </c>
      <c r="X35" s="90">
        <v>8.0684716785552641</v>
      </c>
      <c r="Y35" s="90">
        <v>5.9467718469863193</v>
      </c>
      <c r="Z35" s="58">
        <v>2.4297451522386893</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9"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4" width="8.88671875" style="75"/>
    <col min="25" max="25" width="9.44140625" style="75" bestFit="1" customWidth="1"/>
    <col min="26" max="26" width="8.88671875" style="96"/>
    <col min="27" max="16384" width="8.88671875" style="75"/>
  </cols>
  <sheetData>
    <row r="1" spans="1:26" s="84" customFormat="1" ht="60" customHeight="1" x14ac:dyDescent="0.4">
      <c r="A1" s="250" t="s">
        <v>162</v>
      </c>
      <c r="B1" s="250"/>
      <c r="C1" s="229"/>
      <c r="D1" s="229"/>
      <c r="E1" s="229"/>
      <c r="F1" s="229"/>
      <c r="G1" s="229"/>
    </row>
    <row r="2" spans="1:26" s="49" customFormat="1" x14ac:dyDescent="0.4">
      <c r="A2" s="85" t="s">
        <v>45</v>
      </c>
      <c r="B2" s="51" t="s">
        <v>130</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f t="shared" ref="G3:Z3" si="0">G6+G16+G17+G4</f>
        <v>707.99999999999989</v>
      </c>
      <c r="H3" s="57">
        <f t="shared" si="0"/>
        <v>727.45800000000008</v>
      </c>
      <c r="I3" s="57">
        <f t="shared" si="0"/>
        <v>732.72112135258749</v>
      </c>
      <c r="J3" s="57">
        <f t="shared" si="0"/>
        <v>736.5558877814442</v>
      </c>
      <c r="K3" s="57">
        <f t="shared" si="0"/>
        <v>749.94100000000003</v>
      </c>
      <c r="L3" s="57">
        <f t="shared" si="0"/>
        <v>745.66237929900024</v>
      </c>
      <c r="M3" s="57">
        <f t="shared" si="0"/>
        <v>750.09489891999999</v>
      </c>
      <c r="N3" s="57">
        <f t="shared" si="0"/>
        <v>755.76206665380016</v>
      </c>
      <c r="O3" s="57">
        <f t="shared" si="0"/>
        <v>778.67019714000025</v>
      </c>
      <c r="P3" s="57">
        <f t="shared" si="0"/>
        <v>807.08740407000005</v>
      </c>
      <c r="Q3" s="57">
        <f t="shared" si="0"/>
        <v>853.62603838000007</v>
      </c>
      <c r="R3" s="57">
        <f t="shared" si="0"/>
        <v>854.15397472999996</v>
      </c>
      <c r="S3" s="57">
        <f t="shared" si="0"/>
        <v>873.08095759619198</v>
      </c>
      <c r="T3" s="57">
        <f t="shared" si="0"/>
        <v>870.57572770000013</v>
      </c>
      <c r="U3" s="57">
        <f t="shared" si="0"/>
        <v>879.197</v>
      </c>
      <c r="V3" s="57">
        <f t="shared" si="0"/>
        <v>865.05245451249436</v>
      </c>
      <c r="W3" s="90">
        <f t="shared" si="0"/>
        <v>835.55666754648735</v>
      </c>
      <c r="X3" s="90">
        <f t="shared" si="0"/>
        <v>816.57277727936878</v>
      </c>
      <c r="Y3" s="137">
        <f t="shared" si="0"/>
        <v>815.68804592674974</v>
      </c>
      <c r="Z3" s="58">
        <f t="shared" si="0"/>
        <v>811.11134302041069</v>
      </c>
    </row>
    <row r="4" spans="1:26" s="49" customFormat="1" x14ac:dyDescent="0.4">
      <c r="A4" s="59"/>
      <c r="B4" s="89" t="s">
        <v>71</v>
      </c>
      <c r="C4" s="62"/>
      <c r="D4" s="62"/>
      <c r="E4" s="62"/>
      <c r="F4" s="62"/>
      <c r="G4" s="62">
        <v>10.031442333804979</v>
      </c>
      <c r="H4" s="62">
        <v>11.300390135446513</v>
      </c>
      <c r="I4" s="62">
        <v>13.048991239095871</v>
      </c>
      <c r="J4" s="62">
        <v>13.117562070944141</v>
      </c>
      <c r="K4" s="62">
        <v>11.495379362478616</v>
      </c>
      <c r="L4" s="62">
        <v>11.459261914883713</v>
      </c>
      <c r="M4" s="62">
        <v>15.020734931035486</v>
      </c>
      <c r="N4" s="62">
        <v>15.280651014211305</v>
      </c>
      <c r="O4" s="62">
        <v>15.887440978603943</v>
      </c>
      <c r="P4" s="62">
        <v>16.554241335234778</v>
      </c>
      <c r="Q4" s="62">
        <v>17.326090727748223</v>
      </c>
      <c r="R4" s="62">
        <v>17.444311718611427</v>
      </c>
      <c r="S4" s="62">
        <v>18.097163159146831</v>
      </c>
      <c r="T4" s="62">
        <v>18.292431275019226</v>
      </c>
      <c r="U4" s="62">
        <v>18.795417115847687</v>
      </c>
      <c r="V4" s="62">
        <v>17.939810232952869</v>
      </c>
      <c r="W4" s="97">
        <v>17.902799107396035</v>
      </c>
      <c r="X4" s="97">
        <v>18.084048526224571</v>
      </c>
      <c r="Y4" s="97">
        <v>18.630938104202219</v>
      </c>
      <c r="Z4" s="63">
        <v>19.155082580354485</v>
      </c>
    </row>
    <row r="5" spans="1:26" s="49" customFormat="1" ht="25.5" customHeight="1" x14ac:dyDescent="0.4">
      <c r="A5" s="54">
        <v>941</v>
      </c>
      <c r="B5" s="55" t="s">
        <v>72</v>
      </c>
      <c r="C5" s="57"/>
      <c r="D5" s="57"/>
      <c r="E5" s="57"/>
      <c r="F5" s="57"/>
      <c r="G5" s="57">
        <f t="shared" ref="G5:Z5" si="1">G6+G16</f>
        <v>628.96988184765382</v>
      </c>
      <c r="H5" s="57">
        <f t="shared" si="1"/>
        <v>645.360829386001</v>
      </c>
      <c r="I5" s="57">
        <f t="shared" si="1"/>
        <v>648.52791673033221</v>
      </c>
      <c r="J5" s="57">
        <f t="shared" si="1"/>
        <v>651.92179969776305</v>
      </c>
      <c r="K5" s="57">
        <f t="shared" si="1"/>
        <v>663.41863281202006</v>
      </c>
      <c r="L5" s="57">
        <f t="shared" si="1"/>
        <v>658.97194581713654</v>
      </c>
      <c r="M5" s="57">
        <f t="shared" si="1"/>
        <v>659.36465764087893</v>
      </c>
      <c r="N5" s="57">
        <f t="shared" si="1"/>
        <v>664.10859253010437</v>
      </c>
      <c r="O5" s="57">
        <f t="shared" si="1"/>
        <v>683.47375624228209</v>
      </c>
      <c r="P5" s="57">
        <f t="shared" si="1"/>
        <v>707.90291373259606</v>
      </c>
      <c r="Q5" s="57">
        <f t="shared" si="1"/>
        <v>748.28723004269739</v>
      </c>
      <c r="R5" s="57">
        <f t="shared" si="1"/>
        <v>749.14562360254411</v>
      </c>
      <c r="S5" s="57">
        <f t="shared" si="1"/>
        <v>766.16894509023939</v>
      </c>
      <c r="T5" s="57">
        <f t="shared" si="1"/>
        <v>763.98796103284315</v>
      </c>
      <c r="U5" s="57">
        <f t="shared" si="1"/>
        <v>771.62258745612712</v>
      </c>
      <c r="V5" s="57">
        <f t="shared" si="1"/>
        <v>760.28293858391021</v>
      </c>
      <c r="W5" s="90">
        <f t="shared" si="1"/>
        <v>733.80840467518999</v>
      </c>
      <c r="X5" s="90">
        <f t="shared" si="1"/>
        <v>716.58524445790192</v>
      </c>
      <c r="Y5" s="90">
        <f t="shared" si="1"/>
        <v>715.38536759613896</v>
      </c>
      <c r="Z5" s="58">
        <f t="shared" si="1"/>
        <v>710.81139357238146</v>
      </c>
    </row>
    <row r="6" spans="1:26" s="49" customFormat="1" ht="25.5" customHeight="1" x14ac:dyDescent="0.4">
      <c r="A6" s="54">
        <v>921</v>
      </c>
      <c r="B6" s="64" t="s">
        <v>73</v>
      </c>
      <c r="C6" s="57"/>
      <c r="D6" s="57"/>
      <c r="E6" s="57"/>
      <c r="F6" s="57"/>
      <c r="G6" s="57">
        <f t="shared" ref="G6:U6" si="2">SUM(G7:G15)</f>
        <v>578.53756569093616</v>
      </c>
      <c r="H6" s="57">
        <f t="shared" si="2"/>
        <v>593.61424767823053</v>
      </c>
      <c r="I6" s="57">
        <f t="shared" si="2"/>
        <v>596.52739035071829</v>
      </c>
      <c r="J6" s="57">
        <f t="shared" si="2"/>
        <v>599.6491436283942</v>
      </c>
      <c r="K6" s="57">
        <f t="shared" si="2"/>
        <v>609.71758658451279</v>
      </c>
      <c r="L6" s="57">
        <f t="shared" si="2"/>
        <v>605.3941265851771</v>
      </c>
      <c r="M6" s="57">
        <f t="shared" si="2"/>
        <v>605.99916271455822</v>
      </c>
      <c r="N6" s="57">
        <f t="shared" si="2"/>
        <v>610.55829141415597</v>
      </c>
      <c r="O6" s="57">
        <f t="shared" si="2"/>
        <v>629.01506493345289</v>
      </c>
      <c r="P6" s="57">
        <f t="shared" si="2"/>
        <v>651.66615712210717</v>
      </c>
      <c r="Q6" s="57">
        <f t="shared" si="2"/>
        <v>688.43209925511803</v>
      </c>
      <c r="R6" s="57">
        <f t="shared" si="2"/>
        <v>689.50229852779682</v>
      </c>
      <c r="S6" s="57">
        <f t="shared" si="2"/>
        <v>705.42066142825502</v>
      </c>
      <c r="T6" s="57">
        <f t="shared" si="2"/>
        <v>703.57202502516998</v>
      </c>
      <c r="U6" s="57">
        <f t="shared" si="2"/>
        <v>710.97824057395917</v>
      </c>
      <c r="V6" s="57">
        <f t="shared" ref="V6:Z6" si="3">SUM(V7:V15)</f>
        <v>701.19652066426522</v>
      </c>
      <c r="W6" s="90">
        <f t="shared" si="3"/>
        <v>676.95017587526922</v>
      </c>
      <c r="X6" s="90">
        <f t="shared" si="3"/>
        <v>661.12829690121771</v>
      </c>
      <c r="Y6" s="90">
        <f t="shared" si="3"/>
        <v>660.0584219213913</v>
      </c>
      <c r="Z6" s="58">
        <f t="shared" si="3"/>
        <v>655.9896079132302</v>
      </c>
    </row>
    <row r="7" spans="1:26" s="49" customFormat="1" x14ac:dyDescent="0.4">
      <c r="A7" s="59" t="s">
        <v>74</v>
      </c>
      <c r="B7" s="65" t="s">
        <v>75</v>
      </c>
      <c r="C7" s="62"/>
      <c r="D7" s="62"/>
      <c r="E7" s="62"/>
      <c r="F7" s="62"/>
      <c r="G7" s="62">
        <v>84.51317097300597</v>
      </c>
      <c r="H7" s="62">
        <v>86.715583189706408</v>
      </c>
      <c r="I7" s="62">
        <v>87.141137102449633</v>
      </c>
      <c r="J7" s="62">
        <v>87.597164997849447</v>
      </c>
      <c r="K7" s="62">
        <v>89.515294317161931</v>
      </c>
      <c r="L7" s="62">
        <v>88.255703647343964</v>
      </c>
      <c r="M7" s="62">
        <v>87.563332995735138</v>
      </c>
      <c r="N7" s="62">
        <v>87.464003073727255</v>
      </c>
      <c r="O7" s="62">
        <v>89.157106752953325</v>
      </c>
      <c r="P7" s="62">
        <v>91.300310472465284</v>
      </c>
      <c r="Q7" s="62">
        <v>95.72385317061638</v>
      </c>
      <c r="R7" s="62">
        <v>95.219441675433032</v>
      </c>
      <c r="S7" s="62">
        <v>96.283167494296507</v>
      </c>
      <c r="T7" s="62">
        <v>94.809891179407842</v>
      </c>
      <c r="U7" s="62">
        <v>94.935781913524494</v>
      </c>
      <c r="V7" s="62">
        <v>92.295434944976535</v>
      </c>
      <c r="W7" s="97">
        <v>88.474839386441843</v>
      </c>
      <c r="X7" s="97">
        <v>85.773880508507958</v>
      </c>
      <c r="Y7" s="97">
        <v>85.13387012562572</v>
      </c>
      <c r="Z7" s="63">
        <v>83.996697333676394</v>
      </c>
    </row>
    <row r="8" spans="1:26" s="49" customFormat="1" x14ac:dyDescent="0.4">
      <c r="A8" s="59" t="s">
        <v>76</v>
      </c>
      <c r="B8" s="65" t="s">
        <v>77</v>
      </c>
      <c r="C8" s="62"/>
      <c r="D8" s="62"/>
      <c r="E8" s="62"/>
      <c r="F8" s="62"/>
      <c r="G8" s="62">
        <v>103.8756692019664</v>
      </c>
      <c r="H8" s="62">
        <v>106.58266788908722</v>
      </c>
      <c r="I8" s="62">
        <v>107.10571887580072</v>
      </c>
      <c r="J8" s="62">
        <v>107.66622562597992</v>
      </c>
      <c r="K8" s="62">
        <v>109.78699887339479</v>
      </c>
      <c r="L8" s="62">
        <v>109.54048828304499</v>
      </c>
      <c r="M8" s="62">
        <v>109.7485266892571</v>
      </c>
      <c r="N8" s="62">
        <v>110.68104354921283</v>
      </c>
      <c r="O8" s="62">
        <v>114.97999599082614</v>
      </c>
      <c r="P8" s="62">
        <v>118.72812598691775</v>
      </c>
      <c r="Q8" s="62">
        <v>125.15241255741253</v>
      </c>
      <c r="R8" s="62">
        <v>125.29054990463935</v>
      </c>
      <c r="S8" s="62">
        <v>128.69656266376521</v>
      </c>
      <c r="T8" s="62">
        <v>128.41557604030461</v>
      </c>
      <c r="U8" s="62">
        <v>129.44177162543636</v>
      </c>
      <c r="V8" s="62">
        <v>128.0865378570677</v>
      </c>
      <c r="W8" s="97">
        <v>123.68043801215723</v>
      </c>
      <c r="X8" s="97">
        <v>121.16236711909376</v>
      </c>
      <c r="Y8" s="97">
        <v>121.12659453493893</v>
      </c>
      <c r="Z8" s="63">
        <v>120.26688480677593</v>
      </c>
    </row>
    <row r="9" spans="1:26" s="49" customFormat="1" x14ac:dyDescent="0.4">
      <c r="A9" s="59" t="s">
        <v>78</v>
      </c>
      <c r="B9" s="65" t="s">
        <v>79</v>
      </c>
      <c r="C9" s="62"/>
      <c r="D9" s="62"/>
      <c r="E9" s="62"/>
      <c r="F9" s="62"/>
      <c r="G9" s="62">
        <v>75.500474116826709</v>
      </c>
      <c r="H9" s="62">
        <v>77.468015562108491</v>
      </c>
      <c r="I9" s="62">
        <v>77.848187336572451</v>
      </c>
      <c r="J9" s="62">
        <v>78.255583271629504</v>
      </c>
      <c r="K9" s="62">
        <v>80.233130131988474</v>
      </c>
      <c r="L9" s="62">
        <v>79.133653089186382</v>
      </c>
      <c r="M9" s="62">
        <v>78.820143232292068</v>
      </c>
      <c r="N9" s="62">
        <v>78.970690094397682</v>
      </c>
      <c r="O9" s="62">
        <v>80.333995071542105</v>
      </c>
      <c r="P9" s="62">
        <v>83.409033471080022</v>
      </c>
      <c r="Q9" s="62">
        <v>90.452302532633766</v>
      </c>
      <c r="R9" s="62">
        <v>90.867044431732126</v>
      </c>
      <c r="S9" s="62">
        <v>92.571368654525671</v>
      </c>
      <c r="T9" s="62">
        <v>92.182323476614627</v>
      </c>
      <c r="U9" s="62">
        <v>92.902176680435318</v>
      </c>
      <c r="V9" s="62">
        <v>91.58865961100949</v>
      </c>
      <c r="W9" s="97">
        <v>88.84491013756498</v>
      </c>
      <c r="X9" s="97">
        <v>87.122548517486223</v>
      </c>
      <c r="Y9" s="97">
        <v>87.061538019649689</v>
      </c>
      <c r="Z9" s="63">
        <v>86.564324763547248</v>
      </c>
    </row>
    <row r="10" spans="1:26" s="49" customFormat="1" x14ac:dyDescent="0.4">
      <c r="A10" s="59" t="s">
        <v>80</v>
      </c>
      <c r="B10" s="65" t="s">
        <v>81</v>
      </c>
      <c r="C10" s="62"/>
      <c r="D10" s="62"/>
      <c r="E10" s="62"/>
      <c r="F10" s="62"/>
      <c r="G10" s="62">
        <v>73.15288603424321</v>
      </c>
      <c r="H10" s="62">
        <v>75.059249362394425</v>
      </c>
      <c r="I10" s="62">
        <v>75.427600194837751</v>
      </c>
      <c r="J10" s="62">
        <v>75.82232868835591</v>
      </c>
      <c r="K10" s="62">
        <v>71.490280011880557</v>
      </c>
      <c r="L10" s="62">
        <v>71.792109725535497</v>
      </c>
      <c r="M10" s="62">
        <v>72.472910575962288</v>
      </c>
      <c r="N10" s="62">
        <v>73.603749990894912</v>
      </c>
      <c r="O10" s="62">
        <v>76.315548167136996</v>
      </c>
      <c r="P10" s="62">
        <v>79.916671868308114</v>
      </c>
      <c r="Q10" s="62">
        <v>85.376942290563136</v>
      </c>
      <c r="R10" s="62">
        <v>86.093169984589807</v>
      </c>
      <c r="S10" s="62">
        <v>88.233483263468187</v>
      </c>
      <c r="T10" s="62">
        <v>88.358759440136211</v>
      </c>
      <c r="U10" s="62">
        <v>89.917068081405375</v>
      </c>
      <c r="V10" s="62">
        <v>89.958364507325498</v>
      </c>
      <c r="W10" s="97">
        <v>87.804522554218778</v>
      </c>
      <c r="X10" s="97">
        <v>86.434165887903575</v>
      </c>
      <c r="Y10" s="97">
        <v>87.109489957311993</v>
      </c>
      <c r="Z10" s="63">
        <v>87.338533034386188</v>
      </c>
    </row>
    <row r="11" spans="1:26" s="49" customFormat="1" x14ac:dyDescent="0.4">
      <c r="A11" s="59" t="s">
        <v>82</v>
      </c>
      <c r="B11" s="65" t="s">
        <v>83</v>
      </c>
      <c r="C11" s="62"/>
      <c r="D11" s="62"/>
      <c r="E11" s="62"/>
      <c r="F11" s="62"/>
      <c r="G11" s="62">
        <v>64.956741554614723</v>
      </c>
      <c r="H11" s="62">
        <v>66.649513456436168</v>
      </c>
      <c r="I11" s="62">
        <v>66.976593782607424</v>
      </c>
      <c r="J11" s="62">
        <v>67.327096382405045</v>
      </c>
      <c r="K11" s="62">
        <v>70.06204628178233</v>
      </c>
      <c r="L11" s="62">
        <v>69.938431002487434</v>
      </c>
      <c r="M11" s="62">
        <v>70.066000522073622</v>
      </c>
      <c r="N11" s="62">
        <v>70.68580197345652</v>
      </c>
      <c r="O11" s="62">
        <v>72.873661035972617</v>
      </c>
      <c r="P11" s="62">
        <v>76.08359206038773</v>
      </c>
      <c r="Q11" s="62">
        <v>80.915743287869091</v>
      </c>
      <c r="R11" s="62">
        <v>81.66335856066496</v>
      </c>
      <c r="S11" s="62">
        <v>83.358952257022153</v>
      </c>
      <c r="T11" s="62">
        <v>83.620076996822917</v>
      </c>
      <c r="U11" s="62">
        <v>84.525215674407519</v>
      </c>
      <c r="V11" s="62">
        <v>83.201592314600546</v>
      </c>
      <c r="W11" s="97">
        <v>80.074931582646585</v>
      </c>
      <c r="X11" s="97">
        <v>77.997966519242681</v>
      </c>
      <c r="Y11" s="97">
        <v>77.67254862537375</v>
      </c>
      <c r="Z11" s="63">
        <v>77.273825513480148</v>
      </c>
    </row>
    <row r="12" spans="1:26" s="49" customFormat="1" x14ac:dyDescent="0.4">
      <c r="A12" s="59" t="s">
        <v>84</v>
      </c>
      <c r="B12" s="65" t="s">
        <v>85</v>
      </c>
      <c r="C12" s="62"/>
      <c r="D12" s="62"/>
      <c r="E12" s="62"/>
      <c r="F12" s="62"/>
      <c r="G12" s="62">
        <v>43.818241906656361</v>
      </c>
      <c r="H12" s="62">
        <v>44.960144762489087</v>
      </c>
      <c r="I12" s="62">
        <v>45.180785215074437</v>
      </c>
      <c r="J12" s="62">
        <v>45.417225765189336</v>
      </c>
      <c r="K12" s="62">
        <v>46.898642693263319</v>
      </c>
      <c r="L12" s="62">
        <v>46.575032944888953</v>
      </c>
      <c r="M12" s="62">
        <v>46.884088671992522</v>
      </c>
      <c r="N12" s="62">
        <v>47.54319894739541</v>
      </c>
      <c r="O12" s="62">
        <v>49.525902137769613</v>
      </c>
      <c r="P12" s="62">
        <v>51.351100918806274</v>
      </c>
      <c r="Q12" s="62">
        <v>53.645278256104646</v>
      </c>
      <c r="R12" s="62">
        <v>53.60501901728081</v>
      </c>
      <c r="S12" s="62">
        <v>55.328162946559978</v>
      </c>
      <c r="T12" s="62">
        <v>55.450739107222475</v>
      </c>
      <c r="U12" s="62">
        <v>56.493180236641869</v>
      </c>
      <c r="V12" s="62">
        <v>56.127385188102942</v>
      </c>
      <c r="W12" s="97">
        <v>54.239803674049412</v>
      </c>
      <c r="X12" s="97">
        <v>52.808781726554976</v>
      </c>
      <c r="Y12" s="97">
        <v>52.469010190075295</v>
      </c>
      <c r="Z12" s="63">
        <v>52.234558019892106</v>
      </c>
    </row>
    <row r="13" spans="1:26" s="49" customFormat="1" x14ac:dyDescent="0.4">
      <c r="A13" s="59" t="s">
        <v>86</v>
      </c>
      <c r="B13" s="65" t="s">
        <v>87</v>
      </c>
      <c r="C13" s="62"/>
      <c r="D13" s="62"/>
      <c r="E13" s="62"/>
      <c r="F13" s="62"/>
      <c r="G13" s="62">
        <v>30.610507215947454</v>
      </c>
      <c r="H13" s="62">
        <v>31.408216664967334</v>
      </c>
      <c r="I13" s="62">
        <v>31.562351469836528</v>
      </c>
      <c r="J13" s="62">
        <v>31.727523892337015</v>
      </c>
      <c r="K13" s="62">
        <v>31.968586490016413</v>
      </c>
      <c r="L13" s="62">
        <v>30.715781647699949</v>
      </c>
      <c r="M13" s="62">
        <v>30.238347810116426</v>
      </c>
      <c r="N13" s="62">
        <v>29.879192198973723</v>
      </c>
      <c r="O13" s="62">
        <v>30.447015095985364</v>
      </c>
      <c r="P13" s="62">
        <v>31.212221293065902</v>
      </c>
      <c r="Q13" s="62">
        <v>32.337295256621523</v>
      </c>
      <c r="R13" s="62">
        <v>32.101080066189347</v>
      </c>
      <c r="S13" s="62">
        <v>32.85165575536935</v>
      </c>
      <c r="T13" s="62">
        <v>32.672445297490889</v>
      </c>
      <c r="U13" s="62">
        <v>33.097391591744611</v>
      </c>
      <c r="V13" s="62">
        <v>32.144142188821213</v>
      </c>
      <c r="W13" s="97">
        <v>30.338819125095871</v>
      </c>
      <c r="X13" s="97">
        <v>29.087678256140485</v>
      </c>
      <c r="Y13" s="97">
        <v>28.723210659710382</v>
      </c>
      <c r="Z13" s="63">
        <v>28.077299948778769</v>
      </c>
    </row>
    <row r="14" spans="1:26" s="49" customFormat="1" x14ac:dyDescent="0.4">
      <c r="A14" s="59" t="s">
        <v>88</v>
      </c>
      <c r="B14" s="65" t="s">
        <v>89</v>
      </c>
      <c r="C14" s="62"/>
      <c r="D14" s="62"/>
      <c r="E14" s="62"/>
      <c r="F14" s="62"/>
      <c r="G14" s="62">
        <v>57.301563024451148</v>
      </c>
      <c r="H14" s="62">
        <v>58.794841066064222</v>
      </c>
      <c r="I14" s="62">
        <v>59.083374842168141</v>
      </c>
      <c r="J14" s="62">
        <v>59.392570567382457</v>
      </c>
      <c r="K14" s="62">
        <v>60.956039957057413</v>
      </c>
      <c r="L14" s="62">
        <v>60.352960763567829</v>
      </c>
      <c r="M14" s="62">
        <v>60.383595572642164</v>
      </c>
      <c r="N14" s="62">
        <v>61.031264783105513</v>
      </c>
      <c r="O14" s="62">
        <v>63.083792563066844</v>
      </c>
      <c r="P14" s="62">
        <v>65.1745252419731</v>
      </c>
      <c r="Q14" s="62">
        <v>67.856286933902453</v>
      </c>
      <c r="R14" s="62">
        <v>67.608384062231579</v>
      </c>
      <c r="S14" s="62">
        <v>69.36144578897067</v>
      </c>
      <c r="T14" s="62">
        <v>69.041606535463274</v>
      </c>
      <c r="U14" s="62">
        <v>69.991468182880439</v>
      </c>
      <c r="V14" s="62">
        <v>69.084932977498767</v>
      </c>
      <c r="W14" s="97">
        <v>66.598770268162127</v>
      </c>
      <c r="X14" s="97">
        <v>65.115377308481598</v>
      </c>
      <c r="Y14" s="97">
        <v>65.109140957854351</v>
      </c>
      <c r="Z14" s="63">
        <v>64.64149056270324</v>
      </c>
    </row>
    <row r="15" spans="1:26" s="49" customFormat="1" x14ac:dyDescent="0.4">
      <c r="A15" s="59" t="s">
        <v>90</v>
      </c>
      <c r="B15" s="65" t="s">
        <v>91</v>
      </c>
      <c r="C15" s="62"/>
      <c r="D15" s="62"/>
      <c r="E15" s="62"/>
      <c r="F15" s="62"/>
      <c r="G15" s="62">
        <v>44.808311663224181</v>
      </c>
      <c r="H15" s="62">
        <v>45.976015724977188</v>
      </c>
      <c r="I15" s="62">
        <v>46.201641531371244</v>
      </c>
      <c r="J15" s="62">
        <v>46.443424437265584</v>
      </c>
      <c r="K15" s="62">
        <v>48.806567827967584</v>
      </c>
      <c r="L15" s="62">
        <v>49.089965481421991</v>
      </c>
      <c r="M15" s="62">
        <v>49.822216644486858</v>
      </c>
      <c r="N15" s="62">
        <v>50.699346802992025</v>
      </c>
      <c r="O15" s="62">
        <v>52.298048118199809</v>
      </c>
      <c r="P15" s="62">
        <v>54.490575809102964</v>
      </c>
      <c r="Q15" s="62">
        <v>56.971984969394647</v>
      </c>
      <c r="R15" s="62">
        <v>57.054250825035886</v>
      </c>
      <c r="S15" s="62">
        <v>58.735862604277294</v>
      </c>
      <c r="T15" s="62">
        <v>59.020606951707066</v>
      </c>
      <c r="U15" s="62">
        <v>59.674186587483163</v>
      </c>
      <c r="V15" s="62">
        <v>58.709471074862556</v>
      </c>
      <c r="W15" s="97">
        <v>56.893141134932371</v>
      </c>
      <c r="X15" s="97">
        <v>55.625531057806448</v>
      </c>
      <c r="Y15" s="97">
        <v>55.653018850851197</v>
      </c>
      <c r="Z15" s="63">
        <v>55.595993929990222</v>
      </c>
    </row>
    <row r="16" spans="1:26" s="49" customFormat="1" x14ac:dyDescent="0.4">
      <c r="A16" s="47">
        <v>924</v>
      </c>
      <c r="B16" s="66" t="s">
        <v>92</v>
      </c>
      <c r="C16" s="57"/>
      <c r="D16" s="57"/>
      <c r="E16" s="57"/>
      <c r="F16" s="57"/>
      <c r="G16" s="57">
        <v>50.432316156717697</v>
      </c>
      <c r="H16" s="57">
        <v>51.746581707770453</v>
      </c>
      <c r="I16" s="57">
        <v>52.000526379613966</v>
      </c>
      <c r="J16" s="57">
        <v>52.27265606936885</v>
      </c>
      <c r="K16" s="57">
        <v>53.701046227507227</v>
      </c>
      <c r="L16" s="57">
        <v>53.57781923195941</v>
      </c>
      <c r="M16" s="57">
        <v>53.365494926320657</v>
      </c>
      <c r="N16" s="57">
        <v>53.550301115948422</v>
      </c>
      <c r="O16" s="57">
        <v>54.458691308829209</v>
      </c>
      <c r="P16" s="57">
        <v>56.236756610488918</v>
      </c>
      <c r="Q16" s="57">
        <v>59.85513078757932</v>
      </c>
      <c r="R16" s="57">
        <v>59.643325074747295</v>
      </c>
      <c r="S16" s="57">
        <v>60.748283661984374</v>
      </c>
      <c r="T16" s="57">
        <v>60.415936007673118</v>
      </c>
      <c r="U16" s="57">
        <v>60.644346882167902</v>
      </c>
      <c r="V16" s="57">
        <v>59.086417919644973</v>
      </c>
      <c r="W16" s="90">
        <v>56.858228799920759</v>
      </c>
      <c r="X16" s="90">
        <v>55.456947556684163</v>
      </c>
      <c r="Y16" s="90">
        <v>55.326945674747641</v>
      </c>
      <c r="Z16" s="58">
        <v>54.821785659151303</v>
      </c>
    </row>
    <row r="17" spans="1:26" s="49" customFormat="1" x14ac:dyDescent="0.4">
      <c r="A17" s="47">
        <v>923</v>
      </c>
      <c r="B17" s="91" t="s">
        <v>93</v>
      </c>
      <c r="C17" s="90"/>
      <c r="D17" s="90"/>
      <c r="E17" s="90"/>
      <c r="F17" s="90"/>
      <c r="G17" s="90">
        <v>68.998675818541116</v>
      </c>
      <c r="H17" s="90">
        <v>70.796780478552577</v>
      </c>
      <c r="I17" s="90">
        <v>71.144213383159368</v>
      </c>
      <c r="J17" s="90">
        <v>71.516526012736989</v>
      </c>
      <c r="K17" s="90">
        <v>75.026987825501394</v>
      </c>
      <c r="L17" s="90">
        <v>75.231171566979938</v>
      </c>
      <c r="M17" s="90">
        <v>75.709506348085583</v>
      </c>
      <c r="N17" s="90">
        <v>76.372823109484401</v>
      </c>
      <c r="O17" s="90">
        <v>79.308999919114129</v>
      </c>
      <c r="P17" s="90">
        <v>82.630249002169208</v>
      </c>
      <c r="Q17" s="90">
        <v>88.012717609554443</v>
      </c>
      <c r="R17" s="90">
        <v>87.564039408844479</v>
      </c>
      <c r="S17" s="90">
        <v>88.814849346805786</v>
      </c>
      <c r="T17" s="90">
        <v>88.295335392137758</v>
      </c>
      <c r="U17" s="90">
        <v>88.778995428025198</v>
      </c>
      <c r="V17" s="90">
        <v>86.829705695631375</v>
      </c>
      <c r="W17" s="90">
        <v>83.845463763901321</v>
      </c>
      <c r="X17" s="90">
        <v>81.903484295242237</v>
      </c>
      <c r="Y17" s="90">
        <v>81.671740226408559</v>
      </c>
      <c r="Z17" s="58">
        <v>81.144866867674779</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163</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130</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v>1053.3413850610618</v>
      </c>
      <c r="H21" s="57">
        <v>1068.9640778148305</v>
      </c>
      <c r="I21" s="57">
        <v>1052.2694833510541</v>
      </c>
      <c r="J21" s="57">
        <v>1036.9239836107695</v>
      </c>
      <c r="K21" s="57">
        <v>1026.712613482214</v>
      </c>
      <c r="L21" s="57">
        <v>996.56014839130046</v>
      </c>
      <c r="M21" s="57">
        <v>974.80334047835834</v>
      </c>
      <c r="N21" s="57">
        <v>956.72309253063202</v>
      </c>
      <c r="O21" s="57">
        <v>961.19404728842972</v>
      </c>
      <c r="P21" s="57">
        <v>980.11288840499981</v>
      </c>
      <c r="Q21" s="57">
        <v>1019.1729077101921</v>
      </c>
      <c r="R21" s="57">
        <v>1004.4731345265262</v>
      </c>
      <c r="S21" s="57">
        <v>1006.0105646402783</v>
      </c>
      <c r="T21" s="57">
        <v>984.13599606415505</v>
      </c>
      <c r="U21" s="57">
        <v>980.19388233852658</v>
      </c>
      <c r="V21" s="90">
        <v>956.18985224844243</v>
      </c>
      <c r="W21" s="90">
        <v>902.22477065268777</v>
      </c>
      <c r="X21" s="90">
        <v>866.75204295693845</v>
      </c>
      <c r="Y21" s="90">
        <v>847.7016523075032</v>
      </c>
      <c r="Z21" s="58">
        <v>827.09107378941974</v>
      </c>
    </row>
    <row r="22" spans="1:26" x14ac:dyDescent="0.4">
      <c r="A22" s="59"/>
      <c r="B22" s="89" t="s">
        <v>71</v>
      </c>
      <c r="C22" s="62" t="s">
        <v>219</v>
      </c>
      <c r="D22" s="62" t="s">
        <v>219</v>
      </c>
      <c r="E22" s="62" t="s">
        <v>219</v>
      </c>
      <c r="F22" s="62" t="s">
        <v>219</v>
      </c>
      <c r="G22" s="62">
        <v>14.92448214978857</v>
      </c>
      <c r="H22" s="62">
        <v>16.605372571454829</v>
      </c>
      <c r="I22" s="62">
        <v>18.739810917513353</v>
      </c>
      <c r="J22" s="62">
        <v>18.466914654412463</v>
      </c>
      <c r="K22" s="62">
        <v>15.737839360989634</v>
      </c>
      <c r="L22" s="62">
        <v>15.315032743219694</v>
      </c>
      <c r="M22" s="62">
        <v>19.520546811204216</v>
      </c>
      <c r="N22" s="62">
        <v>19.343854817860841</v>
      </c>
      <c r="O22" s="62">
        <v>19.611529696872108</v>
      </c>
      <c r="P22" s="62">
        <v>20.103182392155354</v>
      </c>
      <c r="Q22" s="62">
        <v>20.686203878880505</v>
      </c>
      <c r="R22" s="62">
        <v>20.514266736498286</v>
      </c>
      <c r="S22" s="62">
        <v>20.852519081673709</v>
      </c>
      <c r="T22" s="62">
        <v>20.67854581799196</v>
      </c>
      <c r="U22" s="62">
        <v>20.954521993312916</v>
      </c>
      <c r="V22" s="97">
        <v>19.829854717514749</v>
      </c>
      <c r="W22" s="97">
        <v>19.331242806237164</v>
      </c>
      <c r="X22" s="97">
        <v>19.195332542508925</v>
      </c>
      <c r="Y22" s="97">
        <v>19.362153330354587</v>
      </c>
      <c r="Z22" s="63">
        <v>19.53245748100915</v>
      </c>
    </row>
    <row r="23" spans="1:26" ht="25.5" customHeight="1" x14ac:dyDescent="0.4">
      <c r="A23" s="54">
        <v>941</v>
      </c>
      <c r="B23" s="55" t="s">
        <v>72</v>
      </c>
      <c r="C23" s="57" t="s">
        <v>219</v>
      </c>
      <c r="D23" s="57" t="s">
        <v>219</v>
      </c>
      <c r="E23" s="57" t="s">
        <v>219</v>
      </c>
      <c r="F23" s="57" t="s">
        <v>219</v>
      </c>
      <c r="G23" s="57">
        <v>935.76272105522628</v>
      </c>
      <c r="H23" s="57">
        <v>948.32628666180119</v>
      </c>
      <c r="I23" s="57">
        <v>931.35862470678899</v>
      </c>
      <c r="J23" s="57">
        <v>917.7760449128225</v>
      </c>
      <c r="K23" s="57">
        <v>908.25848743731365</v>
      </c>
      <c r="L23" s="57">
        <v>880.70043271674831</v>
      </c>
      <c r="M23" s="57">
        <v>856.89273688854848</v>
      </c>
      <c r="N23" s="57">
        <v>840.69848760035279</v>
      </c>
      <c r="O23" s="57">
        <v>843.68312591245729</v>
      </c>
      <c r="P23" s="57">
        <v>859.66497059665858</v>
      </c>
      <c r="Q23" s="57">
        <v>893.40535287833768</v>
      </c>
      <c r="R23" s="57">
        <v>880.98478145552463</v>
      </c>
      <c r="S23" s="57">
        <v>882.82082704244272</v>
      </c>
      <c r="T23" s="57">
        <v>863.64463089094204</v>
      </c>
      <c r="U23" s="57">
        <v>860.26196597431579</v>
      </c>
      <c r="V23" s="90">
        <v>840.38236862902363</v>
      </c>
      <c r="W23" s="90">
        <v>792.35813120269711</v>
      </c>
      <c r="X23" s="90">
        <v>760.62016989600204</v>
      </c>
      <c r="Y23" s="90">
        <v>743.46235816028673</v>
      </c>
      <c r="Z23" s="58">
        <v>724.81511179746974</v>
      </c>
    </row>
    <row r="24" spans="1:26" ht="25.5" customHeight="1" x14ac:dyDescent="0.4">
      <c r="A24" s="54">
        <v>921</v>
      </c>
      <c r="B24" s="64" t="s">
        <v>73</v>
      </c>
      <c r="C24" s="57" t="s">
        <v>219</v>
      </c>
      <c r="D24" s="57" t="s">
        <v>219</v>
      </c>
      <c r="E24" s="57" t="s">
        <v>219</v>
      </c>
      <c r="F24" s="57" t="s">
        <v>219</v>
      </c>
      <c r="G24" s="57">
        <v>860.73101801517771</v>
      </c>
      <c r="H24" s="57">
        <v>872.28720674884869</v>
      </c>
      <c r="I24" s="57">
        <v>856.6800526923098</v>
      </c>
      <c r="J24" s="57">
        <v>844.18655677686047</v>
      </c>
      <c r="K24" s="57">
        <v>834.73864851802102</v>
      </c>
      <c r="L24" s="57">
        <v>809.09494346774102</v>
      </c>
      <c r="M24" s="57">
        <v>787.54036188192083</v>
      </c>
      <c r="N24" s="57">
        <v>772.90888562094381</v>
      </c>
      <c r="O24" s="57">
        <v>776.45906866533835</v>
      </c>
      <c r="P24" s="57">
        <v>791.37203270903581</v>
      </c>
      <c r="Q24" s="57">
        <v>821.9422941812046</v>
      </c>
      <c r="R24" s="57">
        <v>810.84506488937075</v>
      </c>
      <c r="S24" s="57">
        <v>812.82340628093505</v>
      </c>
      <c r="T24" s="57">
        <v>795.34787568718491</v>
      </c>
      <c r="U24" s="57">
        <v>792.65115996347117</v>
      </c>
      <c r="V24" s="90">
        <v>775.07091505674885</v>
      </c>
      <c r="W24" s="90">
        <v>730.96324988440222</v>
      </c>
      <c r="X24" s="90">
        <v>701.75533392747832</v>
      </c>
      <c r="Y24" s="90">
        <v>685.96397565999587</v>
      </c>
      <c r="Z24" s="58">
        <v>668.91328036821824</v>
      </c>
    </row>
    <row r="25" spans="1:26" x14ac:dyDescent="0.4">
      <c r="A25" s="59" t="s">
        <v>74</v>
      </c>
      <c r="B25" s="65" t="s">
        <v>75</v>
      </c>
      <c r="C25" s="62" t="s">
        <v>219</v>
      </c>
      <c r="D25" s="62" t="s">
        <v>219</v>
      </c>
      <c r="E25" s="62" t="s">
        <v>219</v>
      </c>
      <c r="F25" s="62" t="s">
        <v>219</v>
      </c>
      <c r="G25" s="62">
        <v>125.73618724379723</v>
      </c>
      <c r="H25" s="62">
        <v>127.42432335139583</v>
      </c>
      <c r="I25" s="62">
        <v>125.14441940495625</v>
      </c>
      <c r="J25" s="62">
        <v>123.31936081071973</v>
      </c>
      <c r="K25" s="62">
        <v>122.55161642716281</v>
      </c>
      <c r="L25" s="62">
        <v>117.95166226015027</v>
      </c>
      <c r="M25" s="62">
        <v>113.79497398337203</v>
      </c>
      <c r="N25" s="62">
        <v>110.72113195135617</v>
      </c>
      <c r="O25" s="62">
        <v>110.05593972795896</v>
      </c>
      <c r="P25" s="62">
        <v>110.87350708013285</v>
      </c>
      <c r="Q25" s="62">
        <v>114.28793568465535</v>
      </c>
      <c r="R25" s="62">
        <v>111.97673238928812</v>
      </c>
      <c r="S25" s="62">
        <v>110.94261403086429</v>
      </c>
      <c r="T25" s="62">
        <v>107.17715153750969</v>
      </c>
      <c r="U25" s="62">
        <v>105.84143559027299</v>
      </c>
      <c r="V25" s="97">
        <v>102.01919876983388</v>
      </c>
      <c r="W25" s="97">
        <v>95.53414480954369</v>
      </c>
      <c r="X25" s="97">
        <v>91.044776695584758</v>
      </c>
      <c r="Y25" s="97">
        <v>88.475150191555144</v>
      </c>
      <c r="Z25" s="63">
        <v>85.651518981071746</v>
      </c>
    </row>
    <row r="26" spans="1:26" x14ac:dyDescent="0.4">
      <c r="A26" s="59" t="s">
        <v>76</v>
      </c>
      <c r="B26" s="65" t="s">
        <v>77</v>
      </c>
      <c r="C26" s="62" t="s">
        <v>219</v>
      </c>
      <c r="D26" s="62" t="s">
        <v>219</v>
      </c>
      <c r="E26" s="62" t="s">
        <v>219</v>
      </c>
      <c r="F26" s="62" t="s">
        <v>219</v>
      </c>
      <c r="G26" s="62">
        <v>154.54313738890394</v>
      </c>
      <c r="H26" s="62">
        <v>156.61803608057434</v>
      </c>
      <c r="I26" s="62">
        <v>153.8157918217681</v>
      </c>
      <c r="J26" s="62">
        <v>151.57260084187132</v>
      </c>
      <c r="K26" s="62">
        <v>150.30475269344129</v>
      </c>
      <c r="L26" s="62">
        <v>146.39827392235074</v>
      </c>
      <c r="M26" s="62">
        <v>142.62626046824536</v>
      </c>
      <c r="N26" s="62">
        <v>140.11170306252893</v>
      </c>
      <c r="O26" s="62">
        <v>141.93183212810069</v>
      </c>
      <c r="P26" s="62">
        <v>144.18136859667553</v>
      </c>
      <c r="Q26" s="62">
        <v>149.42368493720045</v>
      </c>
      <c r="R26" s="62">
        <v>147.339935319094</v>
      </c>
      <c r="S26" s="62">
        <v>148.29106115096204</v>
      </c>
      <c r="T26" s="62">
        <v>145.16645343474053</v>
      </c>
      <c r="U26" s="62">
        <v>144.31126660613424</v>
      </c>
      <c r="V26" s="97">
        <v>141.58106490500123</v>
      </c>
      <c r="W26" s="97">
        <v>133.5487575575288</v>
      </c>
      <c r="X26" s="97">
        <v>128.60792344788646</v>
      </c>
      <c r="Y26" s="97">
        <v>125.88049418940425</v>
      </c>
      <c r="Z26" s="63">
        <v>122.63626658916256</v>
      </c>
    </row>
    <row r="27" spans="1:26" x14ac:dyDescent="0.4">
      <c r="A27" s="59" t="s">
        <v>78</v>
      </c>
      <c r="B27" s="65" t="s">
        <v>79</v>
      </c>
      <c r="C27" s="62" t="s">
        <v>219</v>
      </c>
      <c r="D27" s="62" t="s">
        <v>219</v>
      </c>
      <c r="E27" s="62" t="s">
        <v>219</v>
      </c>
      <c r="F27" s="62" t="s">
        <v>219</v>
      </c>
      <c r="G27" s="62">
        <v>112.32736437709761</v>
      </c>
      <c r="H27" s="62">
        <v>113.8354734094535</v>
      </c>
      <c r="I27" s="62">
        <v>111.79870414715717</v>
      </c>
      <c r="J27" s="62">
        <v>110.16827438609829</v>
      </c>
      <c r="K27" s="62">
        <v>109.84379667956874</v>
      </c>
      <c r="L27" s="62">
        <v>105.76025726206436</v>
      </c>
      <c r="M27" s="62">
        <v>102.43255757431245</v>
      </c>
      <c r="N27" s="62">
        <v>99.969403308250037</v>
      </c>
      <c r="O27" s="62">
        <v>99.164650376083728</v>
      </c>
      <c r="P27" s="62">
        <v>101.29047771301757</v>
      </c>
      <c r="Q27" s="62">
        <v>107.99405364463423</v>
      </c>
      <c r="R27" s="62">
        <v>106.85837407050042</v>
      </c>
      <c r="S27" s="62">
        <v>106.66568093074272</v>
      </c>
      <c r="T27" s="62">
        <v>104.20683674910394</v>
      </c>
      <c r="U27" s="62">
        <v>103.57422197538848</v>
      </c>
      <c r="V27" s="97">
        <v>101.23796128691193</v>
      </c>
      <c r="W27" s="97">
        <v>95.933743079207147</v>
      </c>
      <c r="X27" s="97">
        <v>92.4763217881695</v>
      </c>
      <c r="Y27" s="97">
        <v>90.478473970816438</v>
      </c>
      <c r="Z27" s="63">
        <v>88.269731321876861</v>
      </c>
    </row>
    <row r="28" spans="1:26" x14ac:dyDescent="0.4">
      <c r="A28" s="59" t="s">
        <v>80</v>
      </c>
      <c r="B28" s="65" t="s">
        <v>81</v>
      </c>
      <c r="C28" s="62" t="s">
        <v>219</v>
      </c>
      <c r="D28" s="62" t="s">
        <v>219</v>
      </c>
      <c r="E28" s="62" t="s">
        <v>219</v>
      </c>
      <c r="F28" s="62" t="s">
        <v>219</v>
      </c>
      <c r="G28" s="62">
        <v>108.83469250921435</v>
      </c>
      <c r="H28" s="62">
        <v>110.29590887191473</v>
      </c>
      <c r="I28" s="62">
        <v>108.32247027479728</v>
      </c>
      <c r="J28" s="62">
        <v>106.74273658580051</v>
      </c>
      <c r="K28" s="62">
        <v>97.874329086652381</v>
      </c>
      <c r="L28" s="62">
        <v>95.948458052374889</v>
      </c>
      <c r="M28" s="62">
        <v>94.183863168988296</v>
      </c>
      <c r="N28" s="62">
        <v>93.175366190213609</v>
      </c>
      <c r="O28" s="62">
        <v>94.204261166318773</v>
      </c>
      <c r="P28" s="62">
        <v>97.049414600662743</v>
      </c>
      <c r="Q28" s="62">
        <v>101.93440993296343</v>
      </c>
      <c r="R28" s="62">
        <v>101.24436445206726</v>
      </c>
      <c r="S28" s="62">
        <v>101.667337428191</v>
      </c>
      <c r="T28" s="62">
        <v>99.884516608734174</v>
      </c>
      <c r="U28" s="62">
        <v>100.24620199023694</v>
      </c>
      <c r="V28" s="97">
        <v>99.435906826305299</v>
      </c>
      <c r="W28" s="97">
        <v>94.810344170153257</v>
      </c>
      <c r="X28" s="97">
        <v>91.745637313829377</v>
      </c>
      <c r="Y28" s="97">
        <v>90.528307895673706</v>
      </c>
      <c r="Z28" s="63">
        <v>89.059192294867742</v>
      </c>
    </row>
    <row r="29" spans="1:26" x14ac:dyDescent="0.4">
      <c r="A29" s="59" t="s">
        <v>82</v>
      </c>
      <c r="B29" s="65" t="s">
        <v>83</v>
      </c>
      <c r="C29" s="62" t="s">
        <v>219</v>
      </c>
      <c r="D29" s="62" t="s">
        <v>219</v>
      </c>
      <c r="E29" s="62" t="s">
        <v>219</v>
      </c>
      <c r="F29" s="62" t="s">
        <v>219</v>
      </c>
      <c r="G29" s="62">
        <v>96.640712031343654</v>
      </c>
      <c r="H29" s="62">
        <v>97.93821181259456</v>
      </c>
      <c r="I29" s="62">
        <v>96.185879842166855</v>
      </c>
      <c r="J29" s="62">
        <v>94.783141569978298</v>
      </c>
      <c r="K29" s="62">
        <v>95.918994486073672</v>
      </c>
      <c r="L29" s="62">
        <v>93.471060245277229</v>
      </c>
      <c r="M29" s="62">
        <v>91.055907007521512</v>
      </c>
      <c r="N29" s="62">
        <v>89.481520766815166</v>
      </c>
      <c r="O29" s="62">
        <v>89.955579973607044</v>
      </c>
      <c r="P29" s="62">
        <v>92.394589233444037</v>
      </c>
      <c r="Q29" s="62">
        <v>96.608034031780491</v>
      </c>
      <c r="R29" s="62">
        <v>96.034968139467139</v>
      </c>
      <c r="S29" s="62">
        <v>96.05064215212775</v>
      </c>
      <c r="T29" s="62">
        <v>94.527707524816222</v>
      </c>
      <c r="U29" s="62">
        <v>94.234965892056948</v>
      </c>
      <c r="V29" s="97">
        <v>91.967276489571489</v>
      </c>
      <c r="W29" s="97">
        <v>86.464018047182293</v>
      </c>
      <c r="X29" s="97">
        <v>82.79102452115086</v>
      </c>
      <c r="Y29" s="97">
        <v>80.720991483767619</v>
      </c>
      <c r="Z29" s="63">
        <v>78.796199645986547</v>
      </c>
    </row>
    <row r="30" spans="1:26" x14ac:dyDescent="0.4">
      <c r="A30" s="59" t="s">
        <v>84</v>
      </c>
      <c r="B30" s="65" t="s">
        <v>85</v>
      </c>
      <c r="C30" s="62" t="s">
        <v>219</v>
      </c>
      <c r="D30" s="62" t="s">
        <v>219</v>
      </c>
      <c r="E30" s="62" t="s">
        <v>219</v>
      </c>
      <c r="F30" s="62" t="s">
        <v>219</v>
      </c>
      <c r="G30" s="62">
        <v>65.19147969053401</v>
      </c>
      <c r="H30" s="62">
        <v>66.066741563712839</v>
      </c>
      <c r="I30" s="62">
        <v>64.884660930613194</v>
      </c>
      <c r="J30" s="62">
        <v>63.938407724688389</v>
      </c>
      <c r="K30" s="62">
        <v>64.206954958281955</v>
      </c>
      <c r="L30" s="62">
        <v>62.246430866638299</v>
      </c>
      <c r="M30" s="62">
        <v>60.929312169094239</v>
      </c>
      <c r="N30" s="62">
        <v>60.185180406239311</v>
      </c>
      <c r="O30" s="62">
        <v>61.134999767885752</v>
      </c>
      <c r="P30" s="62">
        <v>62.359882697342478</v>
      </c>
      <c r="Q30" s="62">
        <v>64.048906391088707</v>
      </c>
      <c r="R30" s="62">
        <v>63.038753048784407</v>
      </c>
      <c r="S30" s="62">
        <v>63.752067849041012</v>
      </c>
      <c r="T30" s="62">
        <v>62.683884500149013</v>
      </c>
      <c r="U30" s="62">
        <v>62.982778218993147</v>
      </c>
      <c r="V30" s="97">
        <v>62.040672643774812</v>
      </c>
      <c r="W30" s="97">
        <v>58.567535070675973</v>
      </c>
      <c r="X30" s="97">
        <v>56.053937531521271</v>
      </c>
      <c r="Y30" s="97">
        <v>54.528280578798949</v>
      </c>
      <c r="Z30" s="63">
        <v>53.263632734699854</v>
      </c>
    </row>
    <row r="31" spans="1:26" x14ac:dyDescent="0.4">
      <c r="A31" s="59" t="s">
        <v>86</v>
      </c>
      <c r="B31" s="65" t="s">
        <v>87</v>
      </c>
      <c r="C31" s="62" t="s">
        <v>219</v>
      </c>
      <c r="D31" s="62" t="s">
        <v>219</v>
      </c>
      <c r="E31" s="62" t="s">
        <v>219</v>
      </c>
      <c r="F31" s="62" t="s">
        <v>219</v>
      </c>
      <c r="G31" s="62">
        <v>45.541404051225598</v>
      </c>
      <c r="H31" s="62">
        <v>46.152843687299047</v>
      </c>
      <c r="I31" s="62">
        <v>45.32706688351012</v>
      </c>
      <c r="J31" s="62">
        <v>44.666034187360928</v>
      </c>
      <c r="K31" s="62">
        <v>43.766844304414548</v>
      </c>
      <c r="L31" s="62">
        <v>41.050916294802654</v>
      </c>
      <c r="M31" s="62">
        <v>39.296950956857131</v>
      </c>
      <c r="N31" s="62">
        <v>37.82422328959521</v>
      </c>
      <c r="O31" s="62">
        <v>37.583934476306055</v>
      </c>
      <c r="P31" s="62">
        <v>37.903577990209357</v>
      </c>
      <c r="Q31" s="62">
        <v>38.608587077216939</v>
      </c>
      <c r="R31" s="62">
        <v>37.750421434220705</v>
      </c>
      <c r="S31" s="62">
        <v>37.853434401798843</v>
      </c>
      <c r="T31" s="62">
        <v>36.934328024107408</v>
      </c>
      <c r="U31" s="62">
        <v>36.899421585367847</v>
      </c>
      <c r="V31" s="97">
        <v>35.530680723290111</v>
      </c>
      <c r="W31" s="97">
        <v>32.759518522410808</v>
      </c>
      <c r="X31" s="97">
        <v>30.875147022882359</v>
      </c>
      <c r="Y31" s="97">
        <v>29.850520989490558</v>
      </c>
      <c r="Z31" s="63">
        <v>28.630451742010326</v>
      </c>
    </row>
    <row r="32" spans="1:26" x14ac:dyDescent="0.4">
      <c r="A32" s="59" t="s">
        <v>88</v>
      </c>
      <c r="B32" s="65" t="s">
        <v>89</v>
      </c>
      <c r="C32" s="62" t="s">
        <v>219</v>
      </c>
      <c r="D32" s="62" t="s">
        <v>219</v>
      </c>
      <c r="E32" s="62" t="s">
        <v>219</v>
      </c>
      <c r="F32" s="62" t="s">
        <v>219</v>
      </c>
      <c r="G32" s="62">
        <v>85.251564636072189</v>
      </c>
      <c r="H32" s="62">
        <v>86.396153538011617</v>
      </c>
      <c r="I32" s="62">
        <v>84.850334606210666</v>
      </c>
      <c r="J32" s="62">
        <v>83.612909612485566</v>
      </c>
      <c r="K32" s="62">
        <v>83.452345040258749</v>
      </c>
      <c r="L32" s="62">
        <v>80.660305795416889</v>
      </c>
      <c r="M32" s="62">
        <v>78.472911572997674</v>
      </c>
      <c r="N32" s="62">
        <v>77.259792414397381</v>
      </c>
      <c r="O32" s="62">
        <v>77.870921623440552</v>
      </c>
      <c r="P32" s="62">
        <v>79.146808466105782</v>
      </c>
      <c r="Q32" s="62">
        <v>81.015908783767017</v>
      </c>
      <c r="R32" s="62">
        <v>79.506514596188296</v>
      </c>
      <c r="S32" s="62">
        <v>79.921966726368083</v>
      </c>
      <c r="T32" s="62">
        <v>78.047581681558071</v>
      </c>
      <c r="U32" s="62">
        <v>78.031668589350318</v>
      </c>
      <c r="V32" s="97">
        <v>76.363359830677155</v>
      </c>
      <c r="W32" s="97">
        <v>71.912609359437127</v>
      </c>
      <c r="X32" s="97">
        <v>69.116786501357041</v>
      </c>
      <c r="Y32" s="97">
        <v>67.664503171169073</v>
      </c>
      <c r="Z32" s="63">
        <v>65.914994656300223</v>
      </c>
    </row>
    <row r="33" spans="1:26" x14ac:dyDescent="0.4">
      <c r="A33" s="59" t="s">
        <v>90</v>
      </c>
      <c r="B33" s="65" t="s">
        <v>91</v>
      </c>
      <c r="C33" s="62" t="s">
        <v>219</v>
      </c>
      <c r="D33" s="62" t="s">
        <v>219</v>
      </c>
      <c r="E33" s="62" t="s">
        <v>219</v>
      </c>
      <c r="F33" s="62" t="s">
        <v>219</v>
      </c>
      <c r="G33" s="62">
        <v>66.664476086989112</v>
      </c>
      <c r="H33" s="62">
        <v>67.559514433892232</v>
      </c>
      <c r="I33" s="62">
        <v>66.350724781130182</v>
      </c>
      <c r="J33" s="62">
        <v>65.383091057857442</v>
      </c>
      <c r="K33" s="62">
        <v>66.819014842166979</v>
      </c>
      <c r="L33" s="62">
        <v>65.607578768665533</v>
      </c>
      <c r="M33" s="62">
        <v>64.747624980532052</v>
      </c>
      <c r="N33" s="62">
        <v>64.180564231547805</v>
      </c>
      <c r="O33" s="62">
        <v>64.556949425636645</v>
      </c>
      <c r="P33" s="62">
        <v>66.172406331445416</v>
      </c>
      <c r="Q33" s="62">
        <v>68.02077369789815</v>
      </c>
      <c r="R33" s="62">
        <v>67.095001439760438</v>
      </c>
      <c r="S33" s="62">
        <v>67.678601610839351</v>
      </c>
      <c r="T33" s="62">
        <v>66.719415626465803</v>
      </c>
      <c r="U33" s="62">
        <v>66.529199515670271</v>
      </c>
      <c r="V33" s="97">
        <v>64.894793581382999</v>
      </c>
      <c r="W33" s="97">
        <v>61.432579268263119</v>
      </c>
      <c r="X33" s="97">
        <v>59.043779105096696</v>
      </c>
      <c r="Y33" s="97">
        <v>57.837253189320094</v>
      </c>
      <c r="Z33" s="63">
        <v>56.691292402242446</v>
      </c>
    </row>
    <row r="34" spans="1:26" x14ac:dyDescent="0.4">
      <c r="A34" s="47">
        <v>924</v>
      </c>
      <c r="B34" s="66" t="s">
        <v>92</v>
      </c>
      <c r="C34" s="57" t="s">
        <v>219</v>
      </c>
      <c r="D34" s="57" t="s">
        <v>219</v>
      </c>
      <c r="E34" s="57" t="s">
        <v>219</v>
      </c>
      <c r="F34" s="57" t="s">
        <v>219</v>
      </c>
      <c r="G34" s="57">
        <v>75.031703040048569</v>
      </c>
      <c r="H34" s="57">
        <v>76.039079912952516</v>
      </c>
      <c r="I34" s="57">
        <v>74.678572014479329</v>
      </c>
      <c r="J34" s="57">
        <v>73.5894881359621</v>
      </c>
      <c r="K34" s="57">
        <v>73.519838919292496</v>
      </c>
      <c r="L34" s="57">
        <v>71.605489249007263</v>
      </c>
      <c r="M34" s="57">
        <v>69.352375006627597</v>
      </c>
      <c r="N34" s="57">
        <v>67.789601979409056</v>
      </c>
      <c r="O34" s="57">
        <v>67.224057247118949</v>
      </c>
      <c r="P34" s="57">
        <v>68.292937887622827</v>
      </c>
      <c r="Q34" s="57">
        <v>71.463058697133008</v>
      </c>
      <c r="R34" s="57">
        <v>70.139716566153893</v>
      </c>
      <c r="S34" s="57">
        <v>69.997420761507684</v>
      </c>
      <c r="T34" s="57">
        <v>68.296755203757129</v>
      </c>
      <c r="U34" s="57">
        <v>67.610806010844527</v>
      </c>
      <c r="V34" s="90">
        <v>65.311453572274701</v>
      </c>
      <c r="W34" s="90">
        <v>61.394881318294871</v>
      </c>
      <c r="X34" s="90">
        <v>58.8648359685236</v>
      </c>
      <c r="Y34" s="90">
        <v>57.498382500290823</v>
      </c>
      <c r="Z34" s="58">
        <v>55.901831429251594</v>
      </c>
    </row>
    <row r="35" spans="1:26" x14ac:dyDescent="0.4">
      <c r="A35" s="47">
        <v>923</v>
      </c>
      <c r="B35" s="66" t="s">
        <v>93</v>
      </c>
      <c r="C35" s="57" t="s">
        <v>219</v>
      </c>
      <c r="D35" s="57" t="s">
        <v>219</v>
      </c>
      <c r="E35" s="57" t="s">
        <v>219</v>
      </c>
      <c r="F35" s="57" t="s">
        <v>219</v>
      </c>
      <c r="G35" s="57">
        <v>102.65418185604703</v>
      </c>
      <c r="H35" s="57">
        <v>104.03241858157438</v>
      </c>
      <c r="I35" s="57">
        <v>102.17104772675172</v>
      </c>
      <c r="J35" s="57">
        <v>100.68102404353448</v>
      </c>
      <c r="K35" s="57">
        <v>102.71628668391085</v>
      </c>
      <c r="L35" s="57">
        <v>100.54468293133242</v>
      </c>
      <c r="M35" s="57">
        <v>98.390056778605697</v>
      </c>
      <c r="N35" s="57">
        <v>96.680750112418238</v>
      </c>
      <c r="O35" s="57">
        <v>97.899391679100191</v>
      </c>
      <c r="P35" s="57">
        <v>100.34473541618583</v>
      </c>
      <c r="Q35" s="57">
        <v>105.08135095297399</v>
      </c>
      <c r="R35" s="57">
        <v>102.97408633450344</v>
      </c>
      <c r="S35" s="57">
        <v>102.33721851616185</v>
      </c>
      <c r="T35" s="57">
        <v>99.812819355220938</v>
      </c>
      <c r="U35" s="57">
        <v>98.977394370897898</v>
      </c>
      <c r="V35" s="90">
        <v>95.977628901904154</v>
      </c>
      <c r="W35" s="90">
        <v>90.535396643753515</v>
      </c>
      <c r="X35" s="90">
        <v>86.93654051842752</v>
      </c>
      <c r="Y35" s="90">
        <v>84.877140816861967</v>
      </c>
      <c r="Z35" s="58">
        <v>82.743504510940852</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8" priority="1" stopIfTrue="1" operator="equal">
      <formula>FALSE</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pane xSplit="2" ySplit="2" topLeftCell="C3" activePane="bottomRight" state="frozen"/>
      <selection pane="topRight"/>
      <selection pane="bottomLeft"/>
      <selection pane="bottomRight" sqref="A1:B1"/>
    </sheetView>
  </sheetViews>
  <sheetFormatPr defaultColWidth="8.88671875" defaultRowHeight="15" x14ac:dyDescent="0.4"/>
  <cols>
    <col min="1" max="1" width="11.77734375" style="101" customWidth="1"/>
    <col min="2" max="2" width="60.77734375" style="75" customWidth="1"/>
    <col min="3" max="23" width="8.88671875" style="75"/>
    <col min="24" max="25" width="9.94140625" style="75" bestFit="1" customWidth="1"/>
    <col min="26" max="26" width="8.88671875" style="96"/>
    <col min="27" max="16384" width="8.88671875" style="75"/>
  </cols>
  <sheetData>
    <row r="1" spans="1:26" s="84" customFormat="1" ht="60" customHeight="1" x14ac:dyDescent="0.4">
      <c r="A1" s="250" t="s">
        <v>164</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f t="shared" ref="C3:Z3" si="0">SUM(C6,C16:C17,C4)</f>
        <v>2165.9230000000002</v>
      </c>
      <c r="D3" s="57">
        <f t="shared" si="0"/>
        <v>3893.4660000000003</v>
      </c>
      <c r="E3" s="57">
        <f t="shared" si="0"/>
        <v>3557.6930000000011</v>
      </c>
      <c r="F3" s="57">
        <f t="shared" si="0"/>
        <v>3255.0860000000002</v>
      </c>
      <c r="G3" s="57">
        <f t="shared" si="0"/>
        <v>2882.2200000000012</v>
      </c>
      <c r="H3" s="57">
        <f t="shared" si="0"/>
        <v>2605.570901407315</v>
      </c>
      <c r="I3" s="57">
        <f t="shared" si="0"/>
        <v>2624.1158686899994</v>
      </c>
      <c r="J3" s="57">
        <f t="shared" si="0"/>
        <v>2559.18840136366</v>
      </c>
      <c r="K3" s="57">
        <f t="shared" si="0"/>
        <v>2204.4830000000015</v>
      </c>
      <c r="L3" s="57">
        <f t="shared" si="0"/>
        <v>2311.2043118300007</v>
      </c>
      <c r="M3" s="57">
        <f t="shared" si="0"/>
        <v>2439.7983671900015</v>
      </c>
      <c r="N3" s="57">
        <f t="shared" si="0"/>
        <v>2241.4881393452129</v>
      </c>
      <c r="O3" s="57">
        <f t="shared" si="0"/>
        <v>2856.8277160100001</v>
      </c>
      <c r="P3" s="57">
        <f t="shared" si="0"/>
        <v>4684.0175697100012</v>
      </c>
      <c r="Q3" s="57">
        <f t="shared" si="0"/>
        <v>4473.4852258236251</v>
      </c>
      <c r="R3" s="57">
        <f t="shared" si="0"/>
        <v>4933.9849943699946</v>
      </c>
      <c r="S3" s="57">
        <f t="shared" si="0"/>
        <v>5169.8070100499936</v>
      </c>
      <c r="T3" s="57">
        <f t="shared" si="0"/>
        <v>4338.0295486261939</v>
      </c>
      <c r="U3" s="57">
        <f t="shared" si="0"/>
        <v>3065.0410876799974</v>
      </c>
      <c r="V3" s="57">
        <f t="shared" si="0"/>
        <v>2313.5160157900004</v>
      </c>
      <c r="W3" s="90">
        <f t="shared" si="0"/>
        <v>1875.4784224599991</v>
      </c>
      <c r="X3" s="90">
        <f t="shared" si="0"/>
        <v>1666.9844684099999</v>
      </c>
      <c r="Y3" s="90">
        <f t="shared" si="0"/>
        <v>1299.8946281299989</v>
      </c>
      <c r="Z3" s="58">
        <f t="shared" si="0"/>
        <v>713.74196915000039</v>
      </c>
    </row>
    <row r="4" spans="1:26" s="49" customFormat="1" x14ac:dyDescent="0.4">
      <c r="A4" s="59"/>
      <c r="B4" s="89" t="s">
        <v>71</v>
      </c>
      <c r="C4" s="62">
        <v>0</v>
      </c>
      <c r="D4" s="62">
        <v>0</v>
      </c>
      <c r="E4" s="62">
        <v>0</v>
      </c>
      <c r="F4" s="62">
        <v>0</v>
      </c>
      <c r="G4" s="62">
        <v>0.21779253501254769</v>
      </c>
      <c r="H4" s="62">
        <v>0.19822207179713897</v>
      </c>
      <c r="I4" s="62">
        <v>0.21398560299188518</v>
      </c>
      <c r="J4" s="62">
        <v>0.19950958704932828</v>
      </c>
      <c r="K4" s="62">
        <v>0.29138156200034199</v>
      </c>
      <c r="L4" s="62">
        <v>0.21529537268885268</v>
      </c>
      <c r="M4" s="62">
        <v>0.24684795776013954</v>
      </c>
      <c r="N4" s="62">
        <v>0.27288227866969328</v>
      </c>
      <c r="O4" s="62">
        <v>0.3760514424728868</v>
      </c>
      <c r="P4" s="62">
        <v>0.65590480413381513</v>
      </c>
      <c r="Q4" s="62">
        <v>0.68699688010140469</v>
      </c>
      <c r="R4" s="62">
        <v>0.83376723338020331</v>
      </c>
      <c r="S4" s="62">
        <v>0.91257658500359262</v>
      </c>
      <c r="T4" s="62">
        <v>0.7934663253900005</v>
      </c>
      <c r="U4" s="62">
        <v>0.57433755446178814</v>
      </c>
      <c r="V4" s="62">
        <v>0.87733482038647603</v>
      </c>
      <c r="W4" s="97">
        <v>0.31884735577592582</v>
      </c>
      <c r="X4" s="97">
        <v>0.242094898618191</v>
      </c>
      <c r="Y4" s="97">
        <v>0.53818239986270999</v>
      </c>
      <c r="Z4" s="63">
        <v>0.47181806217773065</v>
      </c>
    </row>
    <row r="5" spans="1:26" s="49" customFormat="1" ht="25.5" customHeight="1" x14ac:dyDescent="0.4">
      <c r="A5" s="54">
        <v>941</v>
      </c>
      <c r="B5" s="55" t="s">
        <v>72</v>
      </c>
      <c r="C5" s="57">
        <f t="shared" ref="C5:Z5" si="1">SUM(C6,C16)</f>
        <v>1963.7330170159169</v>
      </c>
      <c r="D5" s="57">
        <f t="shared" si="1"/>
        <v>3511.0253071968073</v>
      </c>
      <c r="E5" s="57">
        <f t="shared" si="1"/>
        <v>3196.4648761680855</v>
      </c>
      <c r="F5" s="57">
        <f t="shared" si="1"/>
        <v>2918.8324071454713</v>
      </c>
      <c r="G5" s="57">
        <f t="shared" si="1"/>
        <v>2575.4290371801894</v>
      </c>
      <c r="H5" s="57">
        <f t="shared" si="1"/>
        <v>2322.1415583933695</v>
      </c>
      <c r="I5" s="57">
        <f t="shared" si="1"/>
        <v>2341.3846914091391</v>
      </c>
      <c r="J5" s="57">
        <f t="shared" si="1"/>
        <v>2283.2817089457872</v>
      </c>
      <c r="K5" s="57">
        <f t="shared" si="1"/>
        <v>1962.2244262698487</v>
      </c>
      <c r="L5" s="57">
        <f t="shared" si="1"/>
        <v>2081.9527649185288</v>
      </c>
      <c r="M5" s="57">
        <f t="shared" si="1"/>
        <v>2211.5479094553452</v>
      </c>
      <c r="N5" s="57">
        <f t="shared" si="1"/>
        <v>2037.3333327489686</v>
      </c>
      <c r="O5" s="57">
        <f t="shared" si="1"/>
        <v>2605.2267441236504</v>
      </c>
      <c r="P5" s="57">
        <f t="shared" si="1"/>
        <v>4276.2337982784702</v>
      </c>
      <c r="Q5" s="57">
        <f t="shared" si="1"/>
        <v>4045.0668011374837</v>
      </c>
      <c r="R5" s="57">
        <f t="shared" si="1"/>
        <v>4471.7167819090546</v>
      </c>
      <c r="S5" s="57">
        <f t="shared" si="1"/>
        <v>4691.0311921237426</v>
      </c>
      <c r="T5" s="57">
        <f t="shared" si="1"/>
        <v>3928.519147559708</v>
      </c>
      <c r="U5" s="57">
        <f t="shared" si="1"/>
        <v>2753.8777392156412</v>
      </c>
      <c r="V5" s="57">
        <f t="shared" si="1"/>
        <v>2072.526947614952</v>
      </c>
      <c r="W5" s="90">
        <f t="shared" si="1"/>
        <v>1679.5154592622177</v>
      </c>
      <c r="X5" s="90">
        <f t="shared" si="1"/>
        <v>1494.5826882367871</v>
      </c>
      <c r="Y5" s="90">
        <f t="shared" si="1"/>
        <v>1165.9868052756133</v>
      </c>
      <c r="Z5" s="58">
        <f t="shared" si="1"/>
        <v>640.1796143369537</v>
      </c>
    </row>
    <row r="6" spans="1:26" s="49" customFormat="1" ht="25.5" customHeight="1" x14ac:dyDescent="0.4">
      <c r="A6" s="54">
        <v>921</v>
      </c>
      <c r="B6" s="64" t="s">
        <v>73</v>
      </c>
      <c r="C6" s="57">
        <f t="shared" ref="C6:I6" si="2">SUM(C7:C15)</f>
        <v>1855.9493805130483</v>
      </c>
      <c r="D6" s="57">
        <f t="shared" si="2"/>
        <v>3312.2132141514071</v>
      </c>
      <c r="E6" s="57">
        <f t="shared" si="2"/>
        <v>3011.7372951512621</v>
      </c>
      <c r="F6" s="57">
        <f t="shared" si="2"/>
        <v>2754.2848747264788</v>
      </c>
      <c r="G6" s="57">
        <f t="shared" si="2"/>
        <v>2421.542188047019</v>
      </c>
      <c r="H6" s="57">
        <f t="shared" si="2"/>
        <v>2186.9852099544155</v>
      </c>
      <c r="I6" s="57">
        <f t="shared" si="2"/>
        <v>2210.3537736985281</v>
      </c>
      <c r="J6" s="57">
        <f t="shared" ref="J6:Z6" si="3">SUM(J7:J15)</f>
        <v>2160.6765271632098</v>
      </c>
      <c r="K6" s="57">
        <f t="shared" si="3"/>
        <v>1857.0591059116509</v>
      </c>
      <c r="L6" s="57">
        <f t="shared" si="3"/>
        <v>1970.6871657855061</v>
      </c>
      <c r="M6" s="57">
        <f t="shared" si="3"/>
        <v>2097.7112189862819</v>
      </c>
      <c r="N6" s="57">
        <f t="shared" si="3"/>
        <v>1927.6856748576931</v>
      </c>
      <c r="O6" s="57">
        <f t="shared" si="3"/>
        <v>2456.5848224810002</v>
      </c>
      <c r="P6" s="57">
        <f t="shared" si="3"/>
        <v>4036.8830452297743</v>
      </c>
      <c r="Q6" s="57">
        <f t="shared" si="3"/>
        <v>3821.0001763987771</v>
      </c>
      <c r="R6" s="57">
        <f t="shared" si="3"/>
        <v>4221.0941452280877</v>
      </c>
      <c r="S6" s="57">
        <f t="shared" si="3"/>
        <v>4420.0315069718436</v>
      </c>
      <c r="T6" s="57">
        <f t="shared" si="3"/>
        <v>3692.1280281639038</v>
      </c>
      <c r="U6" s="57">
        <f t="shared" si="3"/>
        <v>2570.784635292383</v>
      </c>
      <c r="V6" s="57">
        <f t="shared" si="3"/>
        <v>1928.1982951222581</v>
      </c>
      <c r="W6" s="90">
        <f t="shared" si="3"/>
        <v>1568.4625819826788</v>
      </c>
      <c r="X6" s="90">
        <f t="shared" si="3"/>
        <v>1404.4298261401254</v>
      </c>
      <c r="Y6" s="90">
        <f t="shared" si="3"/>
        <v>1099.884636269217</v>
      </c>
      <c r="Z6" s="58">
        <f t="shared" si="3"/>
        <v>604.41443647461551</v>
      </c>
    </row>
    <row r="7" spans="1:26" s="49" customFormat="1" x14ac:dyDescent="0.4">
      <c r="A7" s="59" t="s">
        <v>74</v>
      </c>
      <c r="B7" s="65" t="s">
        <v>75</v>
      </c>
      <c r="C7" s="62">
        <v>126.46449093858502</v>
      </c>
      <c r="D7" s="62">
        <v>249.89350712304423</v>
      </c>
      <c r="E7" s="62">
        <v>227.48073324615933</v>
      </c>
      <c r="F7" s="62">
        <v>216.67992454119366</v>
      </c>
      <c r="G7" s="62">
        <v>195.49963064400748</v>
      </c>
      <c r="H7" s="62">
        <v>172.37845105435133</v>
      </c>
      <c r="I7" s="62">
        <v>162.87660716110116</v>
      </c>
      <c r="J7" s="62">
        <v>147.15095103568729</v>
      </c>
      <c r="K7" s="62">
        <v>123.14797576565689</v>
      </c>
      <c r="L7" s="62">
        <v>128.10883183043259</v>
      </c>
      <c r="M7" s="62">
        <v>136.97037132038895</v>
      </c>
      <c r="N7" s="62">
        <v>135.24177664284343</v>
      </c>
      <c r="O7" s="62">
        <v>170.24719346708341</v>
      </c>
      <c r="P7" s="62">
        <v>259.79544137389814</v>
      </c>
      <c r="Q7" s="62">
        <v>252.57725330384528</v>
      </c>
      <c r="R7" s="62">
        <v>286.91121289811315</v>
      </c>
      <c r="S7" s="62">
        <v>320.30743874288817</v>
      </c>
      <c r="T7" s="62">
        <v>270.93955996209354</v>
      </c>
      <c r="U7" s="62">
        <v>196.49042233393823</v>
      </c>
      <c r="V7" s="62">
        <v>161.8005438908894</v>
      </c>
      <c r="W7" s="97">
        <v>137.58966178140284</v>
      </c>
      <c r="X7" s="97">
        <v>119.21787095137341</v>
      </c>
      <c r="Y7" s="97">
        <v>95.009451829858193</v>
      </c>
      <c r="Z7" s="63">
        <v>52.79059273200248</v>
      </c>
    </row>
    <row r="8" spans="1:26" s="49" customFormat="1" x14ac:dyDescent="0.4">
      <c r="A8" s="59" t="s">
        <v>76</v>
      </c>
      <c r="B8" s="65" t="s">
        <v>77</v>
      </c>
      <c r="C8" s="62">
        <v>256.97650675007242</v>
      </c>
      <c r="D8" s="62">
        <v>466.40543640072917</v>
      </c>
      <c r="E8" s="62">
        <v>440.67388659216272</v>
      </c>
      <c r="F8" s="62">
        <v>406.24072677184694</v>
      </c>
      <c r="G8" s="62">
        <v>363.58454951708444</v>
      </c>
      <c r="H8" s="62">
        <v>332.57263768531038</v>
      </c>
      <c r="I8" s="62">
        <v>324.88911212016296</v>
      </c>
      <c r="J8" s="62">
        <v>303.33043616177866</v>
      </c>
      <c r="K8" s="62">
        <v>258.12245232718647</v>
      </c>
      <c r="L8" s="62">
        <v>281.65869938252456</v>
      </c>
      <c r="M8" s="62">
        <v>307.09422007137937</v>
      </c>
      <c r="N8" s="62">
        <v>296.59374122864784</v>
      </c>
      <c r="O8" s="62">
        <v>380.5722922175936</v>
      </c>
      <c r="P8" s="62">
        <v>602.50843602692999</v>
      </c>
      <c r="Q8" s="62">
        <v>566.3475305033553</v>
      </c>
      <c r="R8" s="62">
        <v>636.99105738360652</v>
      </c>
      <c r="S8" s="62">
        <v>674.18878200617792</v>
      </c>
      <c r="T8" s="62">
        <v>563.86591657988743</v>
      </c>
      <c r="U8" s="62">
        <v>365.98800226312125</v>
      </c>
      <c r="V8" s="62">
        <v>236.09043138063279</v>
      </c>
      <c r="W8" s="97">
        <v>193.69847286175067</v>
      </c>
      <c r="X8" s="97">
        <v>178.85998009916619</v>
      </c>
      <c r="Y8" s="97">
        <v>151.57848420747348</v>
      </c>
      <c r="Z8" s="63">
        <v>86.875488759711445</v>
      </c>
    </row>
    <row r="9" spans="1:26" s="49" customFormat="1" x14ac:dyDescent="0.4">
      <c r="A9" s="59" t="s">
        <v>78</v>
      </c>
      <c r="B9" s="65" t="s">
        <v>79</v>
      </c>
      <c r="C9" s="62">
        <v>212.46724135416616</v>
      </c>
      <c r="D9" s="62">
        <v>403.13654763252492</v>
      </c>
      <c r="E9" s="62">
        <v>370.8330651667257</v>
      </c>
      <c r="F9" s="62">
        <v>332.36285518815077</v>
      </c>
      <c r="G9" s="62">
        <v>296.80313810193582</v>
      </c>
      <c r="H9" s="62">
        <v>265.58141735701366</v>
      </c>
      <c r="I9" s="62">
        <v>254.07064972192705</v>
      </c>
      <c r="J9" s="62">
        <v>237.69880117212125</v>
      </c>
      <c r="K9" s="62">
        <v>197.90628826640079</v>
      </c>
      <c r="L9" s="62">
        <v>216.64117346610016</v>
      </c>
      <c r="M9" s="62">
        <v>236.87483481675491</v>
      </c>
      <c r="N9" s="62">
        <v>221.61445686148096</v>
      </c>
      <c r="O9" s="62">
        <v>292.45824736510122</v>
      </c>
      <c r="P9" s="62">
        <v>477.63964415401921</v>
      </c>
      <c r="Q9" s="62">
        <v>462.27236786329649</v>
      </c>
      <c r="R9" s="62">
        <v>522.2195756196819</v>
      </c>
      <c r="S9" s="62">
        <v>569.67407732069466</v>
      </c>
      <c r="T9" s="62">
        <v>490.00613815460684</v>
      </c>
      <c r="U9" s="62">
        <v>357.62764232215625</v>
      </c>
      <c r="V9" s="62">
        <v>271.43776018899314</v>
      </c>
      <c r="W9" s="97">
        <v>208.84999544361364</v>
      </c>
      <c r="X9" s="97">
        <v>182.21636388920766</v>
      </c>
      <c r="Y9" s="97">
        <v>148.85448090325852</v>
      </c>
      <c r="Z9" s="63">
        <v>80.558929036529875</v>
      </c>
    </row>
    <row r="10" spans="1:26" s="49" customFormat="1" x14ac:dyDescent="0.4">
      <c r="A10" s="59" t="s">
        <v>80</v>
      </c>
      <c r="B10" s="65" t="s">
        <v>81</v>
      </c>
      <c r="C10" s="62">
        <v>131.74586330628702</v>
      </c>
      <c r="D10" s="62">
        <v>225.79599259152872</v>
      </c>
      <c r="E10" s="62">
        <v>215.48854435555168</v>
      </c>
      <c r="F10" s="62">
        <v>207.3448742712026</v>
      </c>
      <c r="G10" s="62">
        <v>194.11322232274549</v>
      </c>
      <c r="H10" s="62">
        <v>175.7727038487694</v>
      </c>
      <c r="I10" s="62">
        <v>169.14788045296831</v>
      </c>
      <c r="J10" s="62">
        <v>167.95746147153605</v>
      </c>
      <c r="K10" s="62">
        <v>144.16200399984635</v>
      </c>
      <c r="L10" s="62">
        <v>155.80892705936299</v>
      </c>
      <c r="M10" s="62">
        <v>167.70107537338748</v>
      </c>
      <c r="N10" s="62">
        <v>154.61819435562597</v>
      </c>
      <c r="O10" s="62">
        <v>206.72124199362457</v>
      </c>
      <c r="P10" s="62">
        <v>342.89599787541101</v>
      </c>
      <c r="Q10" s="62">
        <v>313.15341229873155</v>
      </c>
      <c r="R10" s="62">
        <v>348.83019902857211</v>
      </c>
      <c r="S10" s="62">
        <v>368.27814169173979</v>
      </c>
      <c r="T10" s="62">
        <v>301.61147208026057</v>
      </c>
      <c r="U10" s="62">
        <v>211.67046321960365</v>
      </c>
      <c r="V10" s="62">
        <v>157.06300555048563</v>
      </c>
      <c r="W10" s="97">
        <v>120.09207435213628</v>
      </c>
      <c r="X10" s="97">
        <v>112.33688833253234</v>
      </c>
      <c r="Y10" s="97">
        <v>94.221066105676101</v>
      </c>
      <c r="Z10" s="63">
        <v>50.344769596043058</v>
      </c>
    </row>
    <row r="11" spans="1:26" s="49" customFormat="1" x14ac:dyDescent="0.4">
      <c r="A11" s="59" t="s">
        <v>82</v>
      </c>
      <c r="B11" s="65" t="s">
        <v>83</v>
      </c>
      <c r="C11" s="62">
        <v>202.5290937538806</v>
      </c>
      <c r="D11" s="62">
        <v>369.61503273348029</v>
      </c>
      <c r="E11" s="62">
        <v>348.55861595405554</v>
      </c>
      <c r="F11" s="62">
        <v>337.33164983157138</v>
      </c>
      <c r="G11" s="62">
        <v>314.88367972344565</v>
      </c>
      <c r="H11" s="62">
        <v>284.5093545703013</v>
      </c>
      <c r="I11" s="62">
        <v>282.40022587306612</v>
      </c>
      <c r="J11" s="62">
        <v>284.3523439041083</v>
      </c>
      <c r="K11" s="62">
        <v>244.59925885995213</v>
      </c>
      <c r="L11" s="62">
        <v>274.93386755927389</v>
      </c>
      <c r="M11" s="62">
        <v>296.90586708504435</v>
      </c>
      <c r="N11" s="62">
        <v>278.61963860307617</v>
      </c>
      <c r="O11" s="62">
        <v>345.76485002594728</v>
      </c>
      <c r="P11" s="62">
        <v>554.74853297171819</v>
      </c>
      <c r="Q11" s="62">
        <v>511.94772891453607</v>
      </c>
      <c r="R11" s="62">
        <v>550.54636326473235</v>
      </c>
      <c r="S11" s="62">
        <v>566.22332758173172</v>
      </c>
      <c r="T11" s="62">
        <v>488.31146832754609</v>
      </c>
      <c r="U11" s="62">
        <v>347.3305893404895</v>
      </c>
      <c r="V11" s="62">
        <v>258.83919449954465</v>
      </c>
      <c r="W11" s="97">
        <v>227.17966525637632</v>
      </c>
      <c r="X11" s="97">
        <v>212.95456460700137</v>
      </c>
      <c r="Y11" s="97">
        <v>161.26265148789776</v>
      </c>
      <c r="Z11" s="63">
        <v>92.661520369216547</v>
      </c>
    </row>
    <row r="12" spans="1:26" s="49" customFormat="1" x14ac:dyDescent="0.4">
      <c r="A12" s="59" t="s">
        <v>84</v>
      </c>
      <c r="B12" s="65" t="s">
        <v>85</v>
      </c>
      <c r="C12" s="62">
        <v>160.90684016097671</v>
      </c>
      <c r="D12" s="62">
        <v>275.34928947999992</v>
      </c>
      <c r="E12" s="62">
        <v>238.55092015354438</v>
      </c>
      <c r="F12" s="62">
        <v>209.62756270804147</v>
      </c>
      <c r="G12" s="62">
        <v>181.05894225670716</v>
      </c>
      <c r="H12" s="62">
        <v>160.54828066597383</v>
      </c>
      <c r="I12" s="62">
        <v>169.6607666227446</v>
      </c>
      <c r="J12" s="62">
        <v>169.08385491375668</v>
      </c>
      <c r="K12" s="62">
        <v>150.24827086325445</v>
      </c>
      <c r="L12" s="62">
        <v>161.42890027523688</v>
      </c>
      <c r="M12" s="62">
        <v>174.35728775307027</v>
      </c>
      <c r="N12" s="62">
        <v>160.69592180258067</v>
      </c>
      <c r="O12" s="62">
        <v>215.84748673387944</v>
      </c>
      <c r="P12" s="62">
        <v>367.91042272665374</v>
      </c>
      <c r="Q12" s="62">
        <v>344.71978782714916</v>
      </c>
      <c r="R12" s="62">
        <v>374.68273224889447</v>
      </c>
      <c r="S12" s="62">
        <v>388.47362390069139</v>
      </c>
      <c r="T12" s="62">
        <v>318.40663068709858</v>
      </c>
      <c r="U12" s="62">
        <v>209.16561916776629</v>
      </c>
      <c r="V12" s="62">
        <v>155.9339329415161</v>
      </c>
      <c r="W12" s="97">
        <v>122.26324981289449</v>
      </c>
      <c r="X12" s="97">
        <v>107.57197426454439</v>
      </c>
      <c r="Y12" s="97">
        <v>81.532291487351927</v>
      </c>
      <c r="Z12" s="63">
        <v>45.219173795076848</v>
      </c>
    </row>
    <row r="13" spans="1:26" s="49" customFormat="1" x14ac:dyDescent="0.4">
      <c r="A13" s="59" t="s">
        <v>86</v>
      </c>
      <c r="B13" s="65" t="s">
        <v>87</v>
      </c>
      <c r="C13" s="62">
        <v>394.6589298549826</v>
      </c>
      <c r="D13" s="62">
        <v>715.83695541260033</v>
      </c>
      <c r="E13" s="62">
        <v>647.72852990689967</v>
      </c>
      <c r="F13" s="62">
        <v>583.7616460963502</v>
      </c>
      <c r="G13" s="62">
        <v>490.86351397559793</v>
      </c>
      <c r="H13" s="62">
        <v>454.11189870395089</v>
      </c>
      <c r="I13" s="62">
        <v>490.14295222424323</v>
      </c>
      <c r="J13" s="62">
        <v>493.74897276984609</v>
      </c>
      <c r="K13" s="62">
        <v>435.0743575961842</v>
      </c>
      <c r="L13" s="62">
        <v>429.07023864929613</v>
      </c>
      <c r="M13" s="62">
        <v>437.4083455635041</v>
      </c>
      <c r="N13" s="62">
        <v>380.71217479316999</v>
      </c>
      <c r="O13" s="62">
        <v>417.42031612742733</v>
      </c>
      <c r="P13" s="62">
        <v>677.10209099149574</v>
      </c>
      <c r="Q13" s="62">
        <v>685.34254883579297</v>
      </c>
      <c r="R13" s="62">
        <v>760.97410257077536</v>
      </c>
      <c r="S13" s="62">
        <v>766.46435626317134</v>
      </c>
      <c r="T13" s="62">
        <v>642.06881877887281</v>
      </c>
      <c r="U13" s="62">
        <v>470.06844493235212</v>
      </c>
      <c r="V13" s="62">
        <v>373.41122145994518</v>
      </c>
      <c r="W13" s="97">
        <v>293.54560665100894</v>
      </c>
      <c r="X13" s="97">
        <v>258.03298293818199</v>
      </c>
      <c r="Y13" s="97">
        <v>199.07488595294376</v>
      </c>
      <c r="Z13" s="63">
        <v>103.1042396619174</v>
      </c>
    </row>
    <row r="14" spans="1:26" s="49" customFormat="1" x14ac:dyDescent="0.4">
      <c r="A14" s="59" t="s">
        <v>88</v>
      </c>
      <c r="B14" s="65" t="s">
        <v>89</v>
      </c>
      <c r="C14" s="62">
        <v>212.90749392679609</v>
      </c>
      <c r="D14" s="62">
        <v>349.50769133443407</v>
      </c>
      <c r="E14" s="62">
        <v>297.20122508485701</v>
      </c>
      <c r="F14" s="62">
        <v>262.93106188312606</v>
      </c>
      <c r="G14" s="62">
        <v>220.85268160437212</v>
      </c>
      <c r="H14" s="62">
        <v>196.9123237276832</v>
      </c>
      <c r="I14" s="62">
        <v>215.5862492000314</v>
      </c>
      <c r="J14" s="62">
        <v>222.07693476112922</v>
      </c>
      <c r="K14" s="62">
        <v>191.32255005674043</v>
      </c>
      <c r="L14" s="62">
        <v>203.76588899102055</v>
      </c>
      <c r="M14" s="62">
        <v>214.21455817039526</v>
      </c>
      <c r="N14" s="62">
        <v>188.97290136098937</v>
      </c>
      <c r="O14" s="62">
        <v>264.06068679210654</v>
      </c>
      <c r="P14" s="62">
        <v>471.26637460224123</v>
      </c>
      <c r="Q14" s="62">
        <v>426.44334657407859</v>
      </c>
      <c r="R14" s="62">
        <v>455.3283911445626</v>
      </c>
      <c r="S14" s="62">
        <v>470.654416054725</v>
      </c>
      <c r="T14" s="62">
        <v>375.89486621350261</v>
      </c>
      <c r="U14" s="62">
        <v>254.29873943076723</v>
      </c>
      <c r="V14" s="62">
        <v>194.7312728310782</v>
      </c>
      <c r="W14" s="97">
        <v>164.89381847532934</v>
      </c>
      <c r="X14" s="97">
        <v>152.28480713073884</v>
      </c>
      <c r="Y14" s="97">
        <v>115.51299079865532</v>
      </c>
      <c r="Z14" s="63">
        <v>62.728861406344244</v>
      </c>
    </row>
    <row r="15" spans="1:26" s="49" customFormat="1" x14ac:dyDescent="0.4">
      <c r="A15" s="59" t="s">
        <v>90</v>
      </c>
      <c r="B15" s="65" t="s">
        <v>91</v>
      </c>
      <c r="C15" s="62">
        <v>157.29292046730154</v>
      </c>
      <c r="D15" s="62">
        <v>256.67276144306504</v>
      </c>
      <c r="E15" s="62">
        <v>225.22177469130546</v>
      </c>
      <c r="F15" s="62">
        <v>198.00457343499619</v>
      </c>
      <c r="G15" s="62">
        <v>163.88282990112239</v>
      </c>
      <c r="H15" s="62">
        <v>144.59814234106156</v>
      </c>
      <c r="I15" s="62">
        <v>141.57933032228334</v>
      </c>
      <c r="J15" s="62">
        <v>135.27677097324641</v>
      </c>
      <c r="K15" s="62">
        <v>112.47594817642906</v>
      </c>
      <c r="L15" s="62">
        <v>119.27063857225812</v>
      </c>
      <c r="M15" s="62">
        <v>126.18465883235726</v>
      </c>
      <c r="N15" s="62">
        <v>110.61686920927858</v>
      </c>
      <c r="O15" s="62">
        <v>163.49250775823697</v>
      </c>
      <c r="P15" s="62">
        <v>283.01610450740674</v>
      </c>
      <c r="Q15" s="62">
        <v>258.19620027799198</v>
      </c>
      <c r="R15" s="62">
        <v>284.61051106914891</v>
      </c>
      <c r="S15" s="62">
        <v>295.76734341002373</v>
      </c>
      <c r="T15" s="62">
        <v>241.0231573800354</v>
      </c>
      <c r="U15" s="62">
        <v>158.14471228218892</v>
      </c>
      <c r="V15" s="62">
        <v>118.89093237917294</v>
      </c>
      <c r="W15" s="97">
        <v>100.35003734816604</v>
      </c>
      <c r="X15" s="97">
        <v>80.954393927379513</v>
      </c>
      <c r="Y15" s="97">
        <v>52.838333496101932</v>
      </c>
      <c r="Z15" s="63">
        <v>30.130861117773577</v>
      </c>
    </row>
    <row r="16" spans="1:26" s="49" customFormat="1" x14ac:dyDescent="0.4">
      <c r="A16" s="47">
        <v>924</v>
      </c>
      <c r="B16" s="66" t="s">
        <v>92</v>
      </c>
      <c r="C16" s="57">
        <v>107.78363650286869</v>
      </c>
      <c r="D16" s="57">
        <v>198.81209304540039</v>
      </c>
      <c r="E16" s="57">
        <v>184.72758101682356</v>
      </c>
      <c r="F16" s="57">
        <v>164.54753241899238</v>
      </c>
      <c r="G16" s="57">
        <v>153.88684913317039</v>
      </c>
      <c r="H16" s="57">
        <v>135.15634843895415</v>
      </c>
      <c r="I16" s="57">
        <v>131.03091771061094</v>
      </c>
      <c r="J16" s="57">
        <v>122.6051817825774</v>
      </c>
      <c r="K16" s="57">
        <v>105.1653203581977</v>
      </c>
      <c r="L16" s="57">
        <v>111.26559913302277</v>
      </c>
      <c r="M16" s="57">
        <v>113.83669046906338</v>
      </c>
      <c r="N16" s="57">
        <v>109.64765789127556</v>
      </c>
      <c r="O16" s="57">
        <v>148.64192164265006</v>
      </c>
      <c r="P16" s="57">
        <v>239.35075304869594</v>
      </c>
      <c r="Q16" s="57">
        <v>224.06662473870642</v>
      </c>
      <c r="R16" s="57">
        <v>250.62263668096736</v>
      </c>
      <c r="S16" s="57">
        <v>270.99968515189948</v>
      </c>
      <c r="T16" s="57">
        <v>236.39111939580414</v>
      </c>
      <c r="U16" s="57">
        <v>183.09310392325821</v>
      </c>
      <c r="V16" s="57">
        <v>144.32865249269409</v>
      </c>
      <c r="W16" s="90">
        <v>111.0528772795389</v>
      </c>
      <c r="X16" s="90">
        <v>90.152862096661792</v>
      </c>
      <c r="Y16" s="90">
        <v>66.102169006396224</v>
      </c>
      <c r="Z16" s="58">
        <v>35.765177862338227</v>
      </c>
    </row>
    <row r="17" spans="1:26" s="49" customFormat="1" x14ac:dyDescent="0.4">
      <c r="A17" s="47">
        <v>923</v>
      </c>
      <c r="B17" s="91" t="s">
        <v>93</v>
      </c>
      <c r="C17" s="90">
        <v>202.18998298408343</v>
      </c>
      <c r="D17" s="90">
        <v>382.44069280319292</v>
      </c>
      <c r="E17" s="90">
        <v>361.22812383191547</v>
      </c>
      <c r="F17" s="90">
        <v>336.25359285452873</v>
      </c>
      <c r="G17" s="90">
        <v>306.57317028479923</v>
      </c>
      <c r="H17" s="90">
        <v>283.2311209421481</v>
      </c>
      <c r="I17" s="90">
        <v>282.51719167786848</v>
      </c>
      <c r="J17" s="90">
        <v>275.70718283082351</v>
      </c>
      <c r="K17" s="90">
        <v>241.96719216815242</v>
      </c>
      <c r="L17" s="90">
        <v>229.03625153878303</v>
      </c>
      <c r="M17" s="90">
        <v>228.00360977689624</v>
      </c>
      <c r="N17" s="90">
        <v>203.88192431757452</v>
      </c>
      <c r="O17" s="90">
        <v>251.22492044387664</v>
      </c>
      <c r="P17" s="90">
        <v>407.12786662739722</v>
      </c>
      <c r="Q17" s="90">
        <v>427.7314278060403</v>
      </c>
      <c r="R17" s="90">
        <v>461.43444522756005</v>
      </c>
      <c r="S17" s="90">
        <v>477.86324134124743</v>
      </c>
      <c r="T17" s="90">
        <v>408.71693474109554</v>
      </c>
      <c r="U17" s="90">
        <v>310.58901090989474</v>
      </c>
      <c r="V17" s="90">
        <v>240.11173335466211</v>
      </c>
      <c r="W17" s="90">
        <v>195.64411584200559</v>
      </c>
      <c r="X17" s="90">
        <v>172.15968527459441</v>
      </c>
      <c r="Y17" s="90">
        <v>133.36964045452285</v>
      </c>
      <c r="Z17" s="58">
        <v>73.090536750868978</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165</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v>3363.7059158392626</v>
      </c>
      <c r="D21" s="57">
        <v>6021.1115694925584</v>
      </c>
      <c r="E21" s="57">
        <v>5417.4779724301834</v>
      </c>
      <c r="F21" s="57">
        <v>4937.1293208515626</v>
      </c>
      <c r="G21" s="57">
        <v>4288.0813656083265</v>
      </c>
      <c r="H21" s="57">
        <v>3828.7594552593091</v>
      </c>
      <c r="I21" s="57">
        <v>3768.5238884645091</v>
      </c>
      <c r="J21" s="57">
        <v>3602.8275328102491</v>
      </c>
      <c r="K21" s="57">
        <v>3018.064757503741</v>
      </c>
      <c r="L21" s="57">
        <v>3088.8699442302777</v>
      </c>
      <c r="M21" s="57">
        <v>3170.6969369539916</v>
      </c>
      <c r="N21" s="57">
        <v>2837.5113797917438</v>
      </c>
      <c r="O21" s="57">
        <v>3526.4811788651318</v>
      </c>
      <c r="P21" s="57">
        <v>5688.1893664023319</v>
      </c>
      <c r="Q21" s="57">
        <v>5341.0448372143637</v>
      </c>
      <c r="R21" s="57">
        <v>5802.2973838742528</v>
      </c>
      <c r="S21" s="57">
        <v>5956.9280763847773</v>
      </c>
      <c r="T21" s="57">
        <v>4903.8939347320556</v>
      </c>
      <c r="U21" s="57">
        <v>3417.1346390628687</v>
      </c>
      <c r="V21" s="90">
        <v>2557.2559510964252</v>
      </c>
      <c r="W21" s="90">
        <v>2025.1206833603478</v>
      </c>
      <c r="X21" s="90">
        <v>1769.422437012656</v>
      </c>
      <c r="Y21" s="90">
        <v>1350.912066928099</v>
      </c>
      <c r="Z21" s="58">
        <v>727.80342273920553</v>
      </c>
    </row>
    <row r="22" spans="1:26" x14ac:dyDescent="0.4">
      <c r="A22" s="59"/>
      <c r="B22" s="89" t="s">
        <v>71</v>
      </c>
      <c r="C22" s="62">
        <v>0</v>
      </c>
      <c r="D22" s="62">
        <v>0</v>
      </c>
      <c r="E22" s="62">
        <v>0</v>
      </c>
      <c r="F22" s="62">
        <v>0</v>
      </c>
      <c r="G22" s="62">
        <v>0.32402526904813111</v>
      </c>
      <c r="H22" s="62">
        <v>0.29127767401165944</v>
      </c>
      <c r="I22" s="62">
        <v>0.30730725966951089</v>
      </c>
      <c r="J22" s="62">
        <v>0.28086976046699497</v>
      </c>
      <c r="K22" s="62">
        <v>0.39891821495544438</v>
      </c>
      <c r="L22" s="62">
        <v>0.28773717772441071</v>
      </c>
      <c r="M22" s="62">
        <v>0.32079702736454485</v>
      </c>
      <c r="N22" s="62">
        <v>0.34544308197631068</v>
      </c>
      <c r="O22" s="62">
        <v>0.46419961789571107</v>
      </c>
      <c r="P22" s="62">
        <v>0.79651937182574684</v>
      </c>
      <c r="Q22" s="62">
        <v>0.82022873764435467</v>
      </c>
      <c r="R22" s="62">
        <v>0.9804986116743849</v>
      </c>
      <c r="S22" s="62">
        <v>1.0515195384453375</v>
      </c>
      <c r="T22" s="62">
        <v>0.89696823335987086</v>
      </c>
      <c r="U22" s="62">
        <v>0.64031401071741045</v>
      </c>
      <c r="V22" s="97">
        <v>0.96976622388815115</v>
      </c>
      <c r="W22" s="97">
        <v>0.34428781866209646</v>
      </c>
      <c r="X22" s="97">
        <v>0.25697188763247253</v>
      </c>
      <c r="Y22" s="97">
        <v>0.55930464089136089</v>
      </c>
      <c r="Z22" s="63">
        <v>0.48111336506115487</v>
      </c>
    </row>
    <row r="23" spans="1:26" ht="25.5" customHeight="1" x14ac:dyDescent="0.4">
      <c r="A23" s="54">
        <v>941</v>
      </c>
      <c r="B23" s="55" t="s">
        <v>72</v>
      </c>
      <c r="C23" s="57">
        <v>3049.7023054214401</v>
      </c>
      <c r="D23" s="57">
        <v>5429.6801610554348</v>
      </c>
      <c r="E23" s="57">
        <v>4867.417749729213</v>
      </c>
      <c r="F23" s="57">
        <v>4427.1189946961931</v>
      </c>
      <c r="G23" s="57">
        <v>3831.6468773303077</v>
      </c>
      <c r="H23" s="57">
        <v>3412.2738488317691</v>
      </c>
      <c r="I23" s="57">
        <v>3362.4902950894875</v>
      </c>
      <c r="J23" s="57">
        <v>3214.40586467513</v>
      </c>
      <c r="K23" s="57">
        <v>2686.3987552809544</v>
      </c>
      <c r="L23" s="57">
        <v>2782.4806694705526</v>
      </c>
      <c r="M23" s="57">
        <v>2874.0687249959901</v>
      </c>
      <c r="N23" s="57">
        <v>2579.0707586759659</v>
      </c>
      <c r="O23" s="57">
        <v>3215.9037901871084</v>
      </c>
      <c r="P23" s="57">
        <v>5192.9838557637622</v>
      </c>
      <c r="Q23" s="57">
        <v>4829.5416356102633</v>
      </c>
      <c r="R23" s="57">
        <v>5258.6764278172468</v>
      </c>
      <c r="S23" s="57">
        <v>5405.2569779173336</v>
      </c>
      <c r="T23" s="57">
        <v>4440.9658819170154</v>
      </c>
      <c r="U23" s="57">
        <v>3070.2267099266987</v>
      </c>
      <c r="V23" s="90">
        <v>2290.8775363658983</v>
      </c>
      <c r="W23" s="90">
        <v>1813.5220612744283</v>
      </c>
      <c r="X23" s="90">
        <v>1586.4263840797994</v>
      </c>
      <c r="Y23" s="90">
        <v>1211.7487148875605</v>
      </c>
      <c r="Z23" s="58">
        <v>652.79181359780807</v>
      </c>
    </row>
    <row r="24" spans="1:26" ht="25.5" customHeight="1" x14ac:dyDescent="0.4">
      <c r="A24" s="54">
        <v>921</v>
      </c>
      <c r="B24" s="64" t="s">
        <v>73</v>
      </c>
      <c r="C24" s="57">
        <v>2882.312949596987</v>
      </c>
      <c r="D24" s="57">
        <v>5122.2240811536994</v>
      </c>
      <c r="E24" s="57">
        <v>4586.1237760617396</v>
      </c>
      <c r="F24" s="57">
        <v>4177.5426557055853</v>
      </c>
      <c r="G24" s="57">
        <v>3602.6985908774595</v>
      </c>
      <c r="H24" s="57">
        <v>3213.6681817418939</v>
      </c>
      <c r="I24" s="57">
        <v>3174.3152417651945</v>
      </c>
      <c r="J24" s="57">
        <v>3041.802189089502</v>
      </c>
      <c r="K24" s="57">
        <v>2542.4213478413567</v>
      </c>
      <c r="L24" s="57">
        <v>2633.7768256651384</v>
      </c>
      <c r="M24" s="57">
        <v>2726.1295958297765</v>
      </c>
      <c r="N24" s="57">
        <v>2440.2672238400005</v>
      </c>
      <c r="O24" s="57">
        <v>3032.4195233111018</v>
      </c>
      <c r="P24" s="57">
        <v>4902.3204694570641</v>
      </c>
      <c r="Q24" s="57">
        <v>4562.0209378007876</v>
      </c>
      <c r="R24" s="57">
        <v>4963.9477103985746</v>
      </c>
      <c r="S24" s="57">
        <v>5092.9966498171607</v>
      </c>
      <c r="T24" s="57">
        <v>4173.7392612507902</v>
      </c>
      <c r="U24" s="57">
        <v>2866.1009675004284</v>
      </c>
      <c r="V24" s="90">
        <v>2131.3431726607751</v>
      </c>
      <c r="W24" s="90">
        <v>1693.6084029607885</v>
      </c>
      <c r="X24" s="90">
        <v>1490.7335327199467</v>
      </c>
      <c r="Y24" s="90">
        <v>1143.0522099336752</v>
      </c>
      <c r="Z24" s="58">
        <v>616.32202481113279</v>
      </c>
    </row>
    <row r="25" spans="1:26" x14ac:dyDescent="0.4">
      <c r="A25" s="59" t="s">
        <v>74</v>
      </c>
      <c r="B25" s="65" t="s">
        <v>75</v>
      </c>
      <c r="C25" s="62">
        <v>196.40095992042154</v>
      </c>
      <c r="D25" s="62">
        <v>386.45173397677871</v>
      </c>
      <c r="E25" s="62">
        <v>346.39634772121548</v>
      </c>
      <c r="F25" s="62">
        <v>328.64778647698745</v>
      </c>
      <c r="G25" s="62">
        <v>290.85854762921593</v>
      </c>
      <c r="H25" s="62">
        <v>253.30173283744702</v>
      </c>
      <c r="I25" s="62">
        <v>233.90902523869124</v>
      </c>
      <c r="J25" s="62">
        <v>207.15922969488773</v>
      </c>
      <c r="K25" s="62">
        <v>168.59670299850515</v>
      </c>
      <c r="L25" s="62">
        <v>171.21442626513266</v>
      </c>
      <c r="M25" s="62">
        <v>178.00304428402268</v>
      </c>
      <c r="N25" s="62">
        <v>171.20326157934664</v>
      </c>
      <c r="O25" s="62">
        <v>210.15391308048302</v>
      </c>
      <c r="P25" s="62">
        <v>315.49105977292481</v>
      </c>
      <c r="Q25" s="62">
        <v>301.56049850548339</v>
      </c>
      <c r="R25" s="62">
        <v>337.40357579167642</v>
      </c>
      <c r="S25" s="62">
        <v>369.07535836699566</v>
      </c>
      <c r="T25" s="62">
        <v>306.28165389003726</v>
      </c>
      <c r="U25" s="62">
        <v>219.06206448593392</v>
      </c>
      <c r="V25" s="97">
        <v>178.8470021091797</v>
      </c>
      <c r="W25" s="97">
        <v>148.56778225397926</v>
      </c>
      <c r="X25" s="97">
        <v>126.54393592247703</v>
      </c>
      <c r="Y25" s="97">
        <v>98.738322454505521</v>
      </c>
      <c r="Z25" s="63">
        <v>53.830621904634306</v>
      </c>
    </row>
    <row r="26" spans="1:26" x14ac:dyDescent="0.4">
      <c r="A26" s="59" t="s">
        <v>76</v>
      </c>
      <c r="B26" s="65" t="s">
        <v>77</v>
      </c>
      <c r="C26" s="62">
        <v>399.08777735262368</v>
      </c>
      <c r="D26" s="62">
        <v>721.28000326358472</v>
      </c>
      <c r="E26" s="62">
        <v>671.03627930747189</v>
      </c>
      <c r="F26" s="62">
        <v>616.16283055788199</v>
      </c>
      <c r="G26" s="62">
        <v>540.93030081232769</v>
      </c>
      <c r="H26" s="62">
        <v>488.69928291354756</v>
      </c>
      <c r="I26" s="62">
        <v>466.57710306750846</v>
      </c>
      <c r="J26" s="62">
        <v>427.02883709564941</v>
      </c>
      <c r="K26" s="62">
        <v>353.38456975586587</v>
      </c>
      <c r="L26" s="62">
        <v>376.43019554805335</v>
      </c>
      <c r="M26" s="62">
        <v>399.09146429097905</v>
      </c>
      <c r="N26" s="62">
        <v>375.45954454933764</v>
      </c>
      <c r="O26" s="62">
        <v>469.78017546585824</v>
      </c>
      <c r="P26" s="62">
        <v>731.67575227269447</v>
      </c>
      <c r="Q26" s="62">
        <v>676.18141139767158</v>
      </c>
      <c r="R26" s="62">
        <v>749.09257933001209</v>
      </c>
      <c r="S26" s="62">
        <v>776.83636478287428</v>
      </c>
      <c r="T26" s="62">
        <v>637.41812205818883</v>
      </c>
      <c r="U26" s="62">
        <v>408.03051059957016</v>
      </c>
      <c r="V26" s="97">
        <v>260.96368320963791</v>
      </c>
      <c r="W26" s="97">
        <v>209.15345067693553</v>
      </c>
      <c r="X26" s="97">
        <v>189.85111611325635</v>
      </c>
      <c r="Y26" s="97">
        <v>157.52754028772537</v>
      </c>
      <c r="Z26" s="63">
        <v>88.587025569980568</v>
      </c>
    </row>
    <row r="27" spans="1:26" x14ac:dyDescent="0.4">
      <c r="A27" s="59" t="s">
        <v>78</v>
      </c>
      <c r="B27" s="65" t="s">
        <v>79</v>
      </c>
      <c r="C27" s="62">
        <v>329.96432313847589</v>
      </c>
      <c r="D27" s="62">
        <v>623.43683777782667</v>
      </c>
      <c r="E27" s="62">
        <v>564.68614970136616</v>
      </c>
      <c r="F27" s="62">
        <v>504.10907653787365</v>
      </c>
      <c r="G27" s="62">
        <v>441.57489912254624</v>
      </c>
      <c r="H27" s="62">
        <v>390.25894950608239</v>
      </c>
      <c r="I27" s="62">
        <v>364.87387018956815</v>
      </c>
      <c r="J27" s="62">
        <v>334.63256746653843</v>
      </c>
      <c r="K27" s="62">
        <v>270.94515761981381</v>
      </c>
      <c r="L27" s="62">
        <v>289.53580865915052</v>
      </c>
      <c r="M27" s="62">
        <v>307.83622257276403</v>
      </c>
      <c r="N27" s="62">
        <v>280.54288230787364</v>
      </c>
      <c r="O27" s="62">
        <v>361.01179611115975</v>
      </c>
      <c r="P27" s="62">
        <v>580.03726596125819</v>
      </c>
      <c r="Q27" s="62">
        <v>551.92256576829118</v>
      </c>
      <c r="R27" s="62">
        <v>614.1229211040403</v>
      </c>
      <c r="S27" s="62">
        <v>656.40893344438825</v>
      </c>
      <c r="T27" s="62">
        <v>553.92387302636928</v>
      </c>
      <c r="U27" s="62">
        <v>398.70976261216578</v>
      </c>
      <c r="V27" s="97">
        <v>300.03502152482793</v>
      </c>
      <c r="W27" s="97">
        <v>225.51389577589083</v>
      </c>
      <c r="X27" s="97">
        <v>193.41375325707421</v>
      </c>
      <c r="Y27" s="97">
        <v>154.69662703184878</v>
      </c>
      <c r="Z27" s="63">
        <v>82.146023099657853</v>
      </c>
    </row>
    <row r="28" spans="1:26" x14ac:dyDescent="0.4">
      <c r="A28" s="59" t="s">
        <v>80</v>
      </c>
      <c r="B28" s="65" t="s">
        <v>81</v>
      </c>
      <c r="C28" s="62">
        <v>204.60299825557439</v>
      </c>
      <c r="D28" s="62">
        <v>349.18575463042686</v>
      </c>
      <c r="E28" s="62">
        <v>328.13523886328733</v>
      </c>
      <c r="F28" s="62">
        <v>314.48891313244417</v>
      </c>
      <c r="G28" s="62">
        <v>288.7958904803765</v>
      </c>
      <c r="H28" s="62">
        <v>258.28942189751029</v>
      </c>
      <c r="I28" s="62">
        <v>242.91527511259218</v>
      </c>
      <c r="J28" s="62">
        <v>236.45065217087119</v>
      </c>
      <c r="K28" s="62">
        <v>197.36612332372232</v>
      </c>
      <c r="L28" s="62">
        <v>208.23494892814728</v>
      </c>
      <c r="M28" s="62">
        <v>217.93984829275084</v>
      </c>
      <c r="N28" s="62">
        <v>195.73196855509707</v>
      </c>
      <c r="O28" s="62">
        <v>255.17764514700946</v>
      </c>
      <c r="P28" s="62">
        <v>416.40692842610048</v>
      </c>
      <c r="Q28" s="62">
        <v>373.88441708919709</v>
      </c>
      <c r="R28" s="62">
        <v>410.21943794911346</v>
      </c>
      <c r="S28" s="62">
        <v>424.34976738930936</v>
      </c>
      <c r="T28" s="62">
        <v>340.9544937397676</v>
      </c>
      <c r="U28" s="62">
        <v>235.98589749466569</v>
      </c>
      <c r="V28" s="97">
        <v>173.61034153200706</v>
      </c>
      <c r="W28" s="97">
        <v>129.67408249846019</v>
      </c>
      <c r="X28" s="97">
        <v>119.24010960303653</v>
      </c>
      <c r="Y28" s="97">
        <v>97.918994668126729</v>
      </c>
      <c r="Z28" s="63">
        <v>51.336613528069435</v>
      </c>
    </row>
    <row r="29" spans="1:26" x14ac:dyDescent="0.4">
      <c r="A29" s="59" t="s">
        <v>82</v>
      </c>
      <c r="B29" s="65" t="s">
        <v>83</v>
      </c>
      <c r="C29" s="62">
        <v>314.53025374839859</v>
      </c>
      <c r="D29" s="62">
        <v>571.59696523609784</v>
      </c>
      <c r="E29" s="62">
        <v>530.76772617306983</v>
      </c>
      <c r="F29" s="62">
        <v>511.64546166666042</v>
      </c>
      <c r="G29" s="62">
        <v>468.47459227827414</v>
      </c>
      <c r="H29" s="62">
        <v>418.07263077447044</v>
      </c>
      <c r="I29" s="62">
        <v>405.55831013731279</v>
      </c>
      <c r="J29" s="62">
        <v>400.31146323223459</v>
      </c>
      <c r="K29" s="62">
        <v>334.87053557535063</v>
      </c>
      <c r="L29" s="62">
        <v>367.44261673794153</v>
      </c>
      <c r="M29" s="62">
        <v>385.85095227129756</v>
      </c>
      <c r="N29" s="62">
        <v>352.70603546474217</v>
      </c>
      <c r="O29" s="62">
        <v>426.81370986998638</v>
      </c>
      <c r="P29" s="62">
        <v>673.67695772165655</v>
      </c>
      <c r="Q29" s="62">
        <v>611.23165416047073</v>
      </c>
      <c r="R29" s="62">
        <v>647.43482740979186</v>
      </c>
      <c r="S29" s="62">
        <v>652.43279507700913</v>
      </c>
      <c r="T29" s="62">
        <v>552.00814585274316</v>
      </c>
      <c r="U29" s="62">
        <v>387.22984589413164</v>
      </c>
      <c r="V29" s="97">
        <v>286.10913691251852</v>
      </c>
      <c r="W29" s="97">
        <v>245.30606880889368</v>
      </c>
      <c r="X29" s="97">
        <v>226.04084910238814</v>
      </c>
      <c r="Y29" s="97">
        <v>167.59178561512977</v>
      </c>
      <c r="Z29" s="63">
        <v>94.487047975122394</v>
      </c>
    </row>
    <row r="30" spans="1:26" x14ac:dyDescent="0.4">
      <c r="A30" s="59" t="s">
        <v>84</v>
      </c>
      <c r="B30" s="65" t="s">
        <v>85</v>
      </c>
      <c r="C30" s="62">
        <v>249.89036551552385</v>
      </c>
      <c r="D30" s="62">
        <v>425.81822790788033</v>
      </c>
      <c r="E30" s="62">
        <v>363.25347781126078</v>
      </c>
      <c r="F30" s="62">
        <v>317.95116513189544</v>
      </c>
      <c r="G30" s="62">
        <v>269.37412007679484</v>
      </c>
      <c r="H30" s="62">
        <v>235.91787400352911</v>
      </c>
      <c r="I30" s="62">
        <v>243.651837017471</v>
      </c>
      <c r="J30" s="62">
        <v>238.03638978372024</v>
      </c>
      <c r="K30" s="62">
        <v>205.69857475347467</v>
      </c>
      <c r="L30" s="62">
        <v>215.74591031959042</v>
      </c>
      <c r="M30" s="62">
        <v>226.59008451218179</v>
      </c>
      <c r="N30" s="62">
        <v>203.42579503193241</v>
      </c>
      <c r="O30" s="62">
        <v>266.44312333103346</v>
      </c>
      <c r="P30" s="62">
        <v>446.78401034945426</v>
      </c>
      <c r="Q30" s="62">
        <v>411.57257711091341</v>
      </c>
      <c r="R30" s="62">
        <v>440.62165563764785</v>
      </c>
      <c r="S30" s="62">
        <v>447.62008188127527</v>
      </c>
      <c r="T30" s="62">
        <v>359.94045856589906</v>
      </c>
      <c r="U30" s="62">
        <v>233.19331196966615</v>
      </c>
      <c r="V30" s="97">
        <v>172.36231574407174</v>
      </c>
      <c r="W30" s="97">
        <v>132.01849354586571</v>
      </c>
      <c r="X30" s="97">
        <v>114.18238649756759</v>
      </c>
      <c r="Y30" s="97">
        <v>84.732219082259135</v>
      </c>
      <c r="Z30" s="63">
        <v>46.110038198663638</v>
      </c>
    </row>
    <row r="31" spans="1:26" x14ac:dyDescent="0.4">
      <c r="A31" s="59" t="s">
        <v>86</v>
      </c>
      <c r="B31" s="65" t="s">
        <v>87</v>
      </c>
      <c r="C31" s="62">
        <v>612.91032834131101</v>
      </c>
      <c r="D31" s="62">
        <v>1107.0172884789893</v>
      </c>
      <c r="E31" s="62">
        <v>986.32879309294344</v>
      </c>
      <c r="F31" s="62">
        <v>885.41646498152852</v>
      </c>
      <c r="G31" s="62">
        <v>730.29216622457102</v>
      </c>
      <c r="H31" s="62">
        <v>667.29530367775249</v>
      </c>
      <c r="I31" s="62">
        <v>703.90010070008407</v>
      </c>
      <c r="J31" s="62">
        <v>695.10020928670167</v>
      </c>
      <c r="K31" s="62">
        <v>595.64196483013143</v>
      </c>
      <c r="L31" s="62">
        <v>573.44223413901625</v>
      </c>
      <c r="M31" s="62">
        <v>568.44422888668578</v>
      </c>
      <c r="N31" s="62">
        <v>481.94550282851594</v>
      </c>
      <c r="O31" s="62">
        <v>515.2655444533475</v>
      </c>
      <c r="P31" s="62">
        <v>822.26098784361841</v>
      </c>
      <c r="Q31" s="62">
        <v>818.25357576961949</v>
      </c>
      <c r="R31" s="62">
        <v>894.89490737826122</v>
      </c>
      <c r="S31" s="62">
        <v>883.16121559209171</v>
      </c>
      <c r="T31" s="62">
        <v>725.82202375440897</v>
      </c>
      <c r="U31" s="62">
        <v>524.06709076927712</v>
      </c>
      <c r="V31" s="97">
        <v>412.75187280627307</v>
      </c>
      <c r="W31" s="97">
        <v>316.96727214743419</v>
      </c>
      <c r="X31" s="97">
        <v>273.88938418580904</v>
      </c>
      <c r="Y31" s="97">
        <v>206.8880506438031</v>
      </c>
      <c r="Z31" s="63">
        <v>105.13549961792491</v>
      </c>
    </row>
    <row r="32" spans="1:26" x14ac:dyDescent="0.4">
      <c r="A32" s="59" t="s">
        <v>88</v>
      </c>
      <c r="B32" s="65" t="s">
        <v>89</v>
      </c>
      <c r="C32" s="62">
        <v>330.64804097286736</v>
      </c>
      <c r="D32" s="62">
        <v>540.50165172121569</v>
      </c>
      <c r="E32" s="62">
        <v>452.56324541675667</v>
      </c>
      <c r="F32" s="62">
        <v>398.79888119263768</v>
      </c>
      <c r="G32" s="62">
        <v>328.57806431581787</v>
      </c>
      <c r="H32" s="62">
        <v>289.35306305510176</v>
      </c>
      <c r="I32" s="62">
        <v>309.6059666528235</v>
      </c>
      <c r="J32" s="62">
        <v>312.64009110590177</v>
      </c>
      <c r="K32" s="62">
        <v>261.93163913806245</v>
      </c>
      <c r="L32" s="62">
        <v>272.32829522776615</v>
      </c>
      <c r="M32" s="62">
        <v>278.38753094342525</v>
      </c>
      <c r="N32" s="62">
        <v>239.2217690880619</v>
      </c>
      <c r="O32" s="62">
        <v>325.95771765723958</v>
      </c>
      <c r="P32" s="62">
        <v>572.29767840546594</v>
      </c>
      <c r="Q32" s="62">
        <v>509.14508925522455</v>
      </c>
      <c r="R32" s="62">
        <v>535.45982319695133</v>
      </c>
      <c r="S32" s="62">
        <v>542.31318496428003</v>
      </c>
      <c r="T32" s="62">
        <v>424.92761606593507</v>
      </c>
      <c r="U32" s="62">
        <v>283.5110546060065</v>
      </c>
      <c r="V32" s="97">
        <v>215.24714024588715</v>
      </c>
      <c r="W32" s="97">
        <v>178.05050612880527</v>
      </c>
      <c r="X32" s="97">
        <v>161.64287050033909</v>
      </c>
      <c r="Y32" s="97">
        <v>120.04657129889455</v>
      </c>
      <c r="Z32" s="63">
        <v>63.964684731150882</v>
      </c>
    </row>
    <row r="33" spans="1:26" x14ac:dyDescent="0.4">
      <c r="A33" s="59" t="s">
        <v>90</v>
      </c>
      <c r="B33" s="65" t="s">
        <v>91</v>
      </c>
      <c r="C33" s="62">
        <v>244.27790235179035</v>
      </c>
      <c r="D33" s="62">
        <v>396.93561816089891</v>
      </c>
      <c r="E33" s="62">
        <v>342.95651797436727</v>
      </c>
      <c r="F33" s="62">
        <v>300.3220760276767</v>
      </c>
      <c r="G33" s="62">
        <v>243.82000993753485</v>
      </c>
      <c r="H33" s="62">
        <v>212.47992307645313</v>
      </c>
      <c r="I33" s="62">
        <v>203.32375364914301</v>
      </c>
      <c r="J33" s="62">
        <v>190.44274925299729</v>
      </c>
      <c r="K33" s="62">
        <v>153.98607984642996</v>
      </c>
      <c r="L33" s="62">
        <v>159.40238984034002</v>
      </c>
      <c r="M33" s="62">
        <v>163.98621977566967</v>
      </c>
      <c r="N33" s="62">
        <v>140.03046443509314</v>
      </c>
      <c r="O33" s="62">
        <v>201.81589819498447</v>
      </c>
      <c r="P33" s="62">
        <v>343.68982870389016</v>
      </c>
      <c r="Q33" s="62">
        <v>308.26914874391628</v>
      </c>
      <c r="R33" s="62">
        <v>334.69798260107973</v>
      </c>
      <c r="S33" s="62">
        <v>340.79894831893745</v>
      </c>
      <c r="T33" s="62">
        <v>272.46287429744143</v>
      </c>
      <c r="U33" s="62">
        <v>176.31142906901187</v>
      </c>
      <c r="V33" s="97">
        <v>131.41665857637187</v>
      </c>
      <c r="W33" s="97">
        <v>108.35685112452357</v>
      </c>
      <c r="X33" s="97">
        <v>85.929127537999051</v>
      </c>
      <c r="Y33" s="97">
        <v>54.912098851382247</v>
      </c>
      <c r="Z33" s="63">
        <v>30.724470185928737</v>
      </c>
    </row>
    <row r="34" spans="1:26" x14ac:dyDescent="0.4">
      <c r="A34" s="47">
        <v>924</v>
      </c>
      <c r="B34" s="66" t="s">
        <v>92</v>
      </c>
      <c r="C34" s="57">
        <v>167.38935582445362</v>
      </c>
      <c r="D34" s="57">
        <v>307.45607990173568</v>
      </c>
      <c r="E34" s="57">
        <v>281.2939736674731</v>
      </c>
      <c r="F34" s="57">
        <v>249.57633899060741</v>
      </c>
      <c r="G34" s="57">
        <v>228.94828645284798</v>
      </c>
      <c r="H34" s="57">
        <v>198.60566708987531</v>
      </c>
      <c r="I34" s="57">
        <v>188.1750533242932</v>
      </c>
      <c r="J34" s="57">
        <v>172.60367558562814</v>
      </c>
      <c r="K34" s="57">
        <v>143.97740743959784</v>
      </c>
      <c r="L34" s="57">
        <v>148.70384380541432</v>
      </c>
      <c r="M34" s="57">
        <v>147.93912916621369</v>
      </c>
      <c r="N34" s="57">
        <v>138.80353483596534</v>
      </c>
      <c r="O34" s="57">
        <v>183.48426687600656</v>
      </c>
      <c r="P34" s="57">
        <v>290.66338630669884</v>
      </c>
      <c r="Q34" s="57">
        <v>267.52069780947568</v>
      </c>
      <c r="R34" s="57">
        <v>294.72871741867243</v>
      </c>
      <c r="S34" s="57">
        <v>312.2603281001729</v>
      </c>
      <c r="T34" s="57">
        <v>267.22662066622451</v>
      </c>
      <c r="U34" s="57">
        <v>204.12574242627053</v>
      </c>
      <c r="V34" s="90">
        <v>159.53436370512335</v>
      </c>
      <c r="W34" s="90">
        <v>119.91365831363987</v>
      </c>
      <c r="X34" s="90">
        <v>95.69285135985271</v>
      </c>
      <c r="Y34" s="90">
        <v>68.69650495388521</v>
      </c>
      <c r="Z34" s="58">
        <v>36.469788786675288</v>
      </c>
    </row>
    <row r="35" spans="1:26" x14ac:dyDescent="0.4">
      <c r="A35" s="47">
        <v>923</v>
      </c>
      <c r="B35" s="66" t="s">
        <v>93</v>
      </c>
      <c r="C35" s="57">
        <v>314.00361041782242</v>
      </c>
      <c r="D35" s="57">
        <v>591.43140843712365</v>
      </c>
      <c r="E35" s="57">
        <v>550.06022270097048</v>
      </c>
      <c r="F35" s="57">
        <v>510.01032615536957</v>
      </c>
      <c r="G35" s="57">
        <v>456.11046300897067</v>
      </c>
      <c r="H35" s="57">
        <v>416.19432875352805</v>
      </c>
      <c r="I35" s="57">
        <v>405.72628611535191</v>
      </c>
      <c r="J35" s="57">
        <v>388.14079837465192</v>
      </c>
      <c r="K35" s="57">
        <v>331.2670840078311</v>
      </c>
      <c r="L35" s="57">
        <v>306.1015375820005</v>
      </c>
      <c r="M35" s="57">
        <v>296.30741493063687</v>
      </c>
      <c r="N35" s="57">
        <v>258.09517803380129</v>
      </c>
      <c r="O35" s="57">
        <v>310.11318906012735</v>
      </c>
      <c r="P35" s="57">
        <v>494.40899126674407</v>
      </c>
      <c r="Q35" s="57">
        <v>510.6829728664564</v>
      </c>
      <c r="R35" s="57">
        <v>542.64045744533223</v>
      </c>
      <c r="S35" s="57">
        <v>550.61957892899841</v>
      </c>
      <c r="T35" s="57">
        <v>462.03108458167992</v>
      </c>
      <c r="U35" s="57">
        <v>346.26761512545278</v>
      </c>
      <c r="V35" s="90">
        <v>265.40864850663877</v>
      </c>
      <c r="W35" s="90">
        <v>211.25433426725749</v>
      </c>
      <c r="X35" s="90">
        <v>182.73908104522405</v>
      </c>
      <c r="Y35" s="90">
        <v>138.60404739964699</v>
      </c>
      <c r="Z35" s="58">
        <v>74.530495776336409</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7" priority="1" stopIfTrue="1" operator="equal">
      <formula>FALSE</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zoomScale="85" zoomScaleNormal="85" zoomScaleSheetLayoutView="50" workbookViewId="0">
      <selection activeCell="AG16" sqref="AG16"/>
    </sheetView>
  </sheetViews>
  <sheetFormatPr defaultColWidth="8.88671875" defaultRowHeight="15" x14ac:dyDescent="0.4"/>
  <cols>
    <col min="1" max="1" width="12.109375" style="122" customWidth="1"/>
    <col min="2" max="2" width="60.5546875" style="122" customWidth="1"/>
    <col min="3" max="3" width="8.88671875" style="122" customWidth="1"/>
    <col min="4" max="25" width="8.88671875" style="122"/>
    <col min="26" max="26" width="8.88671875" style="123"/>
    <col min="27" max="16384" width="8.88671875" style="122"/>
  </cols>
  <sheetData>
    <row r="1" spans="1:26" s="48" customFormat="1" ht="59.25" customHeight="1" x14ac:dyDescent="0.4">
      <c r="A1" s="252" t="s">
        <v>166</v>
      </c>
      <c r="B1" s="252"/>
      <c r="E1" s="47"/>
      <c r="F1" s="47"/>
    </row>
    <row r="2" spans="1:26" s="120" customFormat="1" ht="15.4" thickBot="1" x14ac:dyDescent="0.4">
      <c r="A2" s="138" t="s">
        <v>45</v>
      </c>
      <c r="B2" s="139" t="s">
        <v>130</v>
      </c>
      <c r="C2" s="140" t="s">
        <v>13</v>
      </c>
      <c r="D2" s="140" t="s">
        <v>14</v>
      </c>
      <c r="E2" s="140" t="s">
        <v>15</v>
      </c>
      <c r="F2" s="140" t="s">
        <v>16</v>
      </c>
      <c r="G2" s="140" t="s">
        <v>17</v>
      </c>
      <c r="H2" s="140" t="s">
        <v>18</v>
      </c>
      <c r="I2" s="140" t="s">
        <v>19</v>
      </c>
      <c r="J2" s="140" t="s">
        <v>20</v>
      </c>
      <c r="K2" s="140" t="s">
        <v>21</v>
      </c>
      <c r="L2" s="140" t="s">
        <v>22</v>
      </c>
      <c r="M2" s="140" t="s">
        <v>23</v>
      </c>
      <c r="N2" s="140" t="s">
        <v>24</v>
      </c>
      <c r="O2" s="140" t="s">
        <v>25</v>
      </c>
      <c r="P2" s="140" t="s">
        <v>26</v>
      </c>
      <c r="Q2" s="140" t="s">
        <v>27</v>
      </c>
      <c r="R2" s="140" t="s">
        <v>28</v>
      </c>
      <c r="S2" s="140" t="s">
        <v>29</v>
      </c>
      <c r="T2" s="140" t="s">
        <v>30</v>
      </c>
      <c r="U2" s="140" t="s">
        <v>31</v>
      </c>
      <c r="V2" s="140" t="s">
        <v>32</v>
      </c>
      <c r="W2" s="140" t="s">
        <v>33</v>
      </c>
      <c r="X2" s="140" t="s">
        <v>34</v>
      </c>
      <c r="Y2" s="140" t="s">
        <v>35</v>
      </c>
      <c r="Z2" s="141" t="s">
        <v>36</v>
      </c>
    </row>
    <row r="3" spans="1:26" s="120" customFormat="1" ht="31.5" customHeight="1" x14ac:dyDescent="0.4">
      <c r="A3" s="142">
        <v>925</v>
      </c>
      <c r="B3" s="143" t="s">
        <v>70</v>
      </c>
      <c r="C3" s="238">
        <f t="shared" ref="C3:Z3" si="0">C6+C16+C17+C4</f>
        <v>32.725000000000001</v>
      </c>
      <c r="D3" s="238">
        <f t="shared" si="0"/>
        <v>35.762999999999998</v>
      </c>
      <c r="E3" s="238">
        <f t="shared" si="0"/>
        <v>38.264000000000003</v>
      </c>
      <c r="F3" s="238">
        <f t="shared" si="0"/>
        <v>38.268000000000001</v>
      </c>
      <c r="G3" s="238">
        <f t="shared" si="0"/>
        <v>44.713000000000001</v>
      </c>
      <c r="H3" s="238">
        <f t="shared" si="0"/>
        <v>55.794706500000004</v>
      </c>
      <c r="I3" s="238">
        <f t="shared" si="0"/>
        <v>68.73589613</v>
      </c>
      <c r="J3" s="238">
        <f t="shared" si="0"/>
        <v>127.61983736719999</v>
      </c>
      <c r="K3" s="238">
        <f t="shared" si="0"/>
        <v>149.76499999999999</v>
      </c>
      <c r="L3" s="238">
        <f t="shared" si="0"/>
        <v>163.62538309999999</v>
      </c>
      <c r="M3" s="238">
        <f t="shared" si="0"/>
        <v>175.38975154999997</v>
      </c>
      <c r="N3" s="238">
        <f t="shared" si="0"/>
        <v>246.68661228606564</v>
      </c>
      <c r="O3" s="238">
        <f t="shared" si="0"/>
        <v>320.89652102000002</v>
      </c>
      <c r="P3" s="238">
        <f t="shared" si="0"/>
        <v>344.51753750999995</v>
      </c>
      <c r="Q3" s="238">
        <f t="shared" si="0"/>
        <v>343.25488572749998</v>
      </c>
      <c r="R3" s="238">
        <f t="shared" si="0"/>
        <v>365.53661895000005</v>
      </c>
      <c r="S3" s="238">
        <f t="shared" si="0"/>
        <v>395.7725847000001</v>
      </c>
      <c r="T3" s="238">
        <f t="shared" si="0"/>
        <v>399.99203899000003</v>
      </c>
      <c r="U3" s="238">
        <f t="shared" si="0"/>
        <v>416.55604172000005</v>
      </c>
      <c r="V3" s="239">
        <f t="shared" si="0"/>
        <v>440.94097081999968</v>
      </c>
      <c r="W3" s="240">
        <f t="shared" si="0"/>
        <v>436.45777384000013</v>
      </c>
      <c r="X3" s="238">
        <f t="shared" si="0"/>
        <v>427.42290979000006</v>
      </c>
      <c r="Y3" s="238">
        <f t="shared" si="0"/>
        <v>427.64452364000005</v>
      </c>
      <c r="Z3" s="241">
        <f t="shared" si="0"/>
        <v>419.32425563999999</v>
      </c>
    </row>
    <row r="4" spans="1:26" s="120" customFormat="1" x14ac:dyDescent="0.4">
      <c r="A4" s="144"/>
      <c r="B4" s="89" t="s">
        <v>71</v>
      </c>
      <c r="C4" s="97">
        <v>0</v>
      </c>
      <c r="D4" s="97">
        <v>0</v>
      </c>
      <c r="E4" s="97">
        <v>0</v>
      </c>
      <c r="F4" s="97">
        <v>0</v>
      </c>
      <c r="G4" s="108">
        <v>0</v>
      </c>
      <c r="H4" s="108">
        <v>7.8656467714862011E-2</v>
      </c>
      <c r="I4" s="108">
        <v>0</v>
      </c>
      <c r="J4" s="108">
        <v>0.20169514325981064</v>
      </c>
      <c r="K4" s="108">
        <v>0.396859609744526</v>
      </c>
      <c r="L4" s="108">
        <v>0.15751713584208893</v>
      </c>
      <c r="M4" s="108">
        <v>0.34111181341117669</v>
      </c>
      <c r="N4" s="108">
        <v>0.23839552359959709</v>
      </c>
      <c r="O4" s="108">
        <v>0.52250275119254741</v>
      </c>
      <c r="P4" s="108">
        <v>0.66284090081898506</v>
      </c>
      <c r="Q4" s="108">
        <v>0.6652748678981012</v>
      </c>
      <c r="R4" s="108">
        <v>0.75069662602879517</v>
      </c>
      <c r="S4" s="108">
        <v>1.1475476103870772</v>
      </c>
      <c r="T4" s="108">
        <v>1.3909613635294471</v>
      </c>
      <c r="U4" s="108">
        <v>0.86749760745730098</v>
      </c>
      <c r="V4" s="108">
        <v>1.2576817032195093</v>
      </c>
      <c r="W4" s="108">
        <v>1.20553982147301</v>
      </c>
      <c r="X4" s="108">
        <v>0.88219896953160726</v>
      </c>
      <c r="Y4" s="108">
        <v>0.43126195244728421</v>
      </c>
      <c r="Z4" s="242">
        <v>1.0553843856470735</v>
      </c>
    </row>
    <row r="5" spans="1:26" s="120" customFormat="1" ht="27.75" customHeight="1" x14ac:dyDescent="0.4">
      <c r="A5" s="145">
        <v>941</v>
      </c>
      <c r="B5" s="48" t="s">
        <v>72</v>
      </c>
      <c r="C5" s="90">
        <f t="shared" ref="C5:Z5" si="1">C6+C16</f>
        <v>30.119376869390056</v>
      </c>
      <c r="D5" s="90">
        <f t="shared" si="1"/>
        <v>32.850720956641808</v>
      </c>
      <c r="E5" s="90">
        <f t="shared" si="1"/>
        <v>34.982976075335131</v>
      </c>
      <c r="F5" s="90">
        <f t="shared" si="1"/>
        <v>34.848011661270114</v>
      </c>
      <c r="G5" s="90">
        <f t="shared" si="1"/>
        <v>40.836629842273567</v>
      </c>
      <c r="H5" s="90">
        <f t="shared" si="1"/>
        <v>51.857836479261927</v>
      </c>
      <c r="I5" s="90">
        <f t="shared" si="1"/>
        <v>63.361025794559922</v>
      </c>
      <c r="J5" s="90">
        <f t="shared" si="1"/>
        <v>117.79070087184813</v>
      </c>
      <c r="K5" s="90">
        <f t="shared" si="1"/>
        <v>137.79613279935879</v>
      </c>
      <c r="L5" s="90">
        <f t="shared" si="1"/>
        <v>150.60319292627909</v>
      </c>
      <c r="M5" s="90">
        <f t="shared" si="1"/>
        <v>160.85873073071716</v>
      </c>
      <c r="N5" s="90">
        <f t="shared" si="1"/>
        <v>225.51803345602977</v>
      </c>
      <c r="O5" s="90">
        <f t="shared" si="1"/>
        <v>296.86211137864842</v>
      </c>
      <c r="P5" s="90">
        <f t="shared" si="1"/>
        <v>316.32190047178705</v>
      </c>
      <c r="Q5" s="90">
        <f t="shared" si="1"/>
        <v>317.05712361326675</v>
      </c>
      <c r="R5" s="90">
        <f t="shared" si="1"/>
        <v>340.82529953470123</v>
      </c>
      <c r="S5" s="90">
        <f t="shared" si="1"/>
        <v>367.90738583050359</v>
      </c>
      <c r="T5" s="90">
        <f t="shared" si="1"/>
        <v>371.54398184192695</v>
      </c>
      <c r="U5" s="90">
        <f t="shared" si="1"/>
        <v>385.62245067012157</v>
      </c>
      <c r="V5" s="90">
        <f t="shared" si="1"/>
        <v>410.66654544952917</v>
      </c>
      <c r="W5" s="90">
        <f t="shared" si="1"/>
        <v>408.16439366385629</v>
      </c>
      <c r="X5" s="90">
        <f t="shared" si="1"/>
        <v>398.73745979365788</v>
      </c>
      <c r="Y5" s="90">
        <f t="shared" si="1"/>
        <v>397.42608373135431</v>
      </c>
      <c r="Z5" s="110">
        <f t="shared" si="1"/>
        <v>390.45195544954561</v>
      </c>
    </row>
    <row r="6" spans="1:26" s="120" customFormat="1" ht="29.25" customHeight="1" x14ac:dyDescent="0.4">
      <c r="A6" s="145">
        <v>921</v>
      </c>
      <c r="B6" s="46" t="s">
        <v>73</v>
      </c>
      <c r="C6" s="90">
        <v>28.576989977569976</v>
      </c>
      <c r="D6" s="90">
        <v>31.103222044058228</v>
      </c>
      <c r="E6" s="90">
        <v>32.948719703454017</v>
      </c>
      <c r="F6" s="90">
        <v>33.650447231085742</v>
      </c>
      <c r="G6" s="90">
        <f t="shared" ref="G6:U6" si="2">SUM(G7:G15)</f>
        <v>38.652744189127453</v>
      </c>
      <c r="H6" s="90">
        <f t="shared" si="2"/>
        <v>49.281394307982936</v>
      </c>
      <c r="I6" s="90">
        <f t="shared" si="2"/>
        <v>60.632070624812521</v>
      </c>
      <c r="J6" s="90">
        <f t="shared" si="2"/>
        <v>112.01957332242188</v>
      </c>
      <c r="K6" s="90">
        <f t="shared" si="2"/>
        <v>130.78774157974755</v>
      </c>
      <c r="L6" s="90">
        <f t="shared" si="2"/>
        <v>144.58228757261239</v>
      </c>
      <c r="M6" s="90">
        <f t="shared" si="2"/>
        <v>154.01050263346011</v>
      </c>
      <c r="N6" s="90">
        <f t="shared" si="2"/>
        <v>215.05534095266336</v>
      </c>
      <c r="O6" s="90">
        <f t="shared" si="2"/>
        <v>284.24659213075813</v>
      </c>
      <c r="P6" s="90">
        <f t="shared" si="2"/>
        <v>301.66483430009072</v>
      </c>
      <c r="Q6" s="90">
        <f t="shared" si="2"/>
        <v>302.42019968416741</v>
      </c>
      <c r="R6" s="90">
        <f t="shared" si="2"/>
        <v>323.14859388871884</v>
      </c>
      <c r="S6" s="90">
        <f t="shared" si="2"/>
        <v>351.28910382812984</v>
      </c>
      <c r="T6" s="90">
        <f t="shared" si="2"/>
        <v>354.28729557729571</v>
      </c>
      <c r="U6" s="90">
        <f t="shared" si="2"/>
        <v>368.86303210624885</v>
      </c>
      <c r="V6" s="90">
        <f t="shared" ref="V6:Z6" si="3">SUM(V7:V15)</f>
        <v>392.77468877768621</v>
      </c>
      <c r="W6" s="90">
        <f t="shared" si="3"/>
        <v>390.91739425485514</v>
      </c>
      <c r="X6" s="90">
        <f t="shared" si="3"/>
        <v>381.58480836215767</v>
      </c>
      <c r="Y6" s="90">
        <f t="shared" si="3"/>
        <v>380.53351583701925</v>
      </c>
      <c r="Z6" s="110">
        <f t="shared" si="3"/>
        <v>373.75918777134967</v>
      </c>
    </row>
    <row r="7" spans="1:26" s="120" customFormat="1" x14ac:dyDescent="0.4">
      <c r="A7" s="144" t="s">
        <v>74</v>
      </c>
      <c r="B7" s="146" t="s">
        <v>75</v>
      </c>
      <c r="C7" s="97">
        <v>0</v>
      </c>
      <c r="D7" s="97">
        <v>0</v>
      </c>
      <c r="E7" s="97">
        <v>0</v>
      </c>
      <c r="F7" s="97">
        <v>0</v>
      </c>
      <c r="G7" s="97">
        <v>1.9543809227957973</v>
      </c>
      <c r="H7" s="97">
        <v>2.2700104833696866</v>
      </c>
      <c r="I7" s="97">
        <v>3.0135591252500533</v>
      </c>
      <c r="J7" s="97">
        <v>4.567482231223317</v>
      </c>
      <c r="K7" s="97">
        <v>4.2380906019523552</v>
      </c>
      <c r="L7" s="97">
        <v>5.53675727107297</v>
      </c>
      <c r="M7" s="97">
        <v>6.0925466107614188</v>
      </c>
      <c r="N7" s="97">
        <v>9.0676081903656272</v>
      </c>
      <c r="O7" s="97">
        <v>12.645737537585328</v>
      </c>
      <c r="P7" s="97">
        <v>11.41499588217922</v>
      </c>
      <c r="Q7" s="97">
        <v>12.60729695458631</v>
      </c>
      <c r="R7" s="97">
        <v>13.634024685976469</v>
      </c>
      <c r="S7" s="97">
        <v>12.880950336832358</v>
      </c>
      <c r="T7" s="97">
        <v>12.64427375095222</v>
      </c>
      <c r="U7" s="97">
        <v>13.168449801476045</v>
      </c>
      <c r="V7" s="97">
        <v>14.745035187483898</v>
      </c>
      <c r="W7" s="97">
        <v>14.373404886597047</v>
      </c>
      <c r="X7" s="97">
        <v>12.624380347350053</v>
      </c>
      <c r="Y7" s="97">
        <v>10.574406885237341</v>
      </c>
      <c r="Z7" s="109">
        <v>12.464663351744296</v>
      </c>
    </row>
    <row r="8" spans="1:26" s="120" customFormat="1" x14ac:dyDescent="0.4">
      <c r="A8" s="144" t="s">
        <v>76</v>
      </c>
      <c r="B8" s="146" t="s">
        <v>77</v>
      </c>
      <c r="C8" s="97">
        <v>0</v>
      </c>
      <c r="D8" s="97">
        <v>0</v>
      </c>
      <c r="E8" s="97">
        <v>0</v>
      </c>
      <c r="F8" s="97">
        <v>0</v>
      </c>
      <c r="G8" s="97">
        <v>3.8044376042893897</v>
      </c>
      <c r="H8" s="97">
        <v>5.7624461700500751</v>
      </c>
      <c r="I8" s="97">
        <v>6.5964145556703109</v>
      </c>
      <c r="J8" s="97">
        <v>11.850707973744811</v>
      </c>
      <c r="K8" s="97">
        <v>15.710085480253603</v>
      </c>
      <c r="L8" s="97">
        <v>18.642216662636255</v>
      </c>
      <c r="M8" s="97">
        <v>17.301085558623893</v>
      </c>
      <c r="N8" s="97">
        <v>26.24298869275167</v>
      </c>
      <c r="O8" s="97">
        <v>32.563506490282485</v>
      </c>
      <c r="P8" s="97">
        <v>36.182507598177054</v>
      </c>
      <c r="Q8" s="97">
        <v>33.643332045607679</v>
      </c>
      <c r="R8" s="97">
        <v>34.052540914654287</v>
      </c>
      <c r="S8" s="97">
        <v>39.949259113222681</v>
      </c>
      <c r="T8" s="97">
        <v>40.364547389915664</v>
      </c>
      <c r="U8" s="97">
        <v>45.735501787242754</v>
      </c>
      <c r="V8" s="97">
        <v>42.829111835925964</v>
      </c>
      <c r="W8" s="97">
        <v>44.104838045384916</v>
      </c>
      <c r="X8" s="97">
        <v>46.867221686964648</v>
      </c>
      <c r="Y8" s="97">
        <v>45.338712334949079</v>
      </c>
      <c r="Z8" s="109">
        <v>46.400275270576977</v>
      </c>
    </row>
    <row r="9" spans="1:26" s="120" customFormat="1" x14ac:dyDescent="0.4">
      <c r="A9" s="144" t="s">
        <v>78</v>
      </c>
      <c r="B9" s="146" t="s">
        <v>79</v>
      </c>
      <c r="C9" s="97">
        <v>0</v>
      </c>
      <c r="D9" s="97">
        <v>0</v>
      </c>
      <c r="E9" s="97">
        <v>0</v>
      </c>
      <c r="F9" s="97">
        <v>0</v>
      </c>
      <c r="G9" s="97">
        <v>4.3889500733331728</v>
      </c>
      <c r="H9" s="97">
        <v>3.4472904150176782</v>
      </c>
      <c r="I9" s="97">
        <v>6.0669587633943687</v>
      </c>
      <c r="J9" s="97">
        <v>10.747779029116757</v>
      </c>
      <c r="K9" s="97">
        <v>12.679060502537485</v>
      </c>
      <c r="L9" s="97">
        <v>15.408499916169694</v>
      </c>
      <c r="M9" s="97">
        <v>16.429657919186194</v>
      </c>
      <c r="N9" s="97">
        <v>19.983084248081664</v>
      </c>
      <c r="O9" s="97">
        <v>27.214811398654785</v>
      </c>
      <c r="P9" s="97">
        <v>25.934624543589113</v>
      </c>
      <c r="Q9" s="97">
        <v>23.802616380478774</v>
      </c>
      <c r="R9" s="97">
        <v>24.513159876005801</v>
      </c>
      <c r="S9" s="97">
        <v>28.751945950581181</v>
      </c>
      <c r="T9" s="97">
        <v>29.050749750382451</v>
      </c>
      <c r="U9" s="97">
        <v>34.284708223451368</v>
      </c>
      <c r="V9" s="97">
        <v>36.779482486538519</v>
      </c>
      <c r="W9" s="97">
        <v>33.207856638391249</v>
      </c>
      <c r="X9" s="97">
        <v>33.261768050899143</v>
      </c>
      <c r="Y9" s="97">
        <v>30.985240113132381</v>
      </c>
      <c r="Z9" s="109">
        <v>31.278294682654529</v>
      </c>
    </row>
    <row r="10" spans="1:26" s="120" customFormat="1" x14ac:dyDescent="0.4">
      <c r="A10" s="144" t="s">
        <v>80</v>
      </c>
      <c r="B10" s="146" t="s">
        <v>81</v>
      </c>
      <c r="C10" s="97">
        <v>0</v>
      </c>
      <c r="D10" s="97">
        <v>0</v>
      </c>
      <c r="E10" s="97">
        <v>0</v>
      </c>
      <c r="F10" s="97">
        <v>0</v>
      </c>
      <c r="G10" s="97">
        <v>3.4134904654853213</v>
      </c>
      <c r="H10" s="97">
        <v>4.4422947316106836</v>
      </c>
      <c r="I10" s="97">
        <v>5.245511788977697</v>
      </c>
      <c r="J10" s="97">
        <v>9.2135958300921548</v>
      </c>
      <c r="K10" s="97">
        <v>13.076077751879753</v>
      </c>
      <c r="L10" s="97">
        <v>14.025512190621161</v>
      </c>
      <c r="M10" s="97">
        <v>12.250613259123018</v>
      </c>
      <c r="N10" s="97">
        <v>20.475757667299263</v>
      </c>
      <c r="O10" s="97">
        <v>25.527085229823534</v>
      </c>
      <c r="P10" s="97">
        <v>25.052735957551633</v>
      </c>
      <c r="Q10" s="97">
        <v>28.649909513525269</v>
      </c>
      <c r="R10" s="97">
        <v>30.311388563973775</v>
      </c>
      <c r="S10" s="97">
        <v>28.94506653412007</v>
      </c>
      <c r="T10" s="97">
        <v>31.052674624777868</v>
      </c>
      <c r="U10" s="97">
        <v>28.51272151440584</v>
      </c>
      <c r="V10" s="97">
        <v>35.9266085822048</v>
      </c>
      <c r="W10" s="97">
        <v>34.340785056357049</v>
      </c>
      <c r="X10" s="97">
        <v>30.332176811287628</v>
      </c>
      <c r="Y10" s="97">
        <v>33.099966058965812</v>
      </c>
      <c r="Z10" s="109">
        <v>31.070617819821166</v>
      </c>
    </row>
    <row r="11" spans="1:26" s="120" customFormat="1" x14ac:dyDescent="0.4">
      <c r="A11" s="144" t="s">
        <v>82</v>
      </c>
      <c r="B11" s="146" t="s">
        <v>83</v>
      </c>
      <c r="C11" s="97">
        <v>0</v>
      </c>
      <c r="D11" s="97">
        <v>0</v>
      </c>
      <c r="E11" s="97">
        <v>0</v>
      </c>
      <c r="F11" s="97">
        <v>0</v>
      </c>
      <c r="G11" s="97">
        <v>5.159298160178885</v>
      </c>
      <c r="H11" s="97">
        <v>5.5168786545267787</v>
      </c>
      <c r="I11" s="97">
        <v>5.2367228834390573</v>
      </c>
      <c r="J11" s="97">
        <v>11.038948122141013</v>
      </c>
      <c r="K11" s="97">
        <v>11.974784452858804</v>
      </c>
      <c r="L11" s="97">
        <v>13.659430837628079</v>
      </c>
      <c r="M11" s="97">
        <v>13.510428961002837</v>
      </c>
      <c r="N11" s="97">
        <v>20.183008070947839</v>
      </c>
      <c r="O11" s="97">
        <v>23.150501541529572</v>
      </c>
      <c r="P11" s="97">
        <v>30.10503222404844</v>
      </c>
      <c r="Q11" s="97">
        <v>28.748115071731746</v>
      </c>
      <c r="R11" s="97">
        <v>30.454013556678866</v>
      </c>
      <c r="S11" s="97">
        <v>30.604660299760436</v>
      </c>
      <c r="T11" s="97">
        <v>30.968689907728422</v>
      </c>
      <c r="U11" s="97">
        <v>32.902882188300879</v>
      </c>
      <c r="V11" s="97">
        <v>36.907039031529365</v>
      </c>
      <c r="W11" s="97">
        <v>38.696807946406615</v>
      </c>
      <c r="X11" s="97">
        <v>36.899097214928389</v>
      </c>
      <c r="Y11" s="97">
        <v>37.4816197157364</v>
      </c>
      <c r="Z11" s="109">
        <v>36.635277941465496</v>
      </c>
    </row>
    <row r="12" spans="1:26" s="120" customFormat="1" x14ac:dyDescent="0.4">
      <c r="A12" s="144" t="s">
        <v>84</v>
      </c>
      <c r="B12" s="146" t="s">
        <v>85</v>
      </c>
      <c r="C12" s="97">
        <v>0</v>
      </c>
      <c r="D12" s="97">
        <v>0</v>
      </c>
      <c r="E12" s="97">
        <v>0</v>
      </c>
      <c r="F12" s="97">
        <v>0</v>
      </c>
      <c r="G12" s="97">
        <v>4.7805530013704889</v>
      </c>
      <c r="H12" s="97">
        <v>6.8694264294489447</v>
      </c>
      <c r="I12" s="97">
        <v>7.0948692515419998</v>
      </c>
      <c r="J12" s="97">
        <v>14.071912911675733</v>
      </c>
      <c r="K12" s="97">
        <v>15.829484018502813</v>
      </c>
      <c r="L12" s="97">
        <v>15.568715955408699</v>
      </c>
      <c r="M12" s="97">
        <v>17.519532441745504</v>
      </c>
      <c r="N12" s="97">
        <v>22.137392860270651</v>
      </c>
      <c r="O12" s="97">
        <v>33.425271213280851</v>
      </c>
      <c r="P12" s="97">
        <v>34.031814623716997</v>
      </c>
      <c r="Q12" s="97">
        <v>32.667878517876176</v>
      </c>
      <c r="R12" s="97">
        <v>35.912094585514609</v>
      </c>
      <c r="S12" s="97">
        <v>42.178012818274759</v>
      </c>
      <c r="T12" s="97">
        <v>41.308684019302888</v>
      </c>
      <c r="U12" s="97">
        <v>40.869476832227789</v>
      </c>
      <c r="V12" s="97">
        <v>43.742979648625322</v>
      </c>
      <c r="W12" s="97">
        <v>43.307037668055933</v>
      </c>
      <c r="X12" s="97">
        <v>46.242530246723128</v>
      </c>
      <c r="Y12" s="97">
        <v>43.155711512940208</v>
      </c>
      <c r="Z12" s="109">
        <v>39.679985864948847</v>
      </c>
    </row>
    <row r="13" spans="1:26" s="120" customFormat="1" x14ac:dyDescent="0.4">
      <c r="A13" s="144" t="s">
        <v>86</v>
      </c>
      <c r="B13" s="146" t="s">
        <v>87</v>
      </c>
      <c r="C13" s="97">
        <v>0</v>
      </c>
      <c r="D13" s="97">
        <v>0</v>
      </c>
      <c r="E13" s="97">
        <v>0</v>
      </c>
      <c r="F13" s="97">
        <v>0</v>
      </c>
      <c r="G13" s="97">
        <v>3.3072418590560462</v>
      </c>
      <c r="H13" s="97">
        <v>6.6525145153602203</v>
      </c>
      <c r="I13" s="97">
        <v>8.4391677113427903</v>
      </c>
      <c r="J13" s="97">
        <v>16.132412727252795</v>
      </c>
      <c r="K13" s="97">
        <v>17.879221724628717</v>
      </c>
      <c r="L13" s="97">
        <v>18.555192937017033</v>
      </c>
      <c r="M13" s="97">
        <v>22.215216274939003</v>
      </c>
      <c r="N13" s="97">
        <v>33.464045882463296</v>
      </c>
      <c r="O13" s="97">
        <v>43.762342981286025</v>
      </c>
      <c r="P13" s="97">
        <v>54.390233435481115</v>
      </c>
      <c r="Q13" s="97">
        <v>60.030777959729058</v>
      </c>
      <c r="R13" s="97">
        <v>68.479517035442996</v>
      </c>
      <c r="S13" s="97">
        <v>70.084056111203424</v>
      </c>
      <c r="T13" s="97">
        <v>71.298362511246197</v>
      </c>
      <c r="U13" s="97">
        <v>74.582946711483103</v>
      </c>
      <c r="V13" s="97">
        <v>80.610163907371941</v>
      </c>
      <c r="W13" s="97">
        <v>84.101628662280319</v>
      </c>
      <c r="X13" s="97">
        <v>78.552875450335577</v>
      </c>
      <c r="Y13" s="97">
        <v>82.900629725182441</v>
      </c>
      <c r="Z13" s="109">
        <v>78.243541809022716</v>
      </c>
    </row>
    <row r="14" spans="1:26" s="120" customFormat="1" x14ac:dyDescent="0.4">
      <c r="A14" s="144" t="s">
        <v>88</v>
      </c>
      <c r="B14" s="146" t="s">
        <v>89</v>
      </c>
      <c r="C14" s="97">
        <v>0</v>
      </c>
      <c r="D14" s="97">
        <v>0</v>
      </c>
      <c r="E14" s="97">
        <v>0</v>
      </c>
      <c r="F14" s="97">
        <v>0</v>
      </c>
      <c r="G14" s="97">
        <v>6.1177394998918038</v>
      </c>
      <c r="H14" s="97">
        <v>7.958103184223706</v>
      </c>
      <c r="I14" s="97">
        <v>11.262363688611549</v>
      </c>
      <c r="J14" s="97">
        <v>20.266835168941345</v>
      </c>
      <c r="K14" s="97">
        <v>24.689794473417482</v>
      </c>
      <c r="L14" s="97">
        <v>25.196965856868154</v>
      </c>
      <c r="M14" s="97">
        <v>28.899992898759614</v>
      </c>
      <c r="N14" s="97">
        <v>37.58114697134436</v>
      </c>
      <c r="O14" s="97">
        <v>52.392154614621383</v>
      </c>
      <c r="P14" s="97">
        <v>49.387132053793685</v>
      </c>
      <c r="Q14" s="97">
        <v>51.743280312675793</v>
      </c>
      <c r="R14" s="97">
        <v>55.167170695488252</v>
      </c>
      <c r="S14" s="97">
        <v>59.293164666376057</v>
      </c>
      <c r="T14" s="97">
        <v>57.641515818841775</v>
      </c>
      <c r="U14" s="97">
        <v>56.553338587597999</v>
      </c>
      <c r="V14" s="97">
        <v>58.202087609946254</v>
      </c>
      <c r="W14" s="97">
        <v>59.513921825734073</v>
      </c>
      <c r="X14" s="97">
        <v>58.992085352840007</v>
      </c>
      <c r="Y14" s="97">
        <v>60.02433822699485</v>
      </c>
      <c r="Z14" s="109">
        <v>60.395312113979095</v>
      </c>
    </row>
    <row r="15" spans="1:26" s="120" customFormat="1" x14ac:dyDescent="0.4">
      <c r="A15" s="144" t="s">
        <v>90</v>
      </c>
      <c r="B15" s="146" t="s">
        <v>91</v>
      </c>
      <c r="C15" s="97">
        <v>0</v>
      </c>
      <c r="D15" s="97">
        <v>0</v>
      </c>
      <c r="E15" s="97">
        <v>0</v>
      </c>
      <c r="F15" s="97">
        <v>0</v>
      </c>
      <c r="G15" s="97">
        <v>5.726652602726551</v>
      </c>
      <c r="H15" s="97">
        <v>6.362429724375164</v>
      </c>
      <c r="I15" s="97">
        <v>7.6765028565846887</v>
      </c>
      <c r="J15" s="97">
        <v>14.129899328233964</v>
      </c>
      <c r="K15" s="97">
        <v>14.711142573716522</v>
      </c>
      <c r="L15" s="97">
        <v>17.988995945190347</v>
      </c>
      <c r="M15" s="97">
        <v>19.79142870931863</v>
      </c>
      <c r="N15" s="97">
        <v>25.920308369138969</v>
      </c>
      <c r="O15" s="97">
        <v>33.565181123694153</v>
      </c>
      <c r="P15" s="97">
        <v>35.165757981553426</v>
      </c>
      <c r="Q15" s="97">
        <v>30.526992927956574</v>
      </c>
      <c r="R15" s="97">
        <v>30.624683974983807</v>
      </c>
      <c r="S15" s="97">
        <v>38.601987997758819</v>
      </c>
      <c r="T15" s="97">
        <v>39.957797804148214</v>
      </c>
      <c r="U15" s="97">
        <v>42.253006460063069</v>
      </c>
      <c r="V15" s="97">
        <v>43.032180488060149</v>
      </c>
      <c r="W15" s="97">
        <v>39.271113525647912</v>
      </c>
      <c r="X15" s="97">
        <v>37.812673200829053</v>
      </c>
      <c r="Y15" s="97">
        <v>36.972891263880761</v>
      </c>
      <c r="Z15" s="109">
        <v>37.591218917136509</v>
      </c>
    </row>
    <row r="16" spans="1:26" s="120" customFormat="1" x14ac:dyDescent="0.4">
      <c r="A16" s="145">
        <v>924</v>
      </c>
      <c r="B16" s="91" t="s">
        <v>92</v>
      </c>
      <c r="C16" s="97">
        <v>1.5423868918200792</v>
      </c>
      <c r="D16" s="97">
        <v>1.7474989125835798</v>
      </c>
      <c r="E16" s="97">
        <v>2.0342563718811104</v>
      </c>
      <c r="F16" s="97">
        <v>1.197564430184372</v>
      </c>
      <c r="G16" s="97">
        <v>2.1838856531461133</v>
      </c>
      <c r="H16" s="97">
        <v>2.5764421712789938</v>
      </c>
      <c r="I16" s="97">
        <v>2.7289551697474024</v>
      </c>
      <c r="J16" s="97">
        <v>5.7711275494262502</v>
      </c>
      <c r="K16" s="97">
        <v>7.0083912196112541</v>
      </c>
      <c r="L16" s="97">
        <v>6.0209053536666977</v>
      </c>
      <c r="M16" s="97">
        <v>6.8482280972570422</v>
      </c>
      <c r="N16" s="97">
        <v>10.462692503366416</v>
      </c>
      <c r="O16" s="97">
        <v>12.615519247890285</v>
      </c>
      <c r="P16" s="97">
        <v>14.65706617169632</v>
      </c>
      <c r="Q16" s="97">
        <v>14.636923929099357</v>
      </c>
      <c r="R16" s="97">
        <v>17.676705645982377</v>
      </c>
      <c r="S16" s="97">
        <v>16.618282002373746</v>
      </c>
      <c r="T16" s="97">
        <v>17.256686264631266</v>
      </c>
      <c r="U16" s="97">
        <v>16.759418563872714</v>
      </c>
      <c r="V16" s="97">
        <v>17.891856671842934</v>
      </c>
      <c r="W16" s="97">
        <v>17.246999409001138</v>
      </c>
      <c r="X16" s="97">
        <v>17.152651431500178</v>
      </c>
      <c r="Y16" s="97">
        <v>16.89256789433508</v>
      </c>
      <c r="Z16" s="109">
        <v>16.692767678195949</v>
      </c>
    </row>
    <row r="17" spans="1:26" s="120" customFormat="1" x14ac:dyDescent="0.4">
      <c r="A17" s="145">
        <v>923</v>
      </c>
      <c r="B17" s="91" t="s">
        <v>93</v>
      </c>
      <c r="C17" s="97">
        <v>2.6056231306099424</v>
      </c>
      <c r="D17" s="97">
        <v>2.9122790433581911</v>
      </c>
      <c r="E17" s="97">
        <v>3.2810239246648711</v>
      </c>
      <c r="F17" s="97">
        <v>3.4199883387298904</v>
      </c>
      <c r="G17" s="97">
        <v>3.8763701577264311</v>
      </c>
      <c r="H17" s="97">
        <v>3.8582135530232153</v>
      </c>
      <c r="I17" s="97">
        <v>5.374870335440078</v>
      </c>
      <c r="J17" s="97">
        <v>9.6274413520920525</v>
      </c>
      <c r="K17" s="97">
        <v>11.572007590896671</v>
      </c>
      <c r="L17" s="97">
        <v>12.864673037878816</v>
      </c>
      <c r="M17" s="97">
        <v>14.189909005871653</v>
      </c>
      <c r="N17" s="97">
        <v>20.93018330643628</v>
      </c>
      <c r="O17" s="97">
        <v>23.511906890159111</v>
      </c>
      <c r="P17" s="97">
        <v>27.532796137393937</v>
      </c>
      <c r="Q17" s="97">
        <v>25.532487246335123</v>
      </c>
      <c r="R17" s="97">
        <v>23.96062278927003</v>
      </c>
      <c r="S17" s="97">
        <v>26.717651259109463</v>
      </c>
      <c r="T17" s="97">
        <v>27.057095784543634</v>
      </c>
      <c r="U17" s="97">
        <v>30.066093442421188</v>
      </c>
      <c r="V17" s="97">
        <v>29.016743667250996</v>
      </c>
      <c r="W17" s="97">
        <v>27.087840354670838</v>
      </c>
      <c r="X17" s="97">
        <v>27.803251026810567</v>
      </c>
      <c r="Y17" s="97">
        <v>29.787177956198409</v>
      </c>
      <c r="Z17" s="109">
        <v>27.816915804807323</v>
      </c>
    </row>
    <row r="18" spans="1:26" s="120" customFormat="1" ht="33.75" customHeight="1" thickBot="1" x14ac:dyDescent="0.4">
      <c r="A18" s="147"/>
      <c r="B18" s="148" t="s">
        <v>94</v>
      </c>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50"/>
    </row>
    <row r="19" spans="1:26" ht="65.25" customHeight="1" x14ac:dyDescent="0.4">
      <c r="A19" s="250" t="s">
        <v>167</v>
      </c>
      <c r="B19" s="250"/>
      <c r="C19" s="48"/>
      <c r="D19" s="48"/>
      <c r="E19" s="48"/>
      <c r="F19" s="48"/>
      <c r="G19" s="48"/>
      <c r="H19" s="48"/>
      <c r="I19" s="48"/>
      <c r="J19" s="48"/>
      <c r="K19" s="48"/>
      <c r="L19" s="48"/>
      <c r="M19" s="48"/>
      <c r="N19" s="48"/>
      <c r="O19" s="48"/>
      <c r="P19" s="48"/>
      <c r="Q19" s="48"/>
      <c r="R19" s="48"/>
      <c r="S19" s="48"/>
      <c r="T19" s="48"/>
      <c r="U19" s="48"/>
      <c r="V19" s="48"/>
      <c r="W19" s="48"/>
    </row>
    <row r="20" spans="1:26" x14ac:dyDescent="0.4">
      <c r="A20" s="50" t="s">
        <v>45</v>
      </c>
      <c r="B20" s="119" t="s">
        <v>130</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3" customHeight="1" x14ac:dyDescent="0.4">
      <c r="A21" s="54">
        <v>925</v>
      </c>
      <c r="B21" s="55" t="s">
        <v>70</v>
      </c>
      <c r="C21" s="57">
        <v>50.822340450625376</v>
      </c>
      <c r="D21" s="57">
        <v>55.306252336545988</v>
      </c>
      <c r="E21" s="57">
        <v>58.266516289367431</v>
      </c>
      <c r="F21" s="57">
        <v>58.042726014104574</v>
      </c>
      <c r="G21" s="57">
        <v>66.522674223496139</v>
      </c>
      <c r="H21" s="57">
        <v>81.987602006880977</v>
      </c>
      <c r="I21" s="57">
        <v>98.712434786743444</v>
      </c>
      <c r="J21" s="57">
        <v>179.66331183523445</v>
      </c>
      <c r="K21" s="57">
        <v>205.03694898420511</v>
      </c>
      <c r="L21" s="57">
        <v>218.68145770746142</v>
      </c>
      <c r="M21" s="57">
        <v>227.93184694733387</v>
      </c>
      <c r="N21" s="57">
        <v>312.2818529873922</v>
      </c>
      <c r="O21" s="57">
        <v>396.11613097930615</v>
      </c>
      <c r="P21" s="57">
        <v>418.37609791989462</v>
      </c>
      <c r="Q21" s="57">
        <v>409.82358110413321</v>
      </c>
      <c r="R21" s="57">
        <v>429.8659542467139</v>
      </c>
      <c r="S21" s="57">
        <v>456.0303348035431</v>
      </c>
      <c r="T21" s="57">
        <v>452.1680896722707</v>
      </c>
      <c r="U21" s="57">
        <v>464.40750337534831</v>
      </c>
      <c r="V21" s="57">
        <v>487.39620301553697</v>
      </c>
      <c r="W21" s="90">
        <v>471.28223637862135</v>
      </c>
      <c r="X21" s="90">
        <v>453.68850220723851</v>
      </c>
      <c r="Y21" s="90">
        <v>444.42844430557915</v>
      </c>
      <c r="Z21" s="58">
        <v>427.5853763451924</v>
      </c>
    </row>
    <row r="22" spans="1:26" x14ac:dyDescent="0.4">
      <c r="A22" s="59"/>
      <c r="B22" s="89" t="s">
        <v>71</v>
      </c>
      <c r="C22" s="62" t="s">
        <v>219</v>
      </c>
      <c r="D22" s="62" t="s">
        <v>219</v>
      </c>
      <c r="E22" s="62" t="s">
        <v>219</v>
      </c>
      <c r="F22" s="62" t="s">
        <v>219</v>
      </c>
      <c r="G22" s="62" t="s">
        <v>219</v>
      </c>
      <c r="H22" s="62">
        <v>0.11558184592786036</v>
      </c>
      <c r="I22" s="62">
        <v>0</v>
      </c>
      <c r="J22" s="62">
        <v>0.28394658829469011</v>
      </c>
      <c r="K22" s="62">
        <v>0.54332376427790163</v>
      </c>
      <c r="L22" s="62">
        <v>0.2105179295977595</v>
      </c>
      <c r="M22" s="62">
        <v>0.44329982202066609</v>
      </c>
      <c r="N22" s="62">
        <v>0.30178612111812181</v>
      </c>
      <c r="O22" s="62">
        <v>0.64497978217574792</v>
      </c>
      <c r="P22" s="62">
        <v>0.80494244685092542</v>
      </c>
      <c r="Q22" s="62">
        <v>0.79429409490481118</v>
      </c>
      <c r="R22" s="62">
        <v>0.88280873862817266</v>
      </c>
      <c r="S22" s="62">
        <v>1.3222657182394386</v>
      </c>
      <c r="T22" s="62">
        <v>1.5724021511607409</v>
      </c>
      <c r="U22" s="62">
        <v>0.96715053369490001</v>
      </c>
      <c r="V22" s="62">
        <v>1.3901844630390128</v>
      </c>
      <c r="W22" s="97">
        <v>1.3017284538402116</v>
      </c>
      <c r="X22" s="97">
        <v>0.93641103452365337</v>
      </c>
      <c r="Y22" s="97">
        <v>0.44818784766125236</v>
      </c>
      <c r="Z22" s="63">
        <v>1.0761765475192715</v>
      </c>
    </row>
    <row r="23" spans="1:26" ht="29.25" customHeight="1" x14ac:dyDescent="0.4">
      <c r="A23" s="54">
        <v>941</v>
      </c>
      <c r="B23" s="55" t="s">
        <v>72</v>
      </c>
      <c r="C23" s="57">
        <v>46.775774649865006</v>
      </c>
      <c r="D23" s="57">
        <v>50.802512727273751</v>
      </c>
      <c r="E23" s="57">
        <v>53.270336225801415</v>
      </c>
      <c r="F23" s="57">
        <v>52.855482204228657</v>
      </c>
      <c r="G23" s="57">
        <v>60.755525761703865</v>
      </c>
      <c r="H23" s="57">
        <v>76.202563377578485</v>
      </c>
      <c r="I23" s="57">
        <v>90.993519818778651</v>
      </c>
      <c r="J23" s="57">
        <v>165.82584540629387</v>
      </c>
      <c r="K23" s="57">
        <v>188.65087738124984</v>
      </c>
      <c r="L23" s="57">
        <v>201.27760828152805</v>
      </c>
      <c r="M23" s="57">
        <v>209.0477195447981</v>
      </c>
      <c r="N23" s="57">
        <v>285.4844400232567</v>
      </c>
      <c r="O23" s="57">
        <v>366.44794596052691</v>
      </c>
      <c r="P23" s="57">
        <v>384.13580731619561</v>
      </c>
      <c r="Q23" s="57">
        <v>378.5451896434721</v>
      </c>
      <c r="R23" s="57">
        <v>400.8057880404773</v>
      </c>
      <c r="S23" s="57">
        <v>423.92256266097257</v>
      </c>
      <c r="T23" s="57">
        <v>420.0091904901463</v>
      </c>
      <c r="U23" s="57">
        <v>429.92044677045465</v>
      </c>
      <c r="V23" s="57">
        <v>453.93222268591569</v>
      </c>
      <c r="W23" s="90">
        <v>440.73136002050717</v>
      </c>
      <c r="X23" s="90">
        <v>423.24030079853247</v>
      </c>
      <c r="Y23" s="90">
        <v>413.02401025921534</v>
      </c>
      <c r="Z23" s="58">
        <v>398.14426203606547</v>
      </c>
    </row>
    <row r="24" spans="1:26" ht="30" customHeight="1" x14ac:dyDescent="0.4">
      <c r="A24" s="54">
        <v>921</v>
      </c>
      <c r="B24" s="64" t="s">
        <v>73</v>
      </c>
      <c r="C24" s="57">
        <v>44.380428225948677</v>
      </c>
      <c r="D24" s="57">
        <v>48.100065622243775</v>
      </c>
      <c r="E24" s="57">
        <v>50.172671788498455</v>
      </c>
      <c r="F24" s="57">
        <v>51.039084584665872</v>
      </c>
      <c r="G24" s="57">
        <v>57.506405509302859</v>
      </c>
      <c r="H24" s="57">
        <v>72.416607171633288</v>
      </c>
      <c r="I24" s="57">
        <v>87.074434967972948</v>
      </c>
      <c r="J24" s="57">
        <v>157.70124730349164</v>
      </c>
      <c r="K24" s="57">
        <v>179.05598436247521</v>
      </c>
      <c r="L24" s="57">
        <v>193.23081056277914</v>
      </c>
      <c r="M24" s="57">
        <v>200.14794481605955</v>
      </c>
      <c r="N24" s="57">
        <v>272.23966369790145</v>
      </c>
      <c r="O24" s="57">
        <v>350.8752913898723</v>
      </c>
      <c r="P24" s="57">
        <v>366.3365214041105</v>
      </c>
      <c r="Q24" s="57">
        <v>361.06967267228947</v>
      </c>
      <c r="R24" s="57">
        <v>380.01822929389965</v>
      </c>
      <c r="S24" s="57">
        <v>404.77408952671863</v>
      </c>
      <c r="T24" s="57">
        <v>400.5014950818707</v>
      </c>
      <c r="U24" s="57">
        <v>411.23580664104253</v>
      </c>
      <c r="V24" s="57">
        <v>434.15537366565468</v>
      </c>
      <c r="W24" s="90">
        <v>422.10824241446238</v>
      </c>
      <c r="X24" s="90">
        <v>405.0336006928606</v>
      </c>
      <c r="Y24" s="90">
        <v>395.46845358868092</v>
      </c>
      <c r="Z24" s="58">
        <v>381.12262960263888</v>
      </c>
    </row>
    <row r="25" spans="1:26" x14ac:dyDescent="0.4">
      <c r="A25" s="59" t="s">
        <v>74</v>
      </c>
      <c r="B25" s="65" t="s">
        <v>75</v>
      </c>
      <c r="C25" s="62" t="s">
        <v>219</v>
      </c>
      <c r="D25" s="62" t="s">
        <v>219</v>
      </c>
      <c r="E25" s="62" t="s">
        <v>219</v>
      </c>
      <c r="F25" s="62" t="s">
        <v>219</v>
      </c>
      <c r="G25" s="62">
        <v>2.9076699267720927</v>
      </c>
      <c r="H25" s="62">
        <v>3.3356697747296398</v>
      </c>
      <c r="I25" s="62">
        <v>4.3278079631729316</v>
      </c>
      <c r="J25" s="62">
        <v>6.4301052355131327</v>
      </c>
      <c r="K25" s="62">
        <v>5.8021912098483908</v>
      </c>
      <c r="L25" s="62">
        <v>7.3997452477813228</v>
      </c>
      <c r="M25" s="62">
        <v>7.9177112079304361</v>
      </c>
      <c r="N25" s="62">
        <v>11.47873190851298</v>
      </c>
      <c r="O25" s="62">
        <v>15.609956165451473</v>
      </c>
      <c r="P25" s="62">
        <v>13.862172211825897</v>
      </c>
      <c r="Q25" s="62">
        <v>15.0522768962815</v>
      </c>
      <c r="R25" s="62">
        <v>16.033422448059024</v>
      </c>
      <c r="S25" s="62">
        <v>14.842119746990829</v>
      </c>
      <c r="T25" s="62">
        <v>14.293627247426887</v>
      </c>
      <c r="U25" s="62">
        <v>14.681162396242032</v>
      </c>
      <c r="V25" s="62">
        <v>16.298494899091317</v>
      </c>
      <c r="W25" s="97">
        <v>15.520242289954258</v>
      </c>
      <c r="X25" s="97">
        <v>13.400161947093046</v>
      </c>
      <c r="Y25" s="97">
        <v>10.989424490833485</v>
      </c>
      <c r="Z25" s="63">
        <v>12.710230087065115</v>
      </c>
    </row>
    <row r="26" spans="1:26" x14ac:dyDescent="0.4">
      <c r="A26" s="59" t="s">
        <v>76</v>
      </c>
      <c r="B26" s="65" t="s">
        <v>77</v>
      </c>
      <c r="C26" s="62" t="s">
        <v>219</v>
      </c>
      <c r="D26" s="62" t="s">
        <v>219</v>
      </c>
      <c r="E26" s="62" t="s">
        <v>219</v>
      </c>
      <c r="F26" s="62" t="s">
        <v>219</v>
      </c>
      <c r="G26" s="62">
        <v>5.6601293438991158</v>
      </c>
      <c r="H26" s="62">
        <v>8.4676338099590343</v>
      </c>
      <c r="I26" s="62">
        <v>9.4731890949878093</v>
      </c>
      <c r="J26" s="62">
        <v>16.683436416151007</v>
      </c>
      <c r="K26" s="62">
        <v>21.508015859194469</v>
      </c>
      <c r="L26" s="62">
        <v>24.914882015537497</v>
      </c>
      <c r="M26" s="62">
        <v>22.484029715081661</v>
      </c>
      <c r="N26" s="62">
        <v>33.221134543759703</v>
      </c>
      <c r="O26" s="62">
        <v>40.1965411187686</v>
      </c>
      <c r="P26" s="62">
        <v>43.939407123629699</v>
      </c>
      <c r="Q26" s="62">
        <v>40.167908433362079</v>
      </c>
      <c r="R26" s="62">
        <v>40.045312113600843</v>
      </c>
      <c r="S26" s="62">
        <v>46.03167251305679</v>
      </c>
      <c r="T26" s="62">
        <v>45.629808857871552</v>
      </c>
      <c r="U26" s="62">
        <v>50.989322140018785</v>
      </c>
      <c r="V26" s="62">
        <v>47.341362832621805</v>
      </c>
      <c r="W26" s="97">
        <v>47.623912220121724</v>
      </c>
      <c r="X26" s="97">
        <v>49.747262308004309</v>
      </c>
      <c r="Y26" s="97">
        <v>47.118137321927023</v>
      </c>
      <c r="Z26" s="63">
        <v>47.314408592484014</v>
      </c>
    </row>
    <row r="27" spans="1:26" x14ac:dyDescent="0.4">
      <c r="A27" s="59" t="s">
        <v>78</v>
      </c>
      <c r="B27" s="65" t="s">
        <v>79</v>
      </c>
      <c r="C27" s="62" t="s">
        <v>219</v>
      </c>
      <c r="D27" s="62" t="s">
        <v>219</v>
      </c>
      <c r="E27" s="62" t="s">
        <v>219</v>
      </c>
      <c r="F27" s="62" t="s">
        <v>219</v>
      </c>
      <c r="G27" s="62">
        <v>6.5297496457748778</v>
      </c>
      <c r="H27" s="62">
        <v>5.0656252587080983</v>
      </c>
      <c r="I27" s="62">
        <v>8.7128313589272217</v>
      </c>
      <c r="J27" s="62">
        <v>15.130732142279671</v>
      </c>
      <c r="K27" s="62">
        <v>17.358367318308208</v>
      </c>
      <c r="L27" s="62">
        <v>20.593096003289272</v>
      </c>
      <c r="M27" s="62">
        <v>21.351545578564906</v>
      </c>
      <c r="N27" s="62">
        <v>25.296689267261886</v>
      </c>
      <c r="O27" s="62">
        <v>33.594087471876236</v>
      </c>
      <c r="P27" s="62">
        <v>31.494556404837294</v>
      </c>
      <c r="Q27" s="62">
        <v>28.418746215428442</v>
      </c>
      <c r="R27" s="62">
        <v>28.827133357992917</v>
      </c>
      <c r="S27" s="62">
        <v>33.129529545447845</v>
      </c>
      <c r="T27" s="62">
        <v>32.840208648517702</v>
      </c>
      <c r="U27" s="62">
        <v>38.223130036144809</v>
      </c>
      <c r="V27" s="62">
        <v>40.654376207043626</v>
      </c>
      <c r="W27" s="97">
        <v>35.857473230890065</v>
      </c>
      <c r="X27" s="97">
        <v>35.305739075126354</v>
      </c>
      <c r="Y27" s="97">
        <v>32.201329138279178</v>
      </c>
      <c r="Z27" s="63">
        <v>31.894509376535304</v>
      </c>
    </row>
    <row r="28" spans="1:26" x14ac:dyDescent="0.4">
      <c r="A28" s="59" t="s">
        <v>80</v>
      </c>
      <c r="B28" s="65" t="s">
        <v>81</v>
      </c>
      <c r="C28" s="62" t="s">
        <v>219</v>
      </c>
      <c r="D28" s="62" t="s">
        <v>219</v>
      </c>
      <c r="E28" s="62" t="s">
        <v>219</v>
      </c>
      <c r="F28" s="62" t="s">
        <v>219</v>
      </c>
      <c r="G28" s="62">
        <v>5.0784897949251944</v>
      </c>
      <c r="H28" s="62">
        <v>6.5277356096955339</v>
      </c>
      <c r="I28" s="62">
        <v>7.5331416268036495</v>
      </c>
      <c r="J28" s="62">
        <v>12.970907774962487</v>
      </c>
      <c r="K28" s="62">
        <v>17.901906900314952</v>
      </c>
      <c r="L28" s="62">
        <v>18.744765590949477</v>
      </c>
      <c r="M28" s="62">
        <v>15.920570510605796</v>
      </c>
      <c r="N28" s="62">
        <v>25.920367086034204</v>
      </c>
      <c r="O28" s="62">
        <v>31.510750581763006</v>
      </c>
      <c r="P28" s="62">
        <v>30.423606263683027</v>
      </c>
      <c r="Q28" s="62">
        <v>34.206092916222794</v>
      </c>
      <c r="R28" s="62">
        <v>35.645769244743725</v>
      </c>
      <c r="S28" s="62">
        <v>33.352053408325943</v>
      </c>
      <c r="T28" s="62">
        <v>35.10327005446085</v>
      </c>
      <c r="U28" s="62">
        <v>31.788092085440116</v>
      </c>
      <c r="V28" s="62">
        <v>39.711647973261556</v>
      </c>
      <c r="W28" s="97">
        <v>37.080796701058219</v>
      </c>
      <c r="X28" s="97">
        <v>32.196121337902547</v>
      </c>
      <c r="Y28" s="97">
        <v>34.399052504966264</v>
      </c>
      <c r="Z28" s="63">
        <v>31.682741065118975</v>
      </c>
    </row>
    <row r="29" spans="1:26" x14ac:dyDescent="0.4">
      <c r="A29" s="59" t="s">
        <v>82</v>
      </c>
      <c r="B29" s="65" t="s">
        <v>83</v>
      </c>
      <c r="C29" s="62" t="s">
        <v>219</v>
      </c>
      <c r="D29" s="62" t="s">
        <v>219</v>
      </c>
      <c r="E29" s="62" t="s">
        <v>219</v>
      </c>
      <c r="F29" s="62" t="s">
        <v>219</v>
      </c>
      <c r="G29" s="62">
        <v>7.6758506638217732</v>
      </c>
      <c r="H29" s="62">
        <v>8.1067843138058002</v>
      </c>
      <c r="I29" s="62">
        <v>7.5205197754322937</v>
      </c>
      <c r="J29" s="62">
        <v>15.540640230520539</v>
      </c>
      <c r="K29" s="62">
        <v>16.394172663557331</v>
      </c>
      <c r="L29" s="62">
        <v>18.255506513932552</v>
      </c>
      <c r="M29" s="62">
        <v>17.557793422463664</v>
      </c>
      <c r="N29" s="62">
        <v>25.5497738642832</v>
      </c>
      <c r="O29" s="62">
        <v>28.577084823832084</v>
      </c>
      <c r="P29" s="62">
        <v>36.559026866040121</v>
      </c>
      <c r="Q29" s="62">
        <v>34.323343843221863</v>
      </c>
      <c r="R29" s="62">
        <v>35.813494242487359</v>
      </c>
      <c r="S29" s="62">
        <v>35.264326086729199</v>
      </c>
      <c r="T29" s="62">
        <v>35.008330142242087</v>
      </c>
      <c r="U29" s="62">
        <v>36.682568107349994</v>
      </c>
      <c r="V29" s="62">
        <v>40.795371441808733</v>
      </c>
      <c r="W29" s="97">
        <v>41.784381635007861</v>
      </c>
      <c r="X29" s="97">
        <v>39.166585984979434</v>
      </c>
      <c r="Y29" s="97">
        <v>38.95267452165718</v>
      </c>
      <c r="Z29" s="63">
        <v>37.357030735567037</v>
      </c>
    </row>
    <row r="30" spans="1:26" x14ac:dyDescent="0.4">
      <c r="A30" s="59" t="s">
        <v>84</v>
      </c>
      <c r="B30" s="65" t="s">
        <v>85</v>
      </c>
      <c r="C30" s="62" t="s">
        <v>219</v>
      </c>
      <c r="D30" s="62" t="s">
        <v>219</v>
      </c>
      <c r="E30" s="62" t="s">
        <v>219</v>
      </c>
      <c r="F30" s="62" t="s">
        <v>219</v>
      </c>
      <c r="G30" s="62">
        <v>7.1123648585048134</v>
      </c>
      <c r="H30" s="62">
        <v>10.094287351672143</v>
      </c>
      <c r="I30" s="62">
        <v>10.189025789214089</v>
      </c>
      <c r="J30" s="62">
        <v>19.810450551619667</v>
      </c>
      <c r="K30" s="62">
        <v>21.671479365326022</v>
      </c>
      <c r="L30" s="62">
        <v>20.807220953496351</v>
      </c>
      <c r="M30" s="62">
        <v>22.767917462739501</v>
      </c>
      <c r="N30" s="62">
        <v>28.023839634631358</v>
      </c>
      <c r="O30" s="62">
        <v>41.260307428242832</v>
      </c>
      <c r="P30" s="62">
        <v>41.327643028885433</v>
      </c>
      <c r="Q30" s="62">
        <v>39.003281578631899</v>
      </c>
      <c r="R30" s="62">
        <v>42.232121236838623</v>
      </c>
      <c r="S30" s="62">
        <v>48.599761707713775</v>
      </c>
      <c r="T30" s="62">
        <v>46.697101239933964</v>
      </c>
      <c r="U30" s="62">
        <v>45.564317400225235</v>
      </c>
      <c r="V30" s="62">
        <v>48.351510973629111</v>
      </c>
      <c r="W30" s="97">
        <v>46.762456270549976</v>
      </c>
      <c r="X30" s="97">
        <v>49.084182914332821</v>
      </c>
      <c r="Y30" s="97">
        <v>44.849459470085932</v>
      </c>
      <c r="Z30" s="63">
        <v>40.461722548199759</v>
      </c>
    </row>
    <row r="31" spans="1:26" x14ac:dyDescent="0.4">
      <c r="A31" s="59" t="s">
        <v>86</v>
      </c>
      <c r="B31" s="65" t="s">
        <v>87</v>
      </c>
      <c r="C31" s="62" t="s">
        <v>219</v>
      </c>
      <c r="D31" s="62" t="s">
        <v>219</v>
      </c>
      <c r="E31" s="62" t="s">
        <v>219</v>
      </c>
      <c r="F31" s="62" t="s">
        <v>219</v>
      </c>
      <c r="G31" s="62">
        <v>4.9204162719633011</v>
      </c>
      <c r="H31" s="62">
        <v>9.7755458652758112</v>
      </c>
      <c r="I31" s="62">
        <v>12.119588734025807</v>
      </c>
      <c r="J31" s="62">
        <v>22.711223883882273</v>
      </c>
      <c r="K31" s="62">
        <v>24.477688863419292</v>
      </c>
      <c r="L31" s="62">
        <v>24.798576862797749</v>
      </c>
      <c r="M31" s="62">
        <v>28.870303031575951</v>
      </c>
      <c r="N31" s="62">
        <v>42.362308030369924</v>
      </c>
      <c r="O31" s="62">
        <v>54.020436024783216</v>
      </c>
      <c r="P31" s="62">
        <v>66.050552300340499</v>
      </c>
      <c r="Q31" s="62">
        <v>71.67276977800708</v>
      </c>
      <c r="R31" s="62">
        <v>80.530954795588741</v>
      </c>
      <c r="S31" s="62">
        <v>80.754596978991785</v>
      </c>
      <c r="T31" s="62">
        <v>80.598715051619365</v>
      </c>
      <c r="U31" s="62">
        <v>83.150588654620151</v>
      </c>
      <c r="V31" s="62">
        <v>89.10282875244927</v>
      </c>
      <c r="W31" s="97">
        <v>90.812000644015882</v>
      </c>
      <c r="X31" s="97">
        <v>83.380033196265273</v>
      </c>
      <c r="Y31" s="97">
        <v>86.154260990212549</v>
      </c>
      <c r="Z31" s="63">
        <v>79.785020353590951</v>
      </c>
    </row>
    <row r="32" spans="1:26" x14ac:dyDescent="0.4">
      <c r="A32" s="59" t="s">
        <v>88</v>
      </c>
      <c r="B32" s="65" t="s">
        <v>89</v>
      </c>
      <c r="C32" s="62" t="s">
        <v>219</v>
      </c>
      <c r="D32" s="62" t="s">
        <v>219</v>
      </c>
      <c r="E32" s="62" t="s">
        <v>219</v>
      </c>
      <c r="F32" s="62" t="s">
        <v>219</v>
      </c>
      <c r="G32" s="62">
        <v>9.1017912404785317</v>
      </c>
      <c r="H32" s="62">
        <v>11.694044785374494</v>
      </c>
      <c r="I32" s="62">
        <v>16.174013925039009</v>
      </c>
      <c r="J32" s="62">
        <v>28.53166719209943</v>
      </c>
      <c r="K32" s="62">
        <v>33.801756951735122</v>
      </c>
      <c r="L32" s="62">
        <v>33.675149411369432</v>
      </c>
      <c r="M32" s="62">
        <v>37.557660581446399</v>
      </c>
      <c r="N32" s="62">
        <v>47.57416750282988</v>
      </c>
      <c r="O32" s="62">
        <v>64.673114914573844</v>
      </c>
      <c r="P32" s="62">
        <v>59.97487310938709</v>
      </c>
      <c r="Q32" s="62">
        <v>61.77804691948451</v>
      </c>
      <c r="R32" s="62">
        <v>64.875821585883841</v>
      </c>
      <c r="S32" s="62">
        <v>68.320754846789868</v>
      </c>
      <c r="T32" s="62">
        <v>65.160432091177853</v>
      </c>
      <c r="U32" s="62">
        <v>63.049847200778537</v>
      </c>
      <c r="V32" s="62">
        <v>64.333954850944352</v>
      </c>
      <c r="W32" s="97">
        <v>64.262469028622192</v>
      </c>
      <c r="X32" s="97">
        <v>62.617211742255854</v>
      </c>
      <c r="Y32" s="97">
        <v>62.380135332101368</v>
      </c>
      <c r="Z32" s="63">
        <v>61.585162108799565</v>
      </c>
    </row>
    <row r="33" spans="1:26" x14ac:dyDescent="0.4">
      <c r="A33" s="59" t="s">
        <v>90</v>
      </c>
      <c r="B33" s="65" t="s">
        <v>91</v>
      </c>
      <c r="C33" s="62" t="s">
        <v>219</v>
      </c>
      <c r="D33" s="62" t="s">
        <v>219</v>
      </c>
      <c r="E33" s="62" t="s">
        <v>219</v>
      </c>
      <c r="F33" s="62" t="s">
        <v>219</v>
      </c>
      <c r="G33" s="62">
        <v>8.5199437631631643</v>
      </c>
      <c r="H33" s="62">
        <v>9.3492804024127327</v>
      </c>
      <c r="I33" s="62">
        <v>11.024316700370134</v>
      </c>
      <c r="J33" s="62">
        <v>19.892083876463463</v>
      </c>
      <c r="K33" s="62">
        <v>20.140405230771428</v>
      </c>
      <c r="L33" s="62">
        <v>24.041867963625492</v>
      </c>
      <c r="M33" s="62">
        <v>25.720413305651235</v>
      </c>
      <c r="N33" s="62">
        <v>32.812651860218317</v>
      </c>
      <c r="O33" s="62">
        <v>41.433012860581016</v>
      </c>
      <c r="P33" s="62">
        <v>42.704684095481404</v>
      </c>
      <c r="Q33" s="62">
        <v>36.447206091649271</v>
      </c>
      <c r="R33" s="62">
        <v>36.014200268704592</v>
      </c>
      <c r="S33" s="62">
        <v>44.479274692672526</v>
      </c>
      <c r="T33" s="62">
        <v>45.170001748620429</v>
      </c>
      <c r="U33" s="62">
        <v>47.106778620222848</v>
      </c>
      <c r="V33" s="62">
        <v>47.565825734804889</v>
      </c>
      <c r="W33" s="97">
        <v>42.404510394242152</v>
      </c>
      <c r="X33" s="97">
        <v>40.136302186900885</v>
      </c>
      <c r="Y33" s="97">
        <v>38.423979818617987</v>
      </c>
      <c r="Z33" s="63">
        <v>38.331804735278133</v>
      </c>
    </row>
    <row r="34" spans="1:26" x14ac:dyDescent="0.4">
      <c r="A34" s="47">
        <v>924</v>
      </c>
      <c r="B34" s="66" t="s">
        <v>92</v>
      </c>
      <c r="C34" s="57">
        <v>2.3953464239163313</v>
      </c>
      <c r="D34" s="57">
        <v>2.7024471050299801</v>
      </c>
      <c r="E34" s="57">
        <v>3.0976644373029534</v>
      </c>
      <c r="F34" s="57">
        <v>1.8163976195627878</v>
      </c>
      <c r="G34" s="57">
        <v>3.2491202524010014</v>
      </c>
      <c r="H34" s="57">
        <v>3.7859562059452072</v>
      </c>
      <c r="I34" s="57">
        <v>3.9190848508056959</v>
      </c>
      <c r="J34" s="57">
        <v>8.1245981028022189</v>
      </c>
      <c r="K34" s="57">
        <v>9.5948930187746395</v>
      </c>
      <c r="L34" s="57">
        <v>8.0467977187488842</v>
      </c>
      <c r="M34" s="57">
        <v>8.8997747287385547</v>
      </c>
      <c r="N34" s="57">
        <v>13.244776325355208</v>
      </c>
      <c r="O34" s="57">
        <v>15.572654570654608</v>
      </c>
      <c r="P34" s="57">
        <v>17.799285912085107</v>
      </c>
      <c r="Q34" s="57">
        <v>17.475516971182625</v>
      </c>
      <c r="R34" s="57">
        <v>20.787558746577634</v>
      </c>
      <c r="S34" s="57">
        <v>19.14847313425394</v>
      </c>
      <c r="T34" s="57">
        <v>19.507695408275637</v>
      </c>
      <c r="U34" s="57">
        <v>18.684640129412145</v>
      </c>
      <c r="V34" s="57">
        <v>19.776849020261007</v>
      </c>
      <c r="W34" s="90">
        <v>18.623117606044779</v>
      </c>
      <c r="X34" s="90">
        <v>18.206700105671846</v>
      </c>
      <c r="Y34" s="90">
        <v>17.555556670534408</v>
      </c>
      <c r="Z34" s="58">
        <v>17.021632433426571</v>
      </c>
    </row>
    <row r="35" spans="1:26" x14ac:dyDescent="0.4">
      <c r="A35" s="47">
        <v>923</v>
      </c>
      <c r="B35" s="91" t="s">
        <v>93</v>
      </c>
      <c r="C35" s="57">
        <v>4.0465658007603604</v>
      </c>
      <c r="D35" s="57">
        <v>4.503739609272233</v>
      </c>
      <c r="E35" s="57">
        <v>4.9961800635660136</v>
      </c>
      <c r="F35" s="57">
        <v>5.1872438098759197</v>
      </c>
      <c r="G35" s="57">
        <v>5.7671484617922681</v>
      </c>
      <c r="H35" s="57">
        <v>5.6694567833746294</v>
      </c>
      <c r="I35" s="57">
        <v>7.718914967964797</v>
      </c>
      <c r="J35" s="57">
        <v>13.55351984064588</v>
      </c>
      <c r="K35" s="57">
        <v>15.842747838677363</v>
      </c>
      <c r="L35" s="57">
        <v>17.193331496335642</v>
      </c>
      <c r="M35" s="57">
        <v>18.440827580515109</v>
      </c>
      <c r="N35" s="57">
        <v>26.495626843017391</v>
      </c>
      <c r="O35" s="57">
        <v>29.02320523660352</v>
      </c>
      <c r="P35" s="57">
        <v>33.4353481568481</v>
      </c>
      <c r="Q35" s="57">
        <v>30.48409736575632</v>
      </c>
      <c r="R35" s="57">
        <v>28.177357467608427</v>
      </c>
      <c r="S35" s="57">
        <v>30.785506424331142</v>
      </c>
      <c r="T35" s="57">
        <v>30.586497030963681</v>
      </c>
      <c r="U35" s="57">
        <v>33.519906071198761</v>
      </c>
      <c r="V35" s="57">
        <v>32.07379586658223</v>
      </c>
      <c r="W35" s="90">
        <v>29.249147904274015</v>
      </c>
      <c r="X35" s="90">
        <v>29.511790374182389</v>
      </c>
      <c r="Y35" s="90">
        <v>30.956246198702516</v>
      </c>
      <c r="Z35" s="58">
        <v>28.364937761607685</v>
      </c>
    </row>
    <row r="36" spans="1:26"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sheetData>
  <mergeCells count="2">
    <mergeCell ref="A1:B1"/>
    <mergeCell ref="A19:B19"/>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zoomScale="85" zoomScaleNormal="85" workbookViewId="0">
      <pane xSplit="2" topLeftCell="C1" activePane="topRight" state="frozen"/>
      <selection pane="topRight"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168</v>
      </c>
      <c r="B1" s="250"/>
      <c r="C1" s="229"/>
      <c r="D1" s="229"/>
      <c r="E1" s="229"/>
      <c r="F1" s="229"/>
      <c r="G1" s="229"/>
    </row>
    <row r="2" spans="1:26" s="49" customFormat="1" x14ac:dyDescent="0.4">
      <c r="A2" s="85" t="s">
        <v>45</v>
      </c>
      <c r="B2" s="51" t="s">
        <v>130</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151">
        <v>925</v>
      </c>
      <c r="B3" s="55" t="s">
        <v>70</v>
      </c>
      <c r="C3" s="90"/>
      <c r="D3" s="90"/>
      <c r="E3" s="90"/>
      <c r="F3" s="90"/>
      <c r="G3" s="90">
        <v>305.50299999999999</v>
      </c>
      <c r="H3" s="90">
        <v>364.963506</v>
      </c>
      <c r="I3" s="90">
        <v>374.49799999999999</v>
      </c>
      <c r="J3" s="90">
        <v>411.85500000000002</v>
      </c>
      <c r="K3" s="87">
        <f>SUM(K4,K6,K16,K17)</f>
        <v>425.35699497931432</v>
      </c>
      <c r="L3" s="87">
        <f>SUM(L4,L6,L16,L17)</f>
        <v>449.6072684537466</v>
      </c>
      <c r="M3" s="87">
        <f>SUM(M4,M6,M16,M17)</f>
        <v>476.27213789694639</v>
      </c>
      <c r="N3" s="87">
        <f t="shared" ref="N3:Z3" si="0">SUM(N4,N6,N16,N17)</f>
        <v>497.64711229305311</v>
      </c>
      <c r="O3" s="87">
        <f t="shared" si="0"/>
        <v>515.13750610718887</v>
      </c>
      <c r="P3" s="87">
        <f t="shared" si="0"/>
        <v>536.24584358410516</v>
      </c>
      <c r="Q3" s="87">
        <f t="shared" si="0"/>
        <v>565.04847507227998</v>
      </c>
      <c r="R3" s="87">
        <f t="shared" si="0"/>
        <v>573.57955790020594</v>
      </c>
      <c r="S3" s="87">
        <f t="shared" si="0"/>
        <v>581.96717842993792</v>
      </c>
      <c r="T3" s="87">
        <f t="shared" si="0"/>
        <v>591.74134486956291</v>
      </c>
      <c r="U3" s="87">
        <f t="shared" si="0"/>
        <v>597.02929659073902</v>
      </c>
      <c r="V3" s="87">
        <f t="shared" si="0"/>
        <v>606.62578991538703</v>
      </c>
      <c r="W3" s="87">
        <f t="shared" si="0"/>
        <v>612.28589483968483</v>
      </c>
      <c r="X3" s="87">
        <f t="shared" si="0"/>
        <v>638.82611139248331</v>
      </c>
      <c r="Y3" s="87">
        <f t="shared" si="0"/>
        <v>457.04299468139516</v>
      </c>
      <c r="Z3" s="88">
        <f t="shared" si="0"/>
        <v>246.64737300000002</v>
      </c>
    </row>
    <row r="4" spans="1:26" s="49" customFormat="1" x14ac:dyDescent="0.4">
      <c r="A4" s="152"/>
      <c r="B4" s="89" t="s">
        <v>71</v>
      </c>
      <c r="C4" s="97"/>
      <c r="D4" s="97"/>
      <c r="E4" s="97"/>
      <c r="F4" s="97"/>
      <c r="G4" s="97">
        <v>0</v>
      </c>
      <c r="H4" s="97">
        <v>0</v>
      </c>
      <c r="I4" s="97">
        <v>0</v>
      </c>
      <c r="J4" s="97">
        <v>0</v>
      </c>
      <c r="K4" s="97">
        <v>0</v>
      </c>
      <c r="L4" s="97">
        <v>0</v>
      </c>
      <c r="M4" s="97">
        <v>0</v>
      </c>
      <c r="N4" s="97">
        <v>0</v>
      </c>
      <c r="O4" s="97">
        <v>0</v>
      </c>
      <c r="P4" s="97">
        <v>0</v>
      </c>
      <c r="Q4" s="97">
        <v>0</v>
      </c>
      <c r="R4" s="97">
        <v>0</v>
      </c>
      <c r="S4" s="97">
        <v>0</v>
      </c>
      <c r="T4" s="97">
        <v>0</v>
      </c>
      <c r="U4" s="97">
        <v>0</v>
      </c>
      <c r="V4" s="97">
        <v>0</v>
      </c>
      <c r="W4" s="97">
        <v>0</v>
      </c>
      <c r="X4" s="97">
        <v>0</v>
      </c>
      <c r="Y4" s="97">
        <v>0</v>
      </c>
      <c r="Z4" s="63">
        <v>0</v>
      </c>
    </row>
    <row r="5" spans="1:26" s="49" customFormat="1" ht="25.5" customHeight="1" x14ac:dyDescent="0.4">
      <c r="A5" s="151">
        <v>941</v>
      </c>
      <c r="B5" s="48" t="s">
        <v>72</v>
      </c>
      <c r="C5" s="90"/>
      <c r="D5" s="90"/>
      <c r="E5" s="90"/>
      <c r="F5" s="90"/>
      <c r="G5" s="90"/>
      <c r="H5" s="90"/>
      <c r="I5" s="90"/>
      <c r="J5" s="90"/>
      <c r="K5" s="90">
        <f>SUM(K6,K16)</f>
        <v>389.76098884631182</v>
      </c>
      <c r="L5" s="90">
        <f t="shared" ref="L5:Z5" si="1">SUM(L6,L16)</f>
        <v>411.88043913723175</v>
      </c>
      <c r="M5" s="90">
        <f t="shared" si="1"/>
        <v>436.19425732570448</v>
      </c>
      <c r="N5" s="90">
        <f t="shared" si="1"/>
        <v>455.6925556727943</v>
      </c>
      <c r="O5" s="90">
        <f t="shared" si="1"/>
        <v>471.54981668843971</v>
      </c>
      <c r="P5" s="90">
        <f t="shared" si="1"/>
        <v>490.73709429357643</v>
      </c>
      <c r="Q5" s="90">
        <f t="shared" si="1"/>
        <v>517.01568235785351</v>
      </c>
      <c r="R5" s="90">
        <f t="shared" si="1"/>
        <v>524.81089027917528</v>
      </c>
      <c r="S5" s="90">
        <f t="shared" si="1"/>
        <v>532.54476174522154</v>
      </c>
      <c r="T5" s="90">
        <f t="shared" si="1"/>
        <v>543.02261796632706</v>
      </c>
      <c r="U5" s="90">
        <f t="shared" si="1"/>
        <v>548.09061171001554</v>
      </c>
      <c r="V5" s="90">
        <f t="shared" si="1"/>
        <v>556.84641213132636</v>
      </c>
      <c r="W5" s="90">
        <f t="shared" si="1"/>
        <v>562.04205196691873</v>
      </c>
      <c r="X5" s="90">
        <f t="shared" si="1"/>
        <v>586.40439298554838</v>
      </c>
      <c r="Y5" s="90">
        <f t="shared" si="1"/>
        <v>419.53829858369545</v>
      </c>
      <c r="Z5" s="58">
        <f t="shared" si="1"/>
        <v>226.44779100988757</v>
      </c>
    </row>
    <row r="6" spans="1:26" s="49" customFormat="1" ht="25.5" customHeight="1" x14ac:dyDescent="0.4">
      <c r="A6" s="151">
        <v>921</v>
      </c>
      <c r="B6" s="46" t="s">
        <v>73</v>
      </c>
      <c r="C6" s="90"/>
      <c r="D6" s="90"/>
      <c r="E6" s="90"/>
      <c r="F6" s="90"/>
      <c r="G6" s="90"/>
      <c r="H6" s="90"/>
      <c r="I6" s="90"/>
      <c r="J6" s="90"/>
      <c r="K6" s="90">
        <f>SUM(K7:K15)</f>
        <v>366.12824337950042</v>
      </c>
      <c r="L6" s="90">
        <f t="shared" ref="L6:Z6" si="2">SUM(L7:L15)</f>
        <v>386.96937539827422</v>
      </c>
      <c r="M6" s="90">
        <f t="shared" si="2"/>
        <v>409.8744911225607</v>
      </c>
      <c r="N6" s="90">
        <f t="shared" si="2"/>
        <v>428.28494812580959</v>
      </c>
      <c r="O6" s="90">
        <f t="shared" si="2"/>
        <v>443.2436482032918</v>
      </c>
      <c r="P6" s="90">
        <f t="shared" si="2"/>
        <v>461.30363708038686</v>
      </c>
      <c r="Q6" s="90">
        <f t="shared" si="2"/>
        <v>486.04627468441788</v>
      </c>
      <c r="R6" s="90">
        <f t="shared" si="2"/>
        <v>493.44965822012233</v>
      </c>
      <c r="S6" s="90">
        <f t="shared" si="2"/>
        <v>500.80418004114836</v>
      </c>
      <c r="T6" s="90">
        <f t="shared" si="2"/>
        <v>510.88696315357186</v>
      </c>
      <c r="U6" s="90">
        <f t="shared" si="2"/>
        <v>515.69761926304056</v>
      </c>
      <c r="V6" s="90">
        <f t="shared" si="2"/>
        <v>523.98112960461435</v>
      </c>
      <c r="W6" s="90">
        <f t="shared" si="2"/>
        <v>528.87012084306446</v>
      </c>
      <c r="X6" s="90">
        <f t="shared" si="2"/>
        <v>551.79458742603993</v>
      </c>
      <c r="Y6" s="90">
        <f t="shared" si="2"/>
        <v>394.77699203068238</v>
      </c>
      <c r="Z6" s="58">
        <f t="shared" si="2"/>
        <v>213.07492231708727</v>
      </c>
    </row>
    <row r="7" spans="1:26" s="49" customFormat="1" x14ac:dyDescent="0.4">
      <c r="A7" s="152" t="s">
        <v>74</v>
      </c>
      <c r="B7" s="146" t="s">
        <v>75</v>
      </c>
      <c r="C7" s="97"/>
      <c r="D7" s="97"/>
      <c r="E7" s="97"/>
      <c r="F7" s="97"/>
      <c r="G7" s="97"/>
      <c r="H7" s="97"/>
      <c r="I7" s="97"/>
      <c r="J7" s="97"/>
      <c r="K7" s="97">
        <v>18.676874343267677</v>
      </c>
      <c r="L7" s="97">
        <v>19.800944333637112</v>
      </c>
      <c r="M7" s="97">
        <v>21.053082168637857</v>
      </c>
      <c r="N7" s="97">
        <v>22.043292347848933</v>
      </c>
      <c r="O7" s="97">
        <v>22.845853981217836</v>
      </c>
      <c r="P7" s="97">
        <v>23.784241676239635</v>
      </c>
      <c r="Q7" s="97">
        <v>25.091563884798724</v>
      </c>
      <c r="R7" s="97">
        <v>25.467129652833453</v>
      </c>
      <c r="S7" s="97">
        <v>25.847436906706182</v>
      </c>
      <c r="T7" s="97">
        <v>26.277478889256145</v>
      </c>
      <c r="U7" s="97">
        <v>26.545119912469332</v>
      </c>
      <c r="V7" s="97">
        <v>26.850619016671303</v>
      </c>
      <c r="W7" s="97">
        <v>27.101147964571627</v>
      </c>
      <c r="X7" s="97">
        <v>28.275877517989617</v>
      </c>
      <c r="Y7" s="97">
        <v>20.229748765116575</v>
      </c>
      <c r="Z7" s="63">
        <v>10.638309561841869</v>
      </c>
    </row>
    <row r="8" spans="1:26" s="49" customFormat="1" x14ac:dyDescent="0.4">
      <c r="A8" s="152" t="s">
        <v>76</v>
      </c>
      <c r="B8" s="146" t="s">
        <v>77</v>
      </c>
      <c r="C8" s="97"/>
      <c r="D8" s="97"/>
      <c r="E8" s="97"/>
      <c r="F8" s="97"/>
      <c r="G8" s="97"/>
      <c r="H8" s="97"/>
      <c r="I8" s="97"/>
      <c r="J8" s="97"/>
      <c r="K8" s="97">
        <v>49.146295116462468</v>
      </c>
      <c r="L8" s="97">
        <v>51.849322500625156</v>
      </c>
      <c r="M8" s="97">
        <v>54.774102953619654</v>
      </c>
      <c r="N8" s="97">
        <v>57.024294443119238</v>
      </c>
      <c r="O8" s="97">
        <v>58.822787771809018</v>
      </c>
      <c r="P8" s="97">
        <v>61.150918360065972</v>
      </c>
      <c r="Q8" s="97">
        <v>64.384625493751088</v>
      </c>
      <c r="R8" s="97">
        <v>65.380058024109289</v>
      </c>
      <c r="S8" s="97">
        <v>66.31685862354017</v>
      </c>
      <c r="T8" s="97">
        <v>67.843672768624955</v>
      </c>
      <c r="U8" s="97">
        <v>68.338474339672715</v>
      </c>
      <c r="V8" s="97">
        <v>69.497923048556032</v>
      </c>
      <c r="W8" s="97">
        <v>70.1463714709854</v>
      </c>
      <c r="X8" s="97">
        <v>73.186944355194058</v>
      </c>
      <c r="Y8" s="97">
        <v>52.361009706955613</v>
      </c>
      <c r="Z8" s="63">
        <v>28.118005951426017</v>
      </c>
    </row>
    <row r="9" spans="1:26" s="49" customFormat="1" x14ac:dyDescent="0.4">
      <c r="A9" s="152" t="s">
        <v>78</v>
      </c>
      <c r="B9" s="146" t="s">
        <v>79</v>
      </c>
      <c r="C9" s="97"/>
      <c r="D9" s="97"/>
      <c r="E9" s="97"/>
      <c r="F9" s="97"/>
      <c r="G9" s="97"/>
      <c r="H9" s="97"/>
      <c r="I9" s="97"/>
      <c r="J9" s="97"/>
      <c r="K9" s="97">
        <v>37.024847445733165</v>
      </c>
      <c r="L9" s="97">
        <v>39.070438298086174</v>
      </c>
      <c r="M9" s="97">
        <v>41.331100780957357</v>
      </c>
      <c r="N9" s="97">
        <v>43.043768890923538</v>
      </c>
      <c r="O9" s="97">
        <v>44.535389416631915</v>
      </c>
      <c r="P9" s="97">
        <v>46.355797106995297</v>
      </c>
      <c r="Q9" s="97">
        <v>48.823640842541089</v>
      </c>
      <c r="R9" s="97">
        <v>49.537345908203285</v>
      </c>
      <c r="S9" s="97">
        <v>50.213710682916734</v>
      </c>
      <c r="T9" s="97">
        <v>50.782828334703275</v>
      </c>
      <c r="U9" s="97">
        <v>51.224756070566109</v>
      </c>
      <c r="V9" s="97">
        <v>51.961136888118048</v>
      </c>
      <c r="W9" s="97">
        <v>52.445958818971945</v>
      </c>
      <c r="X9" s="97">
        <v>54.719287530454189</v>
      </c>
      <c r="Y9" s="97">
        <v>39.148473416713529</v>
      </c>
      <c r="Z9" s="63">
        <v>20.967888043433874</v>
      </c>
    </row>
    <row r="10" spans="1:26" s="49" customFormat="1" x14ac:dyDescent="0.4">
      <c r="A10" s="152" t="s">
        <v>80</v>
      </c>
      <c r="B10" s="146" t="s">
        <v>81</v>
      </c>
      <c r="C10" s="97"/>
      <c r="D10" s="97"/>
      <c r="E10" s="97"/>
      <c r="F10" s="97"/>
      <c r="G10" s="97"/>
      <c r="H10" s="97"/>
      <c r="I10" s="97"/>
      <c r="J10" s="97"/>
      <c r="K10" s="97">
        <v>31.733443017532416</v>
      </c>
      <c r="L10" s="97">
        <v>33.627618155621043</v>
      </c>
      <c r="M10" s="97">
        <v>35.658813538222638</v>
      </c>
      <c r="N10" s="97">
        <v>37.373734121902935</v>
      </c>
      <c r="O10" s="97">
        <v>38.752664429551182</v>
      </c>
      <c r="P10" s="97">
        <v>40.377885130276347</v>
      </c>
      <c r="Q10" s="97">
        <v>42.62047294782883</v>
      </c>
      <c r="R10" s="97">
        <v>43.292285927206642</v>
      </c>
      <c r="S10" s="97">
        <v>44.020792391350945</v>
      </c>
      <c r="T10" s="97">
        <v>44.529631486725208</v>
      </c>
      <c r="U10" s="97">
        <v>45.030791292112823</v>
      </c>
      <c r="V10" s="97">
        <v>45.791971123927311</v>
      </c>
      <c r="W10" s="97">
        <v>46.219231826588825</v>
      </c>
      <c r="X10" s="97">
        <v>48.222656096068086</v>
      </c>
      <c r="Y10" s="97">
        <v>34.500510797213053</v>
      </c>
      <c r="Z10" s="63">
        <v>19.008678260403354</v>
      </c>
    </row>
    <row r="11" spans="1:26" s="49" customFormat="1" x14ac:dyDescent="0.4">
      <c r="A11" s="152" t="s">
        <v>82</v>
      </c>
      <c r="B11" s="146" t="s">
        <v>83</v>
      </c>
      <c r="C11" s="97"/>
      <c r="D11" s="97"/>
      <c r="E11" s="97"/>
      <c r="F11" s="97"/>
      <c r="G11" s="97"/>
      <c r="H11" s="97"/>
      <c r="I11" s="97"/>
      <c r="J11" s="97"/>
      <c r="K11" s="97">
        <v>39.12696605572954</v>
      </c>
      <c r="L11" s="97">
        <v>41.44314009093344</v>
      </c>
      <c r="M11" s="97">
        <v>43.985593064514006</v>
      </c>
      <c r="N11" s="97">
        <v>46.056225140520567</v>
      </c>
      <c r="O11" s="97">
        <v>47.706561183740703</v>
      </c>
      <c r="P11" s="97">
        <v>49.681448784764143</v>
      </c>
      <c r="Q11" s="97">
        <v>52.412457186021214</v>
      </c>
      <c r="R11" s="97">
        <v>53.34795724496572</v>
      </c>
      <c r="S11" s="97">
        <v>54.281207893992139</v>
      </c>
      <c r="T11" s="97">
        <v>55.665162053461685</v>
      </c>
      <c r="U11" s="97">
        <v>56.242317616228725</v>
      </c>
      <c r="V11" s="97">
        <v>57.147106489536178</v>
      </c>
      <c r="W11" s="97">
        <v>57.680315964352459</v>
      </c>
      <c r="X11" s="97">
        <v>60.180533737503282</v>
      </c>
      <c r="Y11" s="97">
        <v>43.055678016915948</v>
      </c>
      <c r="Z11" s="63">
        <v>23.34382609067999</v>
      </c>
    </row>
    <row r="12" spans="1:26" s="49" customFormat="1" x14ac:dyDescent="0.4">
      <c r="A12" s="152" t="s">
        <v>84</v>
      </c>
      <c r="B12" s="146" t="s">
        <v>85</v>
      </c>
      <c r="C12" s="97"/>
      <c r="D12" s="97"/>
      <c r="E12" s="97"/>
      <c r="F12" s="97"/>
      <c r="G12" s="97"/>
      <c r="H12" s="97"/>
      <c r="I12" s="97"/>
      <c r="J12" s="97"/>
      <c r="K12" s="97">
        <v>42.721544665064329</v>
      </c>
      <c r="L12" s="97">
        <v>45.365627996530989</v>
      </c>
      <c r="M12" s="97">
        <v>48.226623045736488</v>
      </c>
      <c r="N12" s="97">
        <v>50.688691324123496</v>
      </c>
      <c r="O12" s="97">
        <v>52.711141817721206</v>
      </c>
      <c r="P12" s="97">
        <v>55.087196250840961</v>
      </c>
      <c r="Q12" s="97">
        <v>58.232411977098828</v>
      </c>
      <c r="R12" s="97">
        <v>59.267922848640907</v>
      </c>
      <c r="S12" s="97">
        <v>60.296482633440142</v>
      </c>
      <c r="T12" s="97">
        <v>60.716121305199266</v>
      </c>
      <c r="U12" s="97">
        <v>61.391797730212197</v>
      </c>
      <c r="V12" s="97">
        <v>62.476653943295695</v>
      </c>
      <c r="W12" s="97">
        <v>63.059590611200008</v>
      </c>
      <c r="X12" s="97">
        <v>65.792979057115872</v>
      </c>
      <c r="Y12" s="97">
        <v>47.071056804063467</v>
      </c>
      <c r="Z12" s="63">
        <v>25.541920949112974</v>
      </c>
    </row>
    <row r="13" spans="1:26" s="49" customFormat="1" x14ac:dyDescent="0.4">
      <c r="A13" s="152" t="s">
        <v>86</v>
      </c>
      <c r="B13" s="146" t="s">
        <v>87</v>
      </c>
      <c r="C13" s="97"/>
      <c r="D13" s="97"/>
      <c r="E13" s="97"/>
      <c r="F13" s="97"/>
      <c r="G13" s="97"/>
      <c r="H13" s="97"/>
      <c r="I13" s="97"/>
      <c r="J13" s="97"/>
      <c r="K13" s="97">
        <v>38.816978478513434</v>
      </c>
      <c r="L13" s="97">
        <v>40.671960784126114</v>
      </c>
      <c r="M13" s="97">
        <v>42.705600365806568</v>
      </c>
      <c r="N13" s="97">
        <v>44.26940886486117</v>
      </c>
      <c r="O13" s="97">
        <v>45.502054737052923</v>
      </c>
      <c r="P13" s="97">
        <v>47.13506946287238</v>
      </c>
      <c r="Q13" s="97">
        <v>49.456500248150164</v>
      </c>
      <c r="R13" s="97">
        <v>50.0825781987526</v>
      </c>
      <c r="S13" s="97">
        <v>50.722635453848788</v>
      </c>
      <c r="T13" s="97">
        <v>55.735422692203009</v>
      </c>
      <c r="U13" s="97">
        <v>56.153854576295913</v>
      </c>
      <c r="V13" s="97">
        <v>56.914572793896291</v>
      </c>
      <c r="W13" s="97">
        <v>57.445612619585155</v>
      </c>
      <c r="X13" s="97">
        <v>59.935656913894988</v>
      </c>
      <c r="Y13" s="97">
        <v>42.880482866320037</v>
      </c>
      <c r="Z13" s="63">
        <v>22.409415672889523</v>
      </c>
    </row>
    <row r="14" spans="1:26" s="49" customFormat="1" x14ac:dyDescent="0.4">
      <c r="A14" s="152" t="s">
        <v>88</v>
      </c>
      <c r="B14" s="146" t="s">
        <v>89</v>
      </c>
      <c r="C14" s="97"/>
      <c r="D14" s="97"/>
      <c r="E14" s="97"/>
      <c r="F14" s="97"/>
      <c r="G14" s="97"/>
      <c r="H14" s="97"/>
      <c r="I14" s="97"/>
      <c r="J14" s="97"/>
      <c r="K14" s="97">
        <v>63.34554382972032</v>
      </c>
      <c r="L14" s="97">
        <v>67.002445219970483</v>
      </c>
      <c r="M14" s="97">
        <v>71.116030234335526</v>
      </c>
      <c r="N14" s="97">
        <v>74.531227572423916</v>
      </c>
      <c r="O14" s="97">
        <v>77.269253053178176</v>
      </c>
      <c r="P14" s="97">
        <v>80.520155998417422</v>
      </c>
      <c r="Q14" s="97">
        <v>84.916224799973534</v>
      </c>
      <c r="R14" s="97">
        <v>86.208653286742774</v>
      </c>
      <c r="S14" s="97">
        <v>87.486748755901559</v>
      </c>
      <c r="T14" s="97">
        <v>88.188031053057969</v>
      </c>
      <c r="U14" s="97">
        <v>89.054345515516985</v>
      </c>
      <c r="V14" s="97">
        <v>90.652246836465338</v>
      </c>
      <c r="W14" s="97">
        <v>91.498075083875179</v>
      </c>
      <c r="X14" s="97">
        <v>95.46416142908825</v>
      </c>
      <c r="Y14" s="97">
        <v>68.299065185662698</v>
      </c>
      <c r="Z14" s="63">
        <v>37.176856697769047</v>
      </c>
    </row>
    <row r="15" spans="1:26" s="49" customFormat="1" x14ac:dyDescent="0.4">
      <c r="A15" s="152" t="s">
        <v>90</v>
      </c>
      <c r="B15" s="146" t="s">
        <v>91</v>
      </c>
      <c r="C15" s="97"/>
      <c r="D15" s="97"/>
      <c r="E15" s="97"/>
      <c r="F15" s="97"/>
      <c r="G15" s="97"/>
      <c r="H15" s="97"/>
      <c r="I15" s="97"/>
      <c r="J15" s="97"/>
      <c r="K15" s="97">
        <v>45.535750427477097</v>
      </c>
      <c r="L15" s="97">
        <v>48.13787801874372</v>
      </c>
      <c r="M15" s="97">
        <v>51.023544970730569</v>
      </c>
      <c r="N15" s="97">
        <v>53.254305420085771</v>
      </c>
      <c r="O15" s="97">
        <v>55.097941812388811</v>
      </c>
      <c r="P15" s="97">
        <v>57.210924309914731</v>
      </c>
      <c r="Q15" s="97">
        <v>60.108377304254432</v>
      </c>
      <c r="R15" s="97">
        <v>60.865727128667643</v>
      </c>
      <c r="S15" s="97">
        <v>61.618306699451729</v>
      </c>
      <c r="T15" s="97">
        <v>61.148614570340328</v>
      </c>
      <c r="U15" s="97">
        <v>61.716162209965823</v>
      </c>
      <c r="V15" s="97">
        <v>62.688899464148186</v>
      </c>
      <c r="W15" s="97">
        <v>63.273816482933896</v>
      </c>
      <c r="X15" s="97">
        <v>66.016490788731474</v>
      </c>
      <c r="Y15" s="97">
        <v>47.230966471721452</v>
      </c>
      <c r="Z15" s="63">
        <v>25.870021089530606</v>
      </c>
    </row>
    <row r="16" spans="1:26" s="49" customFormat="1" x14ac:dyDescent="0.4">
      <c r="A16" s="151">
        <v>924</v>
      </c>
      <c r="B16" s="91" t="s">
        <v>92</v>
      </c>
      <c r="C16" s="90"/>
      <c r="D16" s="90"/>
      <c r="E16" s="90"/>
      <c r="F16" s="90"/>
      <c r="G16" s="90"/>
      <c r="H16" s="90"/>
      <c r="I16" s="90"/>
      <c r="J16" s="90"/>
      <c r="K16" s="90">
        <v>23.632745466811379</v>
      </c>
      <c r="L16" s="90">
        <v>24.911063738957544</v>
      </c>
      <c r="M16" s="90">
        <v>26.319766203143804</v>
      </c>
      <c r="N16" s="90">
        <v>27.407607546984693</v>
      </c>
      <c r="O16" s="90">
        <v>28.306168485147904</v>
      </c>
      <c r="P16" s="90">
        <v>29.433457213189588</v>
      </c>
      <c r="Q16" s="90">
        <v>30.969407673435619</v>
      </c>
      <c r="R16" s="90">
        <v>31.36123205905292</v>
      </c>
      <c r="S16" s="90">
        <v>31.740581704073193</v>
      </c>
      <c r="T16" s="90">
        <v>32.135654812755199</v>
      </c>
      <c r="U16" s="90">
        <v>32.392992446974972</v>
      </c>
      <c r="V16" s="90">
        <v>32.865282526712058</v>
      </c>
      <c r="W16" s="90">
        <v>33.171931123854336</v>
      </c>
      <c r="X16" s="90">
        <v>34.609805559508473</v>
      </c>
      <c r="Y16" s="90">
        <v>24.761306553013071</v>
      </c>
      <c r="Z16" s="58">
        <v>13.372868692800283</v>
      </c>
    </row>
    <row r="17" spans="1:26" s="49" customFormat="1" x14ac:dyDescent="0.4">
      <c r="A17" s="151">
        <v>923</v>
      </c>
      <c r="B17" s="91" t="s">
        <v>93</v>
      </c>
      <c r="C17" s="90"/>
      <c r="D17" s="90"/>
      <c r="E17" s="90"/>
      <c r="F17" s="90"/>
      <c r="G17" s="90"/>
      <c r="H17" s="90"/>
      <c r="I17" s="90"/>
      <c r="J17" s="90"/>
      <c r="K17" s="90">
        <v>35.596006133002504</v>
      </c>
      <c r="L17" s="90">
        <v>37.726829316514866</v>
      </c>
      <c r="M17" s="90">
        <v>40.077880571241906</v>
      </c>
      <c r="N17" s="90">
        <v>41.95455662025882</v>
      </c>
      <c r="O17" s="90">
        <v>43.587689418749193</v>
      </c>
      <c r="P17" s="90">
        <v>45.508749290528669</v>
      </c>
      <c r="Q17" s="90">
        <v>48.032792714426463</v>
      </c>
      <c r="R17" s="90">
        <v>48.768667621030637</v>
      </c>
      <c r="S17" s="90">
        <v>49.422416684716374</v>
      </c>
      <c r="T17" s="90">
        <v>48.718726903235861</v>
      </c>
      <c r="U17" s="90">
        <v>48.938684880723535</v>
      </c>
      <c r="V17" s="90">
        <v>49.779377784060713</v>
      </c>
      <c r="W17" s="90">
        <v>50.24384287276613</v>
      </c>
      <c r="X17" s="90">
        <v>52.4217184069349</v>
      </c>
      <c r="Y17" s="90">
        <v>37.504696097699707</v>
      </c>
      <c r="Z17" s="58">
        <v>20.199581990112438</v>
      </c>
    </row>
    <row r="18" spans="1:26" s="72" customFormat="1" ht="33.6" customHeight="1" x14ac:dyDescent="0.4">
      <c r="A18" s="67"/>
      <c r="B18" s="68" t="s">
        <v>94</v>
      </c>
      <c r="C18" s="92"/>
      <c r="D18" s="92"/>
      <c r="E18" s="92"/>
      <c r="F18" s="92"/>
      <c r="G18" s="70"/>
      <c r="H18" s="70"/>
      <c r="I18" s="70"/>
      <c r="J18" s="70"/>
      <c r="K18" s="78">
        <v>10.136005020685571</v>
      </c>
      <c r="L18" s="78">
        <v>10.965731546253361</v>
      </c>
      <c r="M18" s="78">
        <v>11.569862103053612</v>
      </c>
      <c r="N18" s="78">
        <v>12.089500706947012</v>
      </c>
      <c r="O18" s="78">
        <v>12.521009777040559</v>
      </c>
      <c r="P18" s="78">
        <v>12.603421135678099</v>
      </c>
      <c r="Q18" s="78">
        <v>13.084458916608931</v>
      </c>
      <c r="R18" s="78">
        <v>13.605830629781845</v>
      </c>
      <c r="S18" s="78">
        <v>14.030821570061887</v>
      </c>
      <c r="T18" s="78">
        <v>14.653981950436991</v>
      </c>
      <c r="U18" s="78">
        <v>14.910000409260947</v>
      </c>
      <c r="V18" s="78">
        <v>15.123991184612304</v>
      </c>
      <c r="W18" s="78">
        <v>15.265105160315516</v>
      </c>
      <c r="X18" s="78">
        <v>15.926788207517001</v>
      </c>
      <c r="Y18" s="78">
        <v>11.394692308604892</v>
      </c>
      <c r="Z18" s="79">
        <v>6.3998829999999032</v>
      </c>
    </row>
    <row r="19" spans="1:26" ht="60" customHeight="1" x14ac:dyDescent="0.4">
      <c r="A19" s="250" t="s">
        <v>169</v>
      </c>
      <c r="B19" s="250"/>
      <c r="C19" s="48"/>
      <c r="D19" s="47"/>
      <c r="E19" s="47"/>
      <c r="F19" s="48"/>
      <c r="G19" s="48"/>
      <c r="H19" s="48"/>
      <c r="I19" s="48"/>
      <c r="J19" s="48"/>
      <c r="K19" s="48"/>
      <c r="L19" s="48"/>
      <c r="M19" s="48"/>
      <c r="N19" s="48"/>
      <c r="O19" s="48"/>
      <c r="P19" s="48"/>
      <c r="Q19" s="48"/>
      <c r="R19" s="48"/>
      <c r="S19" s="48"/>
      <c r="T19" s="48"/>
      <c r="U19" s="48"/>
      <c r="V19" s="48"/>
      <c r="W19" s="96"/>
      <c r="X19" s="96"/>
      <c r="Y19" s="96"/>
    </row>
    <row r="20" spans="1:26" x14ac:dyDescent="0.4">
      <c r="A20" s="85" t="s">
        <v>45</v>
      </c>
      <c r="B20" s="51" t="s">
        <v>130</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v>454.51829542416607</v>
      </c>
      <c r="H21" s="57">
        <v>536.29608530988355</v>
      </c>
      <c r="I21" s="57">
        <v>537.82101469731504</v>
      </c>
      <c r="J21" s="57">
        <v>579.80980717750276</v>
      </c>
      <c r="K21" s="57">
        <v>582.33833325308626</v>
      </c>
      <c r="L21" s="57">
        <v>600.88948914024115</v>
      </c>
      <c r="M21" s="57">
        <v>618.95057767647711</v>
      </c>
      <c r="N21" s="57">
        <v>629.97404245223299</v>
      </c>
      <c r="O21" s="57">
        <v>635.88809000765252</v>
      </c>
      <c r="P21" s="57">
        <v>651.20761394612032</v>
      </c>
      <c r="Q21" s="57">
        <v>674.63042532011661</v>
      </c>
      <c r="R21" s="57">
        <v>674.5215423325518</v>
      </c>
      <c r="S21" s="57">
        <v>670.57370187793572</v>
      </c>
      <c r="T21" s="57">
        <v>668.92969711444653</v>
      </c>
      <c r="U21" s="57">
        <v>665.61244419068328</v>
      </c>
      <c r="V21" s="90">
        <v>670.53670722913444</v>
      </c>
      <c r="W21" s="90">
        <v>661.13948042294305</v>
      </c>
      <c r="X21" s="90">
        <v>678.08265539843796</v>
      </c>
      <c r="Y21" s="90">
        <v>474.98072786735503</v>
      </c>
      <c r="Z21" s="58">
        <v>251.50658086256863</v>
      </c>
    </row>
    <row r="22" spans="1:26" x14ac:dyDescent="0.4">
      <c r="A22" s="59"/>
      <c r="B22" s="89" t="s">
        <v>71</v>
      </c>
      <c r="C22" s="62" t="s">
        <v>219</v>
      </c>
      <c r="D22" s="62" t="s">
        <v>219</v>
      </c>
      <c r="E22" s="62" t="s">
        <v>219</v>
      </c>
      <c r="F22" s="62" t="s">
        <v>219</v>
      </c>
      <c r="G22" s="62" t="s">
        <v>219</v>
      </c>
      <c r="H22" s="62" t="s">
        <v>219</v>
      </c>
      <c r="I22" s="62" t="s">
        <v>219</v>
      </c>
      <c r="J22" s="62" t="s">
        <v>219</v>
      </c>
      <c r="K22" s="108" t="s">
        <v>155</v>
      </c>
      <c r="L22" s="108" t="s">
        <v>155</v>
      </c>
      <c r="M22" s="108" t="s">
        <v>155</v>
      </c>
      <c r="N22" s="108" t="s">
        <v>155</v>
      </c>
      <c r="O22" s="108" t="s">
        <v>155</v>
      </c>
      <c r="P22" s="108" t="s">
        <v>155</v>
      </c>
      <c r="Q22" s="108" t="s">
        <v>155</v>
      </c>
      <c r="R22" s="108" t="s">
        <v>155</v>
      </c>
      <c r="S22" s="108" t="s">
        <v>155</v>
      </c>
      <c r="T22" s="108" t="s">
        <v>155</v>
      </c>
      <c r="U22" s="108" t="s">
        <v>155</v>
      </c>
      <c r="V22" s="108" t="s">
        <v>155</v>
      </c>
      <c r="W22" s="108" t="s">
        <v>155</v>
      </c>
      <c r="X22" s="108" t="s">
        <v>155</v>
      </c>
      <c r="Y22" s="108" t="s">
        <v>155</v>
      </c>
      <c r="Z22" s="116" t="s">
        <v>155</v>
      </c>
    </row>
    <row r="23" spans="1:26" ht="25.5" customHeight="1" x14ac:dyDescent="0.4">
      <c r="A23" s="54">
        <v>941</v>
      </c>
      <c r="B23" s="55" t="s">
        <v>72</v>
      </c>
      <c r="C23" s="57" t="s">
        <v>219</v>
      </c>
      <c r="D23" s="57" t="s">
        <v>219</v>
      </c>
      <c r="E23" s="57" t="s">
        <v>219</v>
      </c>
      <c r="F23" s="57" t="s">
        <v>219</v>
      </c>
      <c r="G23" s="57" t="s">
        <v>219</v>
      </c>
      <c r="H23" s="57" t="s">
        <v>219</v>
      </c>
      <c r="I23" s="57" t="s">
        <v>219</v>
      </c>
      <c r="J23" s="57" t="s">
        <v>219</v>
      </c>
      <c r="K23" s="57">
        <v>533.60534160928512</v>
      </c>
      <c r="L23" s="57">
        <v>550.46847332160155</v>
      </c>
      <c r="M23" s="57">
        <v>566.86643216850177</v>
      </c>
      <c r="N23" s="57">
        <v>576.86355315074718</v>
      </c>
      <c r="O23" s="57">
        <v>582.083247138052</v>
      </c>
      <c r="P23" s="57">
        <v>595.94258132398988</v>
      </c>
      <c r="Q23" s="57">
        <v>617.28245464538566</v>
      </c>
      <c r="R23" s="57">
        <v>617.17027092101989</v>
      </c>
      <c r="S23" s="57">
        <v>613.62655066326636</v>
      </c>
      <c r="T23" s="57">
        <v>613.85596682039943</v>
      </c>
      <c r="U23" s="57">
        <v>611.05197648005856</v>
      </c>
      <c r="V23" s="90">
        <v>615.51283481531095</v>
      </c>
      <c r="W23" s="90">
        <v>606.88673925853959</v>
      </c>
      <c r="X23" s="90">
        <v>622.43956663921131</v>
      </c>
      <c r="Y23" s="90">
        <v>436.00407127655109</v>
      </c>
      <c r="Z23" s="58">
        <v>230.9090462551909</v>
      </c>
    </row>
    <row r="24" spans="1:26" ht="25.5" customHeight="1" x14ac:dyDescent="0.4">
      <c r="A24" s="54">
        <v>921</v>
      </c>
      <c r="B24" s="64" t="s">
        <v>73</v>
      </c>
      <c r="C24" s="57" t="s">
        <v>219</v>
      </c>
      <c r="D24" s="57" t="s">
        <v>219</v>
      </c>
      <c r="E24" s="57" t="s">
        <v>219</v>
      </c>
      <c r="F24" s="57" t="s">
        <v>219</v>
      </c>
      <c r="G24" s="57" t="s">
        <v>219</v>
      </c>
      <c r="H24" s="57" t="s">
        <v>219</v>
      </c>
      <c r="I24" s="57" t="s">
        <v>219</v>
      </c>
      <c r="J24" s="57" t="s">
        <v>219</v>
      </c>
      <c r="K24" s="57">
        <v>501.25074589843598</v>
      </c>
      <c r="L24" s="57">
        <v>517.17542533436233</v>
      </c>
      <c r="M24" s="57">
        <v>532.66196543719241</v>
      </c>
      <c r="N24" s="57">
        <v>542.168121601351</v>
      </c>
      <c r="O24" s="57">
        <v>547.14198349472838</v>
      </c>
      <c r="P24" s="57">
        <v>560.19910345593223</v>
      </c>
      <c r="Q24" s="57">
        <v>580.30703467284377</v>
      </c>
      <c r="R24" s="57">
        <v>580.28990040125689</v>
      </c>
      <c r="S24" s="57">
        <v>577.05335519461187</v>
      </c>
      <c r="T24" s="57">
        <v>577.52844969345404</v>
      </c>
      <c r="U24" s="57">
        <v>574.93787119175238</v>
      </c>
      <c r="V24" s="90">
        <v>579.18503818356783</v>
      </c>
      <c r="W24" s="90">
        <v>571.06805799756921</v>
      </c>
      <c r="X24" s="90">
        <v>585.70295171678742</v>
      </c>
      <c r="Y24" s="90">
        <v>410.27094868992106</v>
      </c>
      <c r="Z24" s="58">
        <v>217.27271824430917</v>
      </c>
    </row>
    <row r="25" spans="1:26" x14ac:dyDescent="0.4">
      <c r="A25" s="59" t="s">
        <v>74</v>
      </c>
      <c r="B25" s="65" t="s">
        <v>75</v>
      </c>
      <c r="C25" s="62" t="s">
        <v>219</v>
      </c>
      <c r="D25" s="62" t="s">
        <v>219</v>
      </c>
      <c r="E25" s="62" t="s">
        <v>219</v>
      </c>
      <c r="F25" s="62" t="s">
        <v>219</v>
      </c>
      <c r="G25" s="62" t="s">
        <v>219</v>
      </c>
      <c r="H25" s="62" t="s">
        <v>219</v>
      </c>
      <c r="I25" s="62" t="s">
        <v>219</v>
      </c>
      <c r="J25" s="62" t="s">
        <v>219</v>
      </c>
      <c r="K25" s="62">
        <v>25.569721442960535</v>
      </c>
      <c r="L25" s="62">
        <v>26.463494164702507</v>
      </c>
      <c r="M25" s="62">
        <v>27.360024518100804</v>
      </c>
      <c r="N25" s="62">
        <v>27.904717311316784</v>
      </c>
      <c r="O25" s="62">
        <v>28.201026484154887</v>
      </c>
      <c r="P25" s="62">
        <v>28.883168898767721</v>
      </c>
      <c r="Q25" s="62">
        <v>29.957664098435625</v>
      </c>
      <c r="R25" s="62">
        <v>29.948988480515226</v>
      </c>
      <c r="S25" s="62">
        <v>29.782798915476963</v>
      </c>
      <c r="T25" s="62">
        <v>29.705184785078746</v>
      </c>
      <c r="U25" s="62">
        <v>29.594464203295786</v>
      </c>
      <c r="V25" s="97">
        <v>29.679459663286032</v>
      </c>
      <c r="W25" s="97">
        <v>29.263517313025105</v>
      </c>
      <c r="X25" s="97">
        <v>30.013460265933951</v>
      </c>
      <c r="Y25" s="97">
        <v>21.023713096679348</v>
      </c>
      <c r="Z25" s="63">
        <v>10.84789524215374</v>
      </c>
    </row>
    <row r="26" spans="1:26" x14ac:dyDescent="0.4">
      <c r="A26" s="59" t="s">
        <v>76</v>
      </c>
      <c r="B26" s="65" t="s">
        <v>77</v>
      </c>
      <c r="C26" s="62" t="s">
        <v>219</v>
      </c>
      <c r="D26" s="62" t="s">
        <v>219</v>
      </c>
      <c r="E26" s="62" t="s">
        <v>219</v>
      </c>
      <c r="F26" s="62" t="s">
        <v>219</v>
      </c>
      <c r="G26" s="62" t="s">
        <v>219</v>
      </c>
      <c r="H26" s="62" t="s">
        <v>219</v>
      </c>
      <c r="I26" s="62" t="s">
        <v>219</v>
      </c>
      <c r="J26" s="62" t="s">
        <v>219</v>
      </c>
      <c r="K26" s="62">
        <v>67.284121153519209</v>
      </c>
      <c r="L26" s="62">
        <v>69.295394215526144</v>
      </c>
      <c r="M26" s="62">
        <v>71.182964459259168</v>
      </c>
      <c r="N26" s="62">
        <v>72.187348024162773</v>
      </c>
      <c r="O26" s="62">
        <v>72.611117850459976</v>
      </c>
      <c r="P26" s="62">
        <v>74.260610338188783</v>
      </c>
      <c r="Q26" s="62">
        <v>76.870975141326568</v>
      </c>
      <c r="R26" s="62">
        <v>76.886034323919702</v>
      </c>
      <c r="S26" s="62">
        <v>76.413830594497597</v>
      </c>
      <c r="T26" s="62">
        <v>76.693386172385132</v>
      </c>
      <c r="U26" s="62">
        <v>76.188788719815435</v>
      </c>
      <c r="V26" s="97">
        <v>76.819860373464323</v>
      </c>
      <c r="W26" s="97">
        <v>75.743269571847378</v>
      </c>
      <c r="X26" s="97">
        <v>77.684359928077356</v>
      </c>
      <c r="Y26" s="97">
        <v>54.416041361309198</v>
      </c>
      <c r="Z26" s="63">
        <v>28.671959694930596</v>
      </c>
    </row>
    <row r="27" spans="1:26" x14ac:dyDescent="0.4">
      <c r="A27" s="59" t="s">
        <v>78</v>
      </c>
      <c r="B27" s="65" t="s">
        <v>79</v>
      </c>
      <c r="C27" s="62" t="s">
        <v>219</v>
      </c>
      <c r="D27" s="62" t="s">
        <v>219</v>
      </c>
      <c r="E27" s="62" t="s">
        <v>219</v>
      </c>
      <c r="F27" s="62" t="s">
        <v>219</v>
      </c>
      <c r="G27" s="62" t="s">
        <v>219</v>
      </c>
      <c r="H27" s="62" t="s">
        <v>219</v>
      </c>
      <c r="I27" s="62" t="s">
        <v>219</v>
      </c>
      <c r="J27" s="62" t="s">
        <v>219</v>
      </c>
      <c r="K27" s="62">
        <v>50.6891580601527</v>
      </c>
      <c r="L27" s="62">
        <v>52.216717470254856</v>
      </c>
      <c r="M27" s="62">
        <v>53.712797093987362</v>
      </c>
      <c r="N27" s="62">
        <v>54.489328724621444</v>
      </c>
      <c r="O27" s="62">
        <v>54.974688074831064</v>
      </c>
      <c r="P27" s="62">
        <v>56.293672739455531</v>
      </c>
      <c r="Q27" s="62">
        <v>58.292190918782239</v>
      </c>
      <c r="R27" s="62">
        <v>58.255226332309299</v>
      </c>
      <c r="S27" s="62">
        <v>57.858922471389569</v>
      </c>
      <c r="T27" s="62">
        <v>57.407078736463831</v>
      </c>
      <c r="U27" s="62">
        <v>57.109149058347789</v>
      </c>
      <c r="V27" s="97">
        <v>57.435490234763641</v>
      </c>
      <c r="W27" s="97">
        <v>56.630561402916058</v>
      </c>
      <c r="X27" s="97">
        <v>58.081845949100313</v>
      </c>
      <c r="Y27" s="97">
        <v>40.684947838066769</v>
      </c>
      <c r="Z27" s="63">
        <v>21.380977083073116</v>
      </c>
    </row>
    <row r="28" spans="1:26" x14ac:dyDescent="0.4">
      <c r="A28" s="59" t="s">
        <v>80</v>
      </c>
      <c r="B28" s="65" t="s">
        <v>81</v>
      </c>
      <c r="C28" s="62" t="s">
        <v>219</v>
      </c>
      <c r="D28" s="62" t="s">
        <v>219</v>
      </c>
      <c r="E28" s="62" t="s">
        <v>219</v>
      </c>
      <c r="F28" s="62" t="s">
        <v>219</v>
      </c>
      <c r="G28" s="62" t="s">
        <v>219</v>
      </c>
      <c r="H28" s="62" t="s">
        <v>219</v>
      </c>
      <c r="I28" s="62" t="s">
        <v>219</v>
      </c>
      <c r="J28" s="62" t="s">
        <v>219</v>
      </c>
      <c r="K28" s="62">
        <v>43.444919287410109</v>
      </c>
      <c r="L28" s="62">
        <v>44.942516974929582</v>
      </c>
      <c r="M28" s="62">
        <v>46.34124376075998</v>
      </c>
      <c r="N28" s="62">
        <v>47.311602508496698</v>
      </c>
      <c r="O28" s="62">
        <v>47.836465942915169</v>
      </c>
      <c r="P28" s="62">
        <v>49.034200537824333</v>
      </c>
      <c r="Q28" s="62">
        <v>50.886019625944918</v>
      </c>
      <c r="R28" s="62">
        <v>50.911123090969497</v>
      </c>
      <c r="S28" s="62">
        <v>50.72311086873782</v>
      </c>
      <c r="T28" s="62">
        <v>50.338197865148295</v>
      </c>
      <c r="U28" s="62">
        <v>50.203658726533398</v>
      </c>
      <c r="V28" s="97">
        <v>50.616373463536107</v>
      </c>
      <c r="W28" s="97">
        <v>49.907011043230611</v>
      </c>
      <c r="X28" s="97">
        <v>51.18598960319872</v>
      </c>
      <c r="Y28" s="97">
        <v>35.854564933610312</v>
      </c>
      <c r="Z28" s="63">
        <v>19.383168844821576</v>
      </c>
    </row>
    <row r="29" spans="1:26" x14ac:dyDescent="0.4">
      <c r="A29" s="59" t="s">
        <v>82</v>
      </c>
      <c r="B29" s="65" t="s">
        <v>83</v>
      </c>
      <c r="C29" s="62" t="s">
        <v>219</v>
      </c>
      <c r="D29" s="62" t="s">
        <v>219</v>
      </c>
      <c r="E29" s="62" t="s">
        <v>219</v>
      </c>
      <c r="F29" s="62" t="s">
        <v>219</v>
      </c>
      <c r="G29" s="62" t="s">
        <v>219</v>
      </c>
      <c r="H29" s="62" t="s">
        <v>219</v>
      </c>
      <c r="I29" s="62" t="s">
        <v>219</v>
      </c>
      <c r="J29" s="62" t="s">
        <v>219</v>
      </c>
      <c r="K29" s="62">
        <v>53.567080045907545</v>
      </c>
      <c r="L29" s="62">
        <v>55.387777344552241</v>
      </c>
      <c r="M29" s="62">
        <v>57.162504523021646</v>
      </c>
      <c r="N29" s="62">
        <v>58.302812605849269</v>
      </c>
      <c r="O29" s="62">
        <v>58.889196985881718</v>
      </c>
      <c r="P29" s="62">
        <v>60.332286222071914</v>
      </c>
      <c r="Q29" s="62">
        <v>62.576999750251211</v>
      </c>
      <c r="R29" s="62">
        <v>62.736451997869196</v>
      </c>
      <c r="S29" s="62">
        <v>62.54571025479612</v>
      </c>
      <c r="T29" s="62">
        <v>62.926277359336162</v>
      </c>
      <c r="U29" s="62">
        <v>62.703098004164872</v>
      </c>
      <c r="V29" s="97">
        <v>63.167826442906602</v>
      </c>
      <c r="W29" s="97">
        <v>62.282561869709589</v>
      </c>
      <c r="X29" s="97">
        <v>63.8786915442005</v>
      </c>
      <c r="Y29" s="97">
        <v>44.745499922941271</v>
      </c>
      <c r="Z29" s="63">
        <v>23.80372356253454</v>
      </c>
    </row>
    <row r="30" spans="1:26" x14ac:dyDescent="0.4">
      <c r="A30" s="59" t="s">
        <v>84</v>
      </c>
      <c r="B30" s="65" t="s">
        <v>85</v>
      </c>
      <c r="C30" s="62" t="s">
        <v>219</v>
      </c>
      <c r="D30" s="62" t="s">
        <v>219</v>
      </c>
      <c r="E30" s="62" t="s">
        <v>219</v>
      </c>
      <c r="F30" s="62" t="s">
        <v>219</v>
      </c>
      <c r="G30" s="62" t="s">
        <v>219</v>
      </c>
      <c r="H30" s="62" t="s">
        <v>219</v>
      </c>
      <c r="I30" s="62" t="s">
        <v>219</v>
      </c>
      <c r="J30" s="62" t="s">
        <v>219</v>
      </c>
      <c r="K30" s="62">
        <v>58.488266110354459</v>
      </c>
      <c r="L30" s="62">
        <v>60.630089733894231</v>
      </c>
      <c r="M30" s="62">
        <v>62.674034062439922</v>
      </c>
      <c r="N30" s="62">
        <v>64.167075405969896</v>
      </c>
      <c r="O30" s="62">
        <v>65.066874174793242</v>
      </c>
      <c r="P30" s="62">
        <v>66.896931805990647</v>
      </c>
      <c r="Q30" s="62">
        <v>69.525639998410966</v>
      </c>
      <c r="R30" s="62">
        <v>69.698248795797255</v>
      </c>
      <c r="S30" s="62">
        <v>69.476831457759445</v>
      </c>
      <c r="T30" s="62">
        <v>68.636097488850695</v>
      </c>
      <c r="U30" s="62">
        <v>68.444119532844439</v>
      </c>
      <c r="V30" s="97">
        <v>69.058867114230154</v>
      </c>
      <c r="W30" s="97">
        <v>68.091042638322236</v>
      </c>
      <c r="X30" s="97">
        <v>69.836027598147865</v>
      </c>
      <c r="Y30" s="97">
        <v>48.918471746548356</v>
      </c>
      <c r="Z30" s="63">
        <v>26.045123158775411</v>
      </c>
    </row>
    <row r="31" spans="1:26" x14ac:dyDescent="0.4">
      <c r="A31" s="59" t="s">
        <v>86</v>
      </c>
      <c r="B31" s="65" t="s">
        <v>87</v>
      </c>
      <c r="C31" s="62" t="s">
        <v>219</v>
      </c>
      <c r="D31" s="62" t="s">
        <v>219</v>
      </c>
      <c r="E31" s="62" t="s">
        <v>219</v>
      </c>
      <c r="F31" s="62" t="s">
        <v>219</v>
      </c>
      <c r="G31" s="62" t="s">
        <v>219</v>
      </c>
      <c r="H31" s="62" t="s">
        <v>219</v>
      </c>
      <c r="I31" s="62" t="s">
        <v>219</v>
      </c>
      <c r="J31" s="62" t="s">
        <v>219</v>
      </c>
      <c r="K31" s="62">
        <v>53.142689119753932</v>
      </c>
      <c r="L31" s="62">
        <v>54.357114425563751</v>
      </c>
      <c r="M31" s="62">
        <v>55.499060123807041</v>
      </c>
      <c r="N31" s="62">
        <v>56.040872679965155</v>
      </c>
      <c r="O31" s="62">
        <v>56.16794416081143</v>
      </c>
      <c r="P31" s="62">
        <v>57.240007517722759</v>
      </c>
      <c r="Q31" s="62">
        <v>59.047783100354394</v>
      </c>
      <c r="R31" s="62">
        <v>58.896411884488302</v>
      </c>
      <c r="S31" s="62">
        <v>58.445332805632113</v>
      </c>
      <c r="T31" s="62">
        <v>63.005702987103746</v>
      </c>
      <c r="U31" s="62">
        <v>62.604472860362954</v>
      </c>
      <c r="V31" s="97">
        <v>62.910794214494523</v>
      </c>
      <c r="W31" s="97">
        <v>62.029131815676401</v>
      </c>
      <c r="X31" s="97">
        <v>63.618766779328404</v>
      </c>
      <c r="Y31" s="97">
        <v>44.563428824341699</v>
      </c>
      <c r="Z31" s="63">
        <v>22.850904294920266</v>
      </c>
    </row>
    <row r="32" spans="1:26" x14ac:dyDescent="0.4">
      <c r="A32" s="59" t="s">
        <v>88</v>
      </c>
      <c r="B32" s="65" t="s">
        <v>89</v>
      </c>
      <c r="C32" s="62" t="s">
        <v>219</v>
      </c>
      <c r="D32" s="62" t="s">
        <v>219</v>
      </c>
      <c r="E32" s="62" t="s">
        <v>219</v>
      </c>
      <c r="F32" s="62" t="s">
        <v>219</v>
      </c>
      <c r="G32" s="62" t="s">
        <v>219</v>
      </c>
      <c r="H32" s="62" t="s">
        <v>219</v>
      </c>
      <c r="I32" s="62" t="s">
        <v>219</v>
      </c>
      <c r="J32" s="62" t="s">
        <v>219</v>
      </c>
      <c r="K32" s="62">
        <v>86.72371407599303</v>
      </c>
      <c r="L32" s="62">
        <v>89.547184630350159</v>
      </c>
      <c r="M32" s="62">
        <v>92.420497638104649</v>
      </c>
      <c r="N32" s="62">
        <v>94.349464837400319</v>
      </c>
      <c r="O32" s="62">
        <v>95.381518832914509</v>
      </c>
      <c r="P32" s="62">
        <v>97.782275218837768</v>
      </c>
      <c r="Q32" s="62">
        <v>101.38434378759578</v>
      </c>
      <c r="R32" s="62">
        <v>101.3801712011206</v>
      </c>
      <c r="S32" s="62">
        <v>100.80690999925957</v>
      </c>
      <c r="T32" s="62">
        <v>99.691517945978475</v>
      </c>
      <c r="U32" s="62">
        <v>99.284375026269601</v>
      </c>
      <c r="V32" s="97">
        <v>100.20289296491113</v>
      </c>
      <c r="W32" s="97">
        <v>98.79860099748268</v>
      </c>
      <c r="X32" s="97">
        <v>101.33053568539994</v>
      </c>
      <c r="Y32" s="97">
        <v>70.979623519140574</v>
      </c>
      <c r="Z32" s="63">
        <v>37.909279152442366</v>
      </c>
    </row>
    <row r="33" spans="1:26" x14ac:dyDescent="0.4">
      <c r="A33" s="59" t="s">
        <v>90</v>
      </c>
      <c r="B33" s="65" t="s">
        <v>91</v>
      </c>
      <c r="C33" s="62" t="s">
        <v>219</v>
      </c>
      <c r="D33" s="62" t="s">
        <v>219</v>
      </c>
      <c r="E33" s="62" t="s">
        <v>219</v>
      </c>
      <c r="F33" s="62" t="s">
        <v>219</v>
      </c>
      <c r="G33" s="62" t="s">
        <v>219</v>
      </c>
      <c r="H33" s="62" t="s">
        <v>219</v>
      </c>
      <c r="I33" s="62" t="s">
        <v>219</v>
      </c>
      <c r="J33" s="62" t="s">
        <v>219</v>
      </c>
      <c r="K33" s="62">
        <v>62.341076602384526</v>
      </c>
      <c r="L33" s="62">
        <v>64.335136374588828</v>
      </c>
      <c r="M33" s="62">
        <v>66.308839257711853</v>
      </c>
      <c r="N33" s="62">
        <v>67.414899503568606</v>
      </c>
      <c r="O33" s="62">
        <v>68.013150987966398</v>
      </c>
      <c r="P33" s="62">
        <v>69.475950177072804</v>
      </c>
      <c r="Q33" s="62">
        <v>71.765418251742048</v>
      </c>
      <c r="R33" s="62">
        <v>71.577244294267757</v>
      </c>
      <c r="S33" s="62">
        <v>70.999907827062714</v>
      </c>
      <c r="T33" s="62">
        <v>69.125006353108972</v>
      </c>
      <c r="U33" s="62">
        <v>68.805745060118113</v>
      </c>
      <c r="V33" s="97">
        <v>69.293473711975395</v>
      </c>
      <c r="W33" s="97">
        <v>68.322361345359226</v>
      </c>
      <c r="X33" s="97">
        <v>70.07327436340023</v>
      </c>
      <c r="Y33" s="97">
        <v>49.084657447283497</v>
      </c>
      <c r="Z33" s="63">
        <v>26.379687210657558</v>
      </c>
    </row>
    <row r="34" spans="1:26" x14ac:dyDescent="0.4">
      <c r="A34" s="47">
        <v>924</v>
      </c>
      <c r="B34" s="66" t="s">
        <v>92</v>
      </c>
      <c r="C34" s="57" t="s">
        <v>219</v>
      </c>
      <c r="D34" s="57" t="s">
        <v>219</v>
      </c>
      <c r="E34" s="57" t="s">
        <v>219</v>
      </c>
      <c r="F34" s="57" t="s">
        <v>219</v>
      </c>
      <c r="G34" s="57" t="s">
        <v>219</v>
      </c>
      <c r="H34" s="57" t="s">
        <v>219</v>
      </c>
      <c r="I34" s="57" t="s">
        <v>219</v>
      </c>
      <c r="J34" s="57" t="s">
        <v>219</v>
      </c>
      <c r="K34" s="57">
        <v>32.354595710849061</v>
      </c>
      <c r="L34" s="57">
        <v>33.293047987239341</v>
      </c>
      <c r="M34" s="57">
        <v>34.204466731309338</v>
      </c>
      <c r="N34" s="57">
        <v>34.695431549396133</v>
      </c>
      <c r="O34" s="57">
        <v>34.941263643323602</v>
      </c>
      <c r="P34" s="57">
        <v>35.743477868057738</v>
      </c>
      <c r="Q34" s="57">
        <v>36.97541997254195</v>
      </c>
      <c r="R34" s="57">
        <v>36.880370519762991</v>
      </c>
      <c r="S34" s="57">
        <v>36.573195468654475</v>
      </c>
      <c r="T34" s="57">
        <v>36.327517126945381</v>
      </c>
      <c r="U34" s="57">
        <v>36.11410528830622</v>
      </c>
      <c r="V34" s="90">
        <v>36.327796631743126</v>
      </c>
      <c r="W34" s="90">
        <v>35.818681260970394</v>
      </c>
      <c r="X34" s="90">
        <v>36.73661492242389</v>
      </c>
      <c r="Y34" s="90">
        <v>25.733122586630067</v>
      </c>
      <c r="Z34" s="58">
        <v>13.6363280108817</v>
      </c>
    </row>
    <row r="35" spans="1:26" x14ac:dyDescent="0.4">
      <c r="A35" s="47">
        <v>923</v>
      </c>
      <c r="B35" s="91" t="s">
        <v>93</v>
      </c>
      <c r="C35" s="90" t="s">
        <v>219</v>
      </c>
      <c r="D35" s="90" t="s">
        <v>219</v>
      </c>
      <c r="E35" s="90" t="s">
        <v>219</v>
      </c>
      <c r="F35" s="90" t="s">
        <v>219</v>
      </c>
      <c r="G35" s="90" t="s">
        <v>219</v>
      </c>
      <c r="H35" s="90" t="s">
        <v>219</v>
      </c>
      <c r="I35" s="90" t="s">
        <v>219</v>
      </c>
      <c r="J35" s="90" t="s">
        <v>219</v>
      </c>
      <c r="K35" s="90">
        <v>48.732991643801206</v>
      </c>
      <c r="L35" s="90">
        <v>50.421015818639582</v>
      </c>
      <c r="M35" s="90">
        <v>52.0841455079753</v>
      </c>
      <c r="N35" s="90">
        <v>53.110489301485885</v>
      </c>
      <c r="O35" s="90">
        <v>53.804842869600549</v>
      </c>
      <c r="P35" s="90">
        <v>55.265032622130335</v>
      </c>
      <c r="Q35" s="90">
        <v>57.347970674730895</v>
      </c>
      <c r="R35" s="90">
        <v>57.351271411531862</v>
      </c>
      <c r="S35" s="90">
        <v>56.947151214669312</v>
      </c>
      <c r="T35" s="90">
        <v>55.073730294047067</v>
      </c>
      <c r="U35" s="90">
        <v>54.560467710624756</v>
      </c>
      <c r="V35" s="90">
        <v>55.023872413823575</v>
      </c>
      <c r="W35" s="90">
        <v>54.252741164403474</v>
      </c>
      <c r="X35" s="90">
        <v>55.6430887592267</v>
      </c>
      <c r="Y35" s="90">
        <v>38.976656590803906</v>
      </c>
      <c r="Z35" s="58">
        <v>20.59753460737771</v>
      </c>
    </row>
    <row r="36" spans="1:26" s="157" customFormat="1" ht="18.600000000000001" customHeight="1" x14ac:dyDescent="0.4">
      <c r="A36" s="153"/>
      <c r="B36" s="154" t="s">
        <v>94</v>
      </c>
      <c r="C36" s="155"/>
      <c r="D36" s="155"/>
      <c r="E36" s="155"/>
      <c r="F36" s="155"/>
      <c r="G36" s="155"/>
      <c r="H36" s="155"/>
      <c r="I36" s="155"/>
      <c r="J36" s="155"/>
      <c r="K36" s="155">
        <v>13.87677724655263</v>
      </c>
      <c r="L36" s="155">
        <v>14.655441068686978</v>
      </c>
      <c r="M36" s="155">
        <v>15.035884450313395</v>
      </c>
      <c r="N36" s="155">
        <v>15.304161208715316</v>
      </c>
      <c r="O36" s="155">
        <v>15.455991648243051</v>
      </c>
      <c r="P36" s="155">
        <v>15.305375143734379</v>
      </c>
      <c r="Q36" s="155">
        <v>15.62197665052776</v>
      </c>
      <c r="R36" s="155">
        <v>16.000266632083594</v>
      </c>
      <c r="S36" s="155">
        <v>16.16706286771787</v>
      </c>
      <c r="T36" s="155">
        <v>16.565487256576834</v>
      </c>
      <c r="U36" s="155">
        <v>16.622771900748646</v>
      </c>
      <c r="V36" s="155">
        <v>16.717375716101515</v>
      </c>
      <c r="W36" s="155">
        <v>16.483090300381779</v>
      </c>
      <c r="X36" s="155">
        <v>16.905506282736347</v>
      </c>
      <c r="Y36" s="155">
        <v>11.84190395553178</v>
      </c>
      <c r="Z36" s="156">
        <v>6.525967301709124</v>
      </c>
    </row>
    <row r="37" spans="1:26" s="157" customFormat="1" ht="30" customHeight="1" x14ac:dyDescent="0.4">
      <c r="A37" s="67"/>
      <c r="B37" s="68"/>
      <c r="C37" s="78"/>
      <c r="D37" s="78"/>
      <c r="E37" s="78"/>
      <c r="F37" s="78"/>
      <c r="G37" s="78"/>
      <c r="H37" s="78"/>
      <c r="I37" s="78"/>
      <c r="J37" s="78"/>
      <c r="K37" s="78"/>
      <c r="L37" s="78"/>
      <c r="M37" s="78"/>
      <c r="N37" s="78"/>
      <c r="O37" s="78"/>
      <c r="P37" s="78"/>
      <c r="Q37" s="78"/>
      <c r="R37" s="78"/>
      <c r="S37" s="78"/>
      <c r="T37" s="78"/>
      <c r="U37" s="78"/>
      <c r="V37" s="78"/>
      <c r="W37" s="78"/>
      <c r="X37" s="78"/>
      <c r="Y37" s="78"/>
      <c r="Z37" s="79"/>
    </row>
    <row r="50" spans="1:1" x14ac:dyDescent="0.4">
      <c r="A50" s="75"/>
    </row>
    <row r="51" spans="1:1" x14ac:dyDescent="0.4">
      <c r="A51" s="75"/>
    </row>
  </sheetData>
  <mergeCells count="2">
    <mergeCell ref="A1:B1"/>
    <mergeCell ref="A19:B19"/>
  </mergeCells>
  <conditionalFormatting sqref="C1:V1">
    <cfRule type="cellIs" dxfId="6" priority="1" stopIfTrue="1" operator="equal">
      <formula>FALSE</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170</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c r="H3" s="57"/>
      <c r="I3" s="57"/>
      <c r="J3" s="57"/>
      <c r="K3" s="57">
        <f t="shared" ref="K3:Z3" si="0">SUM(K6,K16:K17,K4)</f>
        <v>5970.6159999999963</v>
      </c>
      <c r="L3" s="57">
        <f t="shared" si="0"/>
        <v>6426.2752196000029</v>
      </c>
      <c r="M3" s="57">
        <f t="shared" si="0"/>
        <v>6868.5436596000027</v>
      </c>
      <c r="N3" s="57">
        <f t="shared" si="0"/>
        <v>7367.1248207140288</v>
      </c>
      <c r="O3" s="57">
        <f t="shared" si="0"/>
        <v>7703.3184823000001</v>
      </c>
      <c r="P3" s="57">
        <f t="shared" si="0"/>
        <v>8128.8851483600038</v>
      </c>
      <c r="Q3" s="57">
        <f t="shared" si="0"/>
        <v>8242.1568431600008</v>
      </c>
      <c r="R3" s="57">
        <f t="shared" si="0"/>
        <v>8052.153109309992</v>
      </c>
      <c r="S3" s="57">
        <f t="shared" si="0"/>
        <v>7510.8751163199995</v>
      </c>
      <c r="T3" s="57">
        <f t="shared" si="0"/>
        <v>7041.52347619997</v>
      </c>
      <c r="U3" s="57">
        <f t="shared" si="0"/>
        <v>6576.0799377400026</v>
      </c>
      <c r="V3" s="57">
        <f t="shared" si="0"/>
        <v>6078.7060508699969</v>
      </c>
      <c r="W3" s="90">
        <f t="shared" si="0"/>
        <v>5665.5855551099976</v>
      </c>
      <c r="X3" s="90">
        <f t="shared" si="0"/>
        <v>5367.6480182399964</v>
      </c>
      <c r="Y3" s="90">
        <f t="shared" si="0"/>
        <v>5139.8772267199965</v>
      </c>
      <c r="Z3" s="58">
        <f t="shared" si="0"/>
        <v>5060.8868007399979</v>
      </c>
    </row>
    <row r="4" spans="1:26" s="49" customFormat="1" x14ac:dyDescent="0.4">
      <c r="A4" s="59"/>
      <c r="B4" s="89" t="s">
        <v>71</v>
      </c>
      <c r="C4" s="62"/>
      <c r="D4" s="62"/>
      <c r="E4" s="62"/>
      <c r="F4" s="62"/>
      <c r="G4" s="62"/>
      <c r="H4" s="62"/>
      <c r="I4" s="62"/>
      <c r="J4" s="62"/>
      <c r="K4" s="62">
        <v>1.0186092878088882</v>
      </c>
      <c r="L4" s="62">
        <v>0.7379654177635161</v>
      </c>
      <c r="M4" s="62">
        <v>1.495170372135487</v>
      </c>
      <c r="N4" s="62">
        <v>1.8328597452074644</v>
      </c>
      <c r="O4" s="62">
        <v>1.0380135494604708</v>
      </c>
      <c r="P4" s="62">
        <v>0.83167317841445898</v>
      </c>
      <c r="Q4" s="62">
        <v>0.8754284291654032</v>
      </c>
      <c r="R4" s="62">
        <v>0.73516138825005029</v>
      </c>
      <c r="S4" s="62">
        <v>0.55545629158340659</v>
      </c>
      <c r="T4" s="62">
        <v>0.60212096177961016</v>
      </c>
      <c r="U4" s="62">
        <v>0.57142212529021907</v>
      </c>
      <c r="V4" s="62">
        <v>0.66853107925343636</v>
      </c>
      <c r="W4" s="97">
        <v>0.82720425833862021</v>
      </c>
      <c r="X4" s="97">
        <v>1.0437361935300133</v>
      </c>
      <c r="Y4" s="97">
        <v>2.2525644900457165</v>
      </c>
      <c r="Z4" s="63">
        <v>2.6450424552001297</v>
      </c>
    </row>
    <row r="5" spans="1:26" s="49" customFormat="1" ht="25.5" customHeight="1" x14ac:dyDescent="0.4">
      <c r="A5" s="54">
        <v>941</v>
      </c>
      <c r="B5" s="55" t="s">
        <v>72</v>
      </c>
      <c r="C5" s="57"/>
      <c r="D5" s="57"/>
      <c r="E5" s="57"/>
      <c r="F5" s="57"/>
      <c r="G5" s="57"/>
      <c r="H5" s="57"/>
      <c r="I5" s="57"/>
      <c r="J5" s="57"/>
      <c r="K5" s="57">
        <f t="shared" ref="K5:Z5" si="1">SUM(K6,K16)</f>
        <v>5367.7178036465539</v>
      </c>
      <c r="L5" s="57">
        <f t="shared" si="1"/>
        <v>5781.2146192077489</v>
      </c>
      <c r="M5" s="57">
        <f t="shared" si="1"/>
        <v>6181.4965233923012</v>
      </c>
      <c r="N5" s="57">
        <f t="shared" si="1"/>
        <v>6630.6342209493741</v>
      </c>
      <c r="O5" s="57">
        <f t="shared" si="1"/>
        <v>6943.4633690705887</v>
      </c>
      <c r="P5" s="57">
        <f t="shared" si="1"/>
        <v>7341.0492811350832</v>
      </c>
      <c r="Q5" s="57">
        <f t="shared" si="1"/>
        <v>7456.3094367920676</v>
      </c>
      <c r="R5" s="57">
        <f t="shared" si="1"/>
        <v>7300.2339298590814</v>
      </c>
      <c r="S5" s="57">
        <f t="shared" si="1"/>
        <v>6822.4722708747513</v>
      </c>
      <c r="T5" s="57">
        <f t="shared" si="1"/>
        <v>6403.9591414766082</v>
      </c>
      <c r="U5" s="57">
        <f t="shared" si="1"/>
        <v>5988.1758918200339</v>
      </c>
      <c r="V5" s="57">
        <f t="shared" si="1"/>
        <v>5544.9663740370042</v>
      </c>
      <c r="W5" s="90">
        <f t="shared" si="1"/>
        <v>5176.2647488962284</v>
      </c>
      <c r="X5" s="90">
        <f t="shared" si="1"/>
        <v>4908.2157963397422</v>
      </c>
      <c r="Y5" s="90">
        <f t="shared" si="1"/>
        <v>4702.5290609271597</v>
      </c>
      <c r="Z5" s="58">
        <f t="shared" si="1"/>
        <v>4633.2661437563793</v>
      </c>
    </row>
    <row r="6" spans="1:26" s="49" customFormat="1" ht="25.5" customHeight="1" x14ac:dyDescent="0.4">
      <c r="A6" s="54">
        <v>921</v>
      </c>
      <c r="B6" s="64" t="s">
        <v>73</v>
      </c>
      <c r="C6" s="57"/>
      <c r="D6" s="57"/>
      <c r="E6" s="57"/>
      <c r="F6" s="57"/>
      <c r="G6" s="57"/>
      <c r="H6" s="57"/>
      <c r="I6" s="57"/>
      <c r="J6" s="57"/>
      <c r="K6" s="57">
        <f t="shared" ref="K6:W6" si="2">SUM(K7:K15)</f>
        <v>5015.7714208942007</v>
      </c>
      <c r="L6" s="57">
        <f t="shared" si="2"/>
        <v>5400.3004782364633</v>
      </c>
      <c r="M6" s="57">
        <f t="shared" si="2"/>
        <v>5771.6614791584088</v>
      </c>
      <c r="N6" s="57">
        <f t="shared" si="2"/>
        <v>6188.7721525979323</v>
      </c>
      <c r="O6" s="57">
        <f t="shared" si="2"/>
        <v>6479.7504063155457</v>
      </c>
      <c r="P6" s="57">
        <f t="shared" si="2"/>
        <v>6851.2629202444141</v>
      </c>
      <c r="Q6" s="57">
        <f t="shared" si="2"/>
        <v>6963.3275611732606</v>
      </c>
      <c r="R6" s="57">
        <f t="shared" si="2"/>
        <v>6821.183794046311</v>
      </c>
      <c r="S6" s="57">
        <f t="shared" si="2"/>
        <v>6376.3129657485269</v>
      </c>
      <c r="T6" s="57">
        <f t="shared" si="2"/>
        <v>5987.0997305369747</v>
      </c>
      <c r="U6" s="57">
        <f t="shared" si="2"/>
        <v>5601.7379195878584</v>
      </c>
      <c r="V6" s="57">
        <f t="shared" si="2"/>
        <v>5191.2724137431906</v>
      </c>
      <c r="W6" s="90">
        <f t="shared" si="2"/>
        <v>4850.5746398442416</v>
      </c>
      <c r="X6" s="90">
        <f t="shared" ref="X6:Z6" si="3">SUM(X7:X15)</f>
        <v>4601.422748109876</v>
      </c>
      <c r="Y6" s="90">
        <f t="shared" si="3"/>
        <v>4410.8178349792906</v>
      </c>
      <c r="Z6" s="58">
        <f t="shared" si="3"/>
        <v>4347.746002737772</v>
      </c>
    </row>
    <row r="7" spans="1:26" s="49" customFormat="1" x14ac:dyDescent="0.4">
      <c r="A7" s="59" t="s">
        <v>74</v>
      </c>
      <c r="B7" s="65" t="s">
        <v>75</v>
      </c>
      <c r="C7" s="62"/>
      <c r="D7" s="62"/>
      <c r="E7" s="62"/>
      <c r="F7" s="62"/>
      <c r="G7" s="62"/>
      <c r="H7" s="62"/>
      <c r="I7" s="62"/>
      <c r="J7" s="62"/>
      <c r="K7" s="62">
        <v>312.86278086904633</v>
      </c>
      <c r="L7" s="62">
        <v>332.7875166305231</v>
      </c>
      <c r="M7" s="62">
        <v>355.6210336577235</v>
      </c>
      <c r="N7" s="62">
        <v>380.15695568711158</v>
      </c>
      <c r="O7" s="62">
        <v>397.21234341773049</v>
      </c>
      <c r="P7" s="62">
        <v>418.35203326844464</v>
      </c>
      <c r="Q7" s="62">
        <v>424.70668707336017</v>
      </c>
      <c r="R7" s="62">
        <v>410.7802780866898</v>
      </c>
      <c r="S7" s="62">
        <v>378.23707064035244</v>
      </c>
      <c r="T7" s="62">
        <v>352.70640250396275</v>
      </c>
      <c r="U7" s="62">
        <v>326.25495039845316</v>
      </c>
      <c r="V7" s="62">
        <v>298.04827289218059</v>
      </c>
      <c r="W7" s="97">
        <v>274.29332771810346</v>
      </c>
      <c r="X7" s="97">
        <v>257.46945273622384</v>
      </c>
      <c r="Y7" s="97">
        <v>243.16881805642913</v>
      </c>
      <c r="Z7" s="63">
        <v>238.32014396347216</v>
      </c>
    </row>
    <row r="8" spans="1:26" s="49" customFormat="1" x14ac:dyDescent="0.4">
      <c r="A8" s="59" t="s">
        <v>76</v>
      </c>
      <c r="B8" s="65" t="s">
        <v>77</v>
      </c>
      <c r="C8" s="62"/>
      <c r="D8" s="62"/>
      <c r="E8" s="62"/>
      <c r="F8" s="62"/>
      <c r="G8" s="62"/>
      <c r="H8" s="62"/>
      <c r="I8" s="62"/>
      <c r="J8" s="62"/>
      <c r="K8" s="62">
        <v>787.84993547047759</v>
      </c>
      <c r="L8" s="62">
        <v>844.51592000405003</v>
      </c>
      <c r="M8" s="62">
        <v>899.70121778593727</v>
      </c>
      <c r="N8" s="62">
        <v>965.74318671298101</v>
      </c>
      <c r="O8" s="62">
        <v>1012.3419425952418</v>
      </c>
      <c r="P8" s="62">
        <v>1067.9386964715595</v>
      </c>
      <c r="Q8" s="62">
        <v>1081.1540024081517</v>
      </c>
      <c r="R8" s="62">
        <v>1055.775096960605</v>
      </c>
      <c r="S8" s="62">
        <v>980.67173952940004</v>
      </c>
      <c r="T8" s="62">
        <v>917.19546104579638</v>
      </c>
      <c r="U8" s="62">
        <v>854.17924716198047</v>
      </c>
      <c r="V8" s="62">
        <v>783.7877826595394</v>
      </c>
      <c r="W8" s="97">
        <v>723.77472046865046</v>
      </c>
      <c r="X8" s="97">
        <v>678.72283582155353</v>
      </c>
      <c r="Y8" s="97">
        <v>643.6689521933522</v>
      </c>
      <c r="Z8" s="63">
        <v>629.24946886147052</v>
      </c>
    </row>
    <row r="9" spans="1:26" s="49" customFormat="1" x14ac:dyDescent="0.4">
      <c r="A9" s="59" t="s">
        <v>78</v>
      </c>
      <c r="B9" s="65" t="s">
        <v>79</v>
      </c>
      <c r="C9" s="62"/>
      <c r="D9" s="62"/>
      <c r="E9" s="62"/>
      <c r="F9" s="62"/>
      <c r="G9" s="62"/>
      <c r="H9" s="62"/>
      <c r="I9" s="62"/>
      <c r="J9" s="62"/>
      <c r="K9" s="62">
        <v>528.41200978327788</v>
      </c>
      <c r="L9" s="62">
        <v>562.55822029250339</v>
      </c>
      <c r="M9" s="62">
        <v>599.71967118470025</v>
      </c>
      <c r="N9" s="62">
        <v>642.06758331125297</v>
      </c>
      <c r="O9" s="62">
        <v>669.25747485621787</v>
      </c>
      <c r="P9" s="62">
        <v>702.95754403216893</v>
      </c>
      <c r="Q9" s="62">
        <v>712.03065160264828</v>
      </c>
      <c r="R9" s="62">
        <v>688.52866217394694</v>
      </c>
      <c r="S9" s="62">
        <v>633.81891003359192</v>
      </c>
      <c r="T9" s="62">
        <v>592.36586842943166</v>
      </c>
      <c r="U9" s="62">
        <v>549.20039006048739</v>
      </c>
      <c r="V9" s="62">
        <v>502.34844563430534</v>
      </c>
      <c r="W9" s="97">
        <v>462.20326319588776</v>
      </c>
      <c r="X9" s="97">
        <v>434.75405259405204</v>
      </c>
      <c r="Y9" s="97">
        <v>413.15844220930893</v>
      </c>
      <c r="Z9" s="63">
        <v>405.00888424271864</v>
      </c>
    </row>
    <row r="10" spans="1:26" s="49" customFormat="1" x14ac:dyDescent="0.4">
      <c r="A10" s="59" t="s">
        <v>80</v>
      </c>
      <c r="B10" s="65" t="s">
        <v>81</v>
      </c>
      <c r="C10" s="62"/>
      <c r="D10" s="62"/>
      <c r="E10" s="62"/>
      <c r="F10" s="62"/>
      <c r="G10" s="62"/>
      <c r="H10" s="62"/>
      <c r="I10" s="62"/>
      <c r="J10" s="62"/>
      <c r="K10" s="62">
        <v>406.1706248093077</v>
      </c>
      <c r="L10" s="62">
        <v>436.33840070896491</v>
      </c>
      <c r="M10" s="62">
        <v>467.23375150481473</v>
      </c>
      <c r="N10" s="62">
        <v>499.0419617591167</v>
      </c>
      <c r="O10" s="62">
        <v>518.71226389465664</v>
      </c>
      <c r="P10" s="62">
        <v>550.82516544056011</v>
      </c>
      <c r="Q10" s="62">
        <v>562.55111579795164</v>
      </c>
      <c r="R10" s="62">
        <v>552.06244790197513</v>
      </c>
      <c r="S10" s="62">
        <v>512.84873479414625</v>
      </c>
      <c r="T10" s="62">
        <v>481.39600740315518</v>
      </c>
      <c r="U10" s="62">
        <v>445.21551422817674</v>
      </c>
      <c r="V10" s="62">
        <v>408.47484261892515</v>
      </c>
      <c r="W10" s="97">
        <v>379.42921577102766</v>
      </c>
      <c r="X10" s="97">
        <v>359.03411540664462</v>
      </c>
      <c r="Y10" s="97">
        <v>343.60523985542613</v>
      </c>
      <c r="Z10" s="63">
        <v>338.32084106486298</v>
      </c>
    </row>
    <row r="11" spans="1:26" s="49" customFormat="1" x14ac:dyDescent="0.4">
      <c r="A11" s="59" t="s">
        <v>82</v>
      </c>
      <c r="B11" s="65" t="s">
        <v>83</v>
      </c>
      <c r="C11" s="62"/>
      <c r="D11" s="62"/>
      <c r="E11" s="62"/>
      <c r="F11" s="62"/>
      <c r="G11" s="62"/>
      <c r="H11" s="62"/>
      <c r="I11" s="62"/>
      <c r="J11" s="62"/>
      <c r="K11" s="62">
        <v>616.75351219765798</v>
      </c>
      <c r="L11" s="62">
        <v>659.02897910187482</v>
      </c>
      <c r="M11" s="62">
        <v>702.05087717606898</v>
      </c>
      <c r="N11" s="62">
        <v>748.04978646168092</v>
      </c>
      <c r="O11" s="62">
        <v>777.31980734070328</v>
      </c>
      <c r="P11" s="62">
        <v>819.449590021071</v>
      </c>
      <c r="Q11" s="62">
        <v>826.54041109092429</v>
      </c>
      <c r="R11" s="62">
        <v>806.40957140797354</v>
      </c>
      <c r="S11" s="62">
        <v>749.89092775082963</v>
      </c>
      <c r="T11" s="62">
        <v>698.98341370754781</v>
      </c>
      <c r="U11" s="62">
        <v>646.0246300962807</v>
      </c>
      <c r="V11" s="62">
        <v>592.33975029177145</v>
      </c>
      <c r="W11" s="97">
        <v>547.75435570843695</v>
      </c>
      <c r="X11" s="97">
        <v>513.45281351058918</v>
      </c>
      <c r="Y11" s="97">
        <v>486.44832480633261</v>
      </c>
      <c r="Z11" s="63">
        <v>476.28741969479108</v>
      </c>
    </row>
    <row r="12" spans="1:26" s="49" customFormat="1" x14ac:dyDescent="0.4">
      <c r="A12" s="59" t="s">
        <v>84</v>
      </c>
      <c r="B12" s="65" t="s">
        <v>85</v>
      </c>
      <c r="C12" s="62"/>
      <c r="D12" s="62"/>
      <c r="E12" s="62"/>
      <c r="F12" s="62"/>
      <c r="G12" s="62"/>
      <c r="H12" s="62"/>
      <c r="I12" s="62"/>
      <c r="J12" s="62"/>
      <c r="K12" s="62">
        <v>457.45459350865093</v>
      </c>
      <c r="L12" s="62">
        <v>499.26226885045145</v>
      </c>
      <c r="M12" s="62">
        <v>538.50505793570824</v>
      </c>
      <c r="N12" s="62">
        <v>579.24305711710747</v>
      </c>
      <c r="O12" s="62">
        <v>606.7137383676361</v>
      </c>
      <c r="P12" s="62">
        <v>640.89711025988299</v>
      </c>
      <c r="Q12" s="62">
        <v>652.08987000977299</v>
      </c>
      <c r="R12" s="62">
        <v>633.86377441202683</v>
      </c>
      <c r="S12" s="62">
        <v>587.59119927998995</v>
      </c>
      <c r="T12" s="62">
        <v>549.21729824544286</v>
      </c>
      <c r="U12" s="62">
        <v>510.12550575575563</v>
      </c>
      <c r="V12" s="62">
        <v>468.79433384829713</v>
      </c>
      <c r="W12" s="97">
        <v>434.91581722867983</v>
      </c>
      <c r="X12" s="97">
        <v>409.8715039958775</v>
      </c>
      <c r="Y12" s="97">
        <v>389.80430307451127</v>
      </c>
      <c r="Z12" s="63">
        <v>382.69642423789935</v>
      </c>
    </row>
    <row r="13" spans="1:26" s="49" customFormat="1" x14ac:dyDescent="0.4">
      <c r="A13" s="59" t="s">
        <v>86</v>
      </c>
      <c r="B13" s="65" t="s">
        <v>87</v>
      </c>
      <c r="C13" s="62"/>
      <c r="D13" s="62"/>
      <c r="E13" s="62"/>
      <c r="F13" s="62"/>
      <c r="G13" s="62"/>
      <c r="H13" s="62"/>
      <c r="I13" s="62"/>
      <c r="J13" s="62"/>
      <c r="K13" s="62">
        <v>880.96569131027934</v>
      </c>
      <c r="L13" s="62">
        <v>948.17997636220025</v>
      </c>
      <c r="M13" s="62">
        <v>1004.5247175012427</v>
      </c>
      <c r="N13" s="62">
        <v>1076.4061590686313</v>
      </c>
      <c r="O13" s="62">
        <v>1133.2764984937596</v>
      </c>
      <c r="P13" s="62">
        <v>1196.1267803251017</v>
      </c>
      <c r="Q13" s="62">
        <v>1217.1941659449021</v>
      </c>
      <c r="R13" s="62">
        <v>1208.3705987713772</v>
      </c>
      <c r="S13" s="62">
        <v>1164.7658502377792</v>
      </c>
      <c r="T13" s="62">
        <v>1113.4247770354409</v>
      </c>
      <c r="U13" s="62">
        <v>1077.5038952871798</v>
      </c>
      <c r="V13" s="62">
        <v>1037.3790913028076</v>
      </c>
      <c r="W13" s="97">
        <v>1000.4456947339324</v>
      </c>
      <c r="X13" s="97">
        <v>974.40102083747047</v>
      </c>
      <c r="Y13" s="97">
        <v>961.03739551919921</v>
      </c>
      <c r="Z13" s="63">
        <v>961.67637882307008</v>
      </c>
    </row>
    <row r="14" spans="1:26" s="49" customFormat="1" x14ac:dyDescent="0.4">
      <c r="A14" s="59" t="s">
        <v>88</v>
      </c>
      <c r="B14" s="65" t="s">
        <v>89</v>
      </c>
      <c r="C14" s="62"/>
      <c r="D14" s="62"/>
      <c r="E14" s="62"/>
      <c r="F14" s="62"/>
      <c r="G14" s="62"/>
      <c r="H14" s="62"/>
      <c r="I14" s="62"/>
      <c r="J14" s="62"/>
      <c r="K14" s="62">
        <v>568.09030557298672</v>
      </c>
      <c r="L14" s="62">
        <v>620.66848475374695</v>
      </c>
      <c r="M14" s="62">
        <v>669.89260735588823</v>
      </c>
      <c r="N14" s="62">
        <v>725.79548870013184</v>
      </c>
      <c r="O14" s="62">
        <v>765.20743462531664</v>
      </c>
      <c r="P14" s="62">
        <v>817.9087523832618</v>
      </c>
      <c r="Q14" s="62">
        <v>839.30374505228656</v>
      </c>
      <c r="R14" s="62">
        <v>829.15370835174406</v>
      </c>
      <c r="S14" s="62">
        <v>777.39129393248595</v>
      </c>
      <c r="T14" s="62">
        <v>732.22500289278366</v>
      </c>
      <c r="U14" s="62">
        <v>685.37690798555241</v>
      </c>
      <c r="V14" s="62">
        <v>637.24834617522504</v>
      </c>
      <c r="W14" s="97">
        <v>599.48965676884768</v>
      </c>
      <c r="X14" s="97">
        <v>572.23812263274658</v>
      </c>
      <c r="Y14" s="97">
        <v>549.53076724034429</v>
      </c>
      <c r="Z14" s="63">
        <v>542.83897147131336</v>
      </c>
    </row>
    <row r="15" spans="1:26" s="49" customFormat="1" x14ac:dyDescent="0.4">
      <c r="A15" s="59" t="s">
        <v>90</v>
      </c>
      <c r="B15" s="65" t="s">
        <v>91</v>
      </c>
      <c r="C15" s="62"/>
      <c r="D15" s="62"/>
      <c r="E15" s="62"/>
      <c r="F15" s="62"/>
      <c r="G15" s="62"/>
      <c r="H15" s="62"/>
      <c r="I15" s="62"/>
      <c r="J15" s="62"/>
      <c r="K15" s="62">
        <v>457.21196737251631</v>
      </c>
      <c r="L15" s="62">
        <v>496.96071153214797</v>
      </c>
      <c r="M15" s="62">
        <v>534.41254505632446</v>
      </c>
      <c r="N15" s="62">
        <v>572.26797377991852</v>
      </c>
      <c r="O15" s="62">
        <v>599.70890272428346</v>
      </c>
      <c r="P15" s="62">
        <v>636.80724804236274</v>
      </c>
      <c r="Q15" s="62">
        <v>647.75691219326268</v>
      </c>
      <c r="R15" s="62">
        <v>636.23965597997244</v>
      </c>
      <c r="S15" s="62">
        <v>591.09723954995127</v>
      </c>
      <c r="T15" s="62">
        <v>549.58549927341403</v>
      </c>
      <c r="U15" s="62">
        <v>507.85687861399128</v>
      </c>
      <c r="V15" s="62">
        <v>462.85154832013768</v>
      </c>
      <c r="W15" s="97">
        <v>428.26858825067541</v>
      </c>
      <c r="X15" s="97">
        <v>401.47883057471802</v>
      </c>
      <c r="Y15" s="97">
        <v>380.39559202438727</v>
      </c>
      <c r="Z15" s="63">
        <v>373.34747037817351</v>
      </c>
    </row>
    <row r="16" spans="1:26" s="49" customFormat="1" x14ac:dyDescent="0.4">
      <c r="A16" s="47">
        <v>924</v>
      </c>
      <c r="B16" s="66" t="s">
        <v>92</v>
      </c>
      <c r="C16" s="57"/>
      <c r="D16" s="57"/>
      <c r="E16" s="57"/>
      <c r="F16" s="57"/>
      <c r="G16" s="57"/>
      <c r="H16" s="57"/>
      <c r="I16" s="57"/>
      <c r="J16" s="57"/>
      <c r="K16" s="57">
        <v>351.9463827523536</v>
      </c>
      <c r="L16" s="57">
        <v>380.91414097128597</v>
      </c>
      <c r="M16" s="57">
        <v>409.83504423389223</v>
      </c>
      <c r="N16" s="57">
        <v>441.86206835144168</v>
      </c>
      <c r="O16" s="57">
        <v>463.71296275504318</v>
      </c>
      <c r="P16" s="57">
        <v>489.78636089066924</v>
      </c>
      <c r="Q16" s="57">
        <v>492.98187561880735</v>
      </c>
      <c r="R16" s="57">
        <v>479.05013581276989</v>
      </c>
      <c r="S16" s="57">
        <v>446.15930512622441</v>
      </c>
      <c r="T16" s="57">
        <v>416.85941093963316</v>
      </c>
      <c r="U16" s="57">
        <v>386.43797223217581</v>
      </c>
      <c r="V16" s="57">
        <v>353.69396029381392</v>
      </c>
      <c r="W16" s="90">
        <v>325.69010905198695</v>
      </c>
      <c r="X16" s="90">
        <v>306.79304822986637</v>
      </c>
      <c r="Y16" s="90">
        <v>291.71122594786885</v>
      </c>
      <c r="Z16" s="58">
        <v>285.52014101860772</v>
      </c>
    </row>
    <row r="17" spans="1:26" s="49" customFormat="1" x14ac:dyDescent="0.4">
      <c r="A17" s="47">
        <v>923</v>
      </c>
      <c r="B17" s="91" t="s">
        <v>93</v>
      </c>
      <c r="C17" s="90"/>
      <c r="D17" s="90"/>
      <c r="E17" s="90"/>
      <c r="F17" s="90"/>
      <c r="G17" s="90"/>
      <c r="H17" s="90"/>
      <c r="I17" s="90"/>
      <c r="J17" s="90"/>
      <c r="K17" s="90">
        <v>601.87958706563325</v>
      </c>
      <c r="L17" s="90">
        <v>644.32263497448969</v>
      </c>
      <c r="M17" s="90">
        <v>685.55196583556574</v>
      </c>
      <c r="N17" s="90">
        <v>734.65774001944692</v>
      </c>
      <c r="O17" s="90">
        <v>758.8170996799513</v>
      </c>
      <c r="P17" s="90">
        <v>787.00419404650609</v>
      </c>
      <c r="Q17" s="90">
        <v>784.97197793876671</v>
      </c>
      <c r="R17" s="90">
        <v>751.1840180626607</v>
      </c>
      <c r="S17" s="90">
        <v>687.84738915366529</v>
      </c>
      <c r="T17" s="90">
        <v>636.96221376158235</v>
      </c>
      <c r="U17" s="90">
        <v>587.33262379467828</v>
      </c>
      <c r="V17" s="90">
        <v>533.07114575373942</v>
      </c>
      <c r="W17" s="90">
        <v>488.49360195543039</v>
      </c>
      <c r="X17" s="90">
        <v>458.38848570672411</v>
      </c>
      <c r="Y17" s="90">
        <v>435.09560130279078</v>
      </c>
      <c r="Z17" s="58">
        <v>424.97561452841848</v>
      </c>
    </row>
    <row r="18" spans="1:26" s="72" customFormat="1" ht="34.35"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171</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c r="D21" s="57"/>
      <c r="E21" s="57"/>
      <c r="F21" s="57"/>
      <c r="G21" s="57"/>
      <c r="H21" s="57"/>
      <c r="I21" s="57"/>
      <c r="J21" s="57"/>
      <c r="K21" s="57">
        <v>8174.1187072832645</v>
      </c>
      <c r="L21" s="57">
        <v>8588.5649648417257</v>
      </c>
      <c r="M21" s="57">
        <v>8926.1762921462359</v>
      </c>
      <c r="N21" s="57">
        <v>9326.0812529790419</v>
      </c>
      <c r="O21" s="57">
        <v>9509.011513153413</v>
      </c>
      <c r="P21" s="57">
        <v>9871.5765629525522</v>
      </c>
      <c r="Q21" s="57">
        <v>9840.5889440633619</v>
      </c>
      <c r="R21" s="57">
        <v>9469.2194998598607</v>
      </c>
      <c r="S21" s="57">
        <v>8654.4319297895254</v>
      </c>
      <c r="T21" s="57">
        <v>7960.0389714140974</v>
      </c>
      <c r="U21" s="57">
        <v>7331.5005905864891</v>
      </c>
      <c r="V21" s="90">
        <v>6719.1266961015763</v>
      </c>
      <c r="W21" s="90">
        <v>6117.6360941287157</v>
      </c>
      <c r="X21" s="90">
        <v>5697.4956980369388</v>
      </c>
      <c r="Y21" s="90">
        <v>5341.603863763773</v>
      </c>
      <c r="Z21" s="58">
        <v>5160.5914950759288</v>
      </c>
    </row>
    <row r="22" spans="1:26" x14ac:dyDescent="0.4">
      <c r="A22" s="59"/>
      <c r="B22" s="89" t="s">
        <v>71</v>
      </c>
      <c r="C22" s="62"/>
      <c r="D22" s="62"/>
      <c r="E22" s="62"/>
      <c r="F22" s="62"/>
      <c r="G22" s="62"/>
      <c r="H22" s="62"/>
      <c r="I22" s="62"/>
      <c r="J22" s="62"/>
      <c r="K22" s="62">
        <v>1.3945350420946718</v>
      </c>
      <c r="L22" s="62">
        <v>0.98627334119422116</v>
      </c>
      <c r="M22" s="62">
        <v>1.9430835690796899</v>
      </c>
      <c r="N22" s="62">
        <v>2.3202265911197864</v>
      </c>
      <c r="O22" s="62">
        <v>1.2813286657313174</v>
      </c>
      <c r="P22" s="62">
        <v>1.0099694246176889</v>
      </c>
      <c r="Q22" s="62">
        <v>1.045203517148914</v>
      </c>
      <c r="R22" s="62">
        <v>0.86453951615904645</v>
      </c>
      <c r="S22" s="62">
        <v>0.6400264404658631</v>
      </c>
      <c r="T22" s="62">
        <v>0.68066325951633067</v>
      </c>
      <c r="U22" s="62">
        <v>0.63706367451475809</v>
      </c>
      <c r="V22" s="97">
        <v>0.73896401375461584</v>
      </c>
      <c r="W22" s="97">
        <v>0.89320593234445778</v>
      </c>
      <c r="X22" s="97">
        <v>1.1078748927491271</v>
      </c>
      <c r="Y22" s="97">
        <v>2.3409717105409671</v>
      </c>
      <c r="Z22" s="63">
        <v>2.6971525220490324</v>
      </c>
    </row>
    <row r="23" spans="1:26" ht="25.5" customHeight="1" x14ac:dyDescent="0.4">
      <c r="A23" s="54">
        <v>941</v>
      </c>
      <c r="B23" s="55" t="s">
        <v>72</v>
      </c>
      <c r="C23" s="57"/>
      <c r="D23" s="57"/>
      <c r="E23" s="57"/>
      <c r="F23" s="57"/>
      <c r="G23" s="57"/>
      <c r="H23" s="57"/>
      <c r="I23" s="57"/>
      <c r="J23" s="57"/>
      <c r="K23" s="57">
        <v>7348.7161984968989</v>
      </c>
      <c r="L23" s="57">
        <v>7726.4567165315148</v>
      </c>
      <c r="M23" s="57">
        <v>8033.3081438550598</v>
      </c>
      <c r="N23" s="57">
        <v>8393.7540096359971</v>
      </c>
      <c r="O23" s="57">
        <v>8571.042891366711</v>
      </c>
      <c r="P23" s="57">
        <v>8914.842405634563</v>
      </c>
      <c r="Q23" s="57">
        <v>8902.339230307578</v>
      </c>
      <c r="R23" s="57">
        <v>8584.9730554966918</v>
      </c>
      <c r="S23" s="57">
        <v>7861.2173610591708</v>
      </c>
      <c r="T23" s="57">
        <v>7239.3090088804138</v>
      </c>
      <c r="U23" s="57">
        <v>6676.0616511760709</v>
      </c>
      <c r="V23" s="90">
        <v>6129.1550012432735</v>
      </c>
      <c r="W23" s="90">
        <v>5589.2729449743301</v>
      </c>
      <c r="X23" s="90">
        <v>5209.8308774448942</v>
      </c>
      <c r="Y23" s="90">
        <v>4887.0909349209533</v>
      </c>
      <c r="Z23" s="58">
        <v>4724.5462697162611</v>
      </c>
    </row>
    <row r="24" spans="1:26" ht="25.5" customHeight="1" x14ac:dyDescent="0.4">
      <c r="A24" s="54">
        <v>921</v>
      </c>
      <c r="B24" s="64" t="s">
        <v>73</v>
      </c>
      <c r="C24" s="57"/>
      <c r="D24" s="57"/>
      <c r="E24" s="57"/>
      <c r="F24" s="57"/>
      <c r="G24" s="57"/>
      <c r="H24" s="57"/>
      <c r="I24" s="57"/>
      <c r="J24" s="57"/>
      <c r="K24" s="57">
        <v>6866.8812402251415</v>
      </c>
      <c r="L24" s="57">
        <v>7217.3739689111289</v>
      </c>
      <c r="M24" s="57">
        <v>7500.6974425431144</v>
      </c>
      <c r="N24" s="57">
        <v>7834.3985416156347</v>
      </c>
      <c r="O24" s="57">
        <v>7998.6334925124602</v>
      </c>
      <c r="P24" s="57">
        <v>8320.0543783984285</v>
      </c>
      <c r="Q24" s="57">
        <v>8313.7515478414298</v>
      </c>
      <c r="R24" s="57">
        <v>8021.6167921633541</v>
      </c>
      <c r="S24" s="57">
        <v>7347.1287527068398</v>
      </c>
      <c r="T24" s="57">
        <v>6768.0733213341555</v>
      </c>
      <c r="U24" s="57">
        <v>6245.2320006139289</v>
      </c>
      <c r="V24" s="90">
        <v>5738.1976970123969</v>
      </c>
      <c r="W24" s="90">
        <v>5237.5963976419744</v>
      </c>
      <c r="X24" s="90">
        <v>4884.1850700936075</v>
      </c>
      <c r="Y24" s="90">
        <v>4583.9308120437054</v>
      </c>
      <c r="Z24" s="58">
        <v>4433.4010871766995</v>
      </c>
    </row>
    <row r="25" spans="1:26" x14ac:dyDescent="0.4">
      <c r="A25" s="59" t="s">
        <v>74</v>
      </c>
      <c r="B25" s="65" t="s">
        <v>75</v>
      </c>
      <c r="C25" s="62"/>
      <c r="D25" s="62"/>
      <c r="E25" s="62"/>
      <c r="F25" s="62"/>
      <c r="G25" s="62"/>
      <c r="H25" s="62"/>
      <c r="I25" s="62"/>
      <c r="J25" s="62"/>
      <c r="K25" s="62">
        <v>428.32724628653693</v>
      </c>
      <c r="L25" s="62">
        <v>444.76265152047097</v>
      </c>
      <c r="M25" s="62">
        <v>462.15561797986317</v>
      </c>
      <c r="N25" s="62">
        <v>481.24264810264674</v>
      </c>
      <c r="O25" s="62">
        <v>490.32073065712183</v>
      </c>
      <c r="P25" s="62">
        <v>508.03942377135286</v>
      </c>
      <c r="Q25" s="62">
        <v>507.07163292485217</v>
      </c>
      <c r="R25" s="62">
        <v>483.07186495484592</v>
      </c>
      <c r="S25" s="62">
        <v>435.82497784675701</v>
      </c>
      <c r="T25" s="62">
        <v>398.71438601152505</v>
      </c>
      <c r="U25" s="62">
        <v>363.73316385659098</v>
      </c>
      <c r="V25" s="97">
        <v>329.44907853048738</v>
      </c>
      <c r="W25" s="97">
        <v>296.17887607636123</v>
      </c>
      <c r="X25" s="97">
        <v>273.29122445356501</v>
      </c>
      <c r="Y25" s="97">
        <v>252.71255339030537</v>
      </c>
      <c r="Z25" s="63">
        <v>243.01529681780963</v>
      </c>
    </row>
    <row r="26" spans="1:26" x14ac:dyDescent="0.4">
      <c r="A26" s="59" t="s">
        <v>76</v>
      </c>
      <c r="B26" s="65" t="s">
        <v>77</v>
      </c>
      <c r="C26" s="62"/>
      <c r="D26" s="62"/>
      <c r="E26" s="62"/>
      <c r="F26" s="62"/>
      <c r="G26" s="62"/>
      <c r="H26" s="62"/>
      <c r="I26" s="62"/>
      <c r="J26" s="62"/>
      <c r="K26" s="62">
        <v>1078.6121391932002</v>
      </c>
      <c r="L26" s="62">
        <v>1128.6755694303004</v>
      </c>
      <c r="M26" s="62">
        <v>1169.2277254424002</v>
      </c>
      <c r="N26" s="62">
        <v>1222.5392738660348</v>
      </c>
      <c r="O26" s="62">
        <v>1249.6395169828256</v>
      </c>
      <c r="P26" s="62">
        <v>1296.8861552787018</v>
      </c>
      <c r="Q26" s="62">
        <v>1290.8262151983629</v>
      </c>
      <c r="R26" s="62">
        <v>1241.5767559172125</v>
      </c>
      <c r="S26" s="62">
        <v>1129.9824166672888</v>
      </c>
      <c r="T26" s="62">
        <v>1036.8369343658953</v>
      </c>
      <c r="U26" s="62">
        <v>952.30223998569318</v>
      </c>
      <c r="V26" s="97">
        <v>866.3635600198561</v>
      </c>
      <c r="W26" s="97">
        <v>781.52387090216166</v>
      </c>
      <c r="X26" s="97">
        <v>720.43107597817004</v>
      </c>
      <c r="Y26" s="97">
        <v>668.93126243306915</v>
      </c>
      <c r="Z26" s="63">
        <v>641.64633297325156</v>
      </c>
    </row>
    <row r="27" spans="1:26" x14ac:dyDescent="0.4">
      <c r="A27" s="59" t="s">
        <v>78</v>
      </c>
      <c r="B27" s="65" t="s">
        <v>79</v>
      </c>
      <c r="C27" s="62"/>
      <c r="D27" s="62"/>
      <c r="E27" s="62"/>
      <c r="F27" s="62"/>
      <c r="G27" s="62"/>
      <c r="H27" s="62"/>
      <c r="I27" s="62"/>
      <c r="J27" s="62"/>
      <c r="K27" s="62">
        <v>723.42661030664874</v>
      </c>
      <c r="L27" s="62">
        <v>751.84576700850425</v>
      </c>
      <c r="M27" s="62">
        <v>779.37970203924669</v>
      </c>
      <c r="N27" s="62">
        <v>812.79666051379263</v>
      </c>
      <c r="O27" s="62">
        <v>826.13448324826982</v>
      </c>
      <c r="P27" s="62">
        <v>853.65939975405399</v>
      </c>
      <c r="Q27" s="62">
        <v>850.11740146756063</v>
      </c>
      <c r="R27" s="62">
        <v>809.7000821471787</v>
      </c>
      <c r="S27" s="62">
        <v>730.32003964229011</v>
      </c>
      <c r="T27" s="62">
        <v>669.63568522794549</v>
      </c>
      <c r="U27" s="62">
        <v>612.28923951653871</v>
      </c>
      <c r="V27" s="97">
        <v>555.27324788529722</v>
      </c>
      <c r="W27" s="97">
        <v>499.08192864565075</v>
      </c>
      <c r="X27" s="97">
        <v>461.47015153406534</v>
      </c>
      <c r="Y27" s="97">
        <v>429.37382235104747</v>
      </c>
      <c r="Z27" s="63">
        <v>412.98797735360432</v>
      </c>
    </row>
    <row r="28" spans="1:26" x14ac:dyDescent="0.4">
      <c r="A28" s="59" t="s">
        <v>80</v>
      </c>
      <c r="B28" s="65" t="s">
        <v>81</v>
      </c>
      <c r="C28" s="62"/>
      <c r="D28" s="62"/>
      <c r="E28" s="62"/>
      <c r="F28" s="62"/>
      <c r="G28" s="62"/>
      <c r="H28" s="62"/>
      <c r="I28" s="62"/>
      <c r="J28" s="62"/>
      <c r="K28" s="62">
        <v>556.07108254871798</v>
      </c>
      <c r="L28" s="62">
        <v>583.1559609700854</v>
      </c>
      <c r="M28" s="62">
        <v>607.20453159581473</v>
      </c>
      <c r="N28" s="62">
        <v>631.73978957512793</v>
      </c>
      <c r="O28" s="62">
        <v>640.3007873452832</v>
      </c>
      <c r="P28" s="62">
        <v>668.91248851566183</v>
      </c>
      <c r="Q28" s="62">
        <v>671.648743882605</v>
      </c>
      <c r="R28" s="62">
        <v>649.21772175066315</v>
      </c>
      <c r="S28" s="62">
        <v>590.93173522624738</v>
      </c>
      <c r="T28" s="62">
        <v>544.19061337564483</v>
      </c>
      <c r="U28" s="62">
        <v>496.35920432924598</v>
      </c>
      <c r="V28" s="97">
        <v>451.50961351945909</v>
      </c>
      <c r="W28" s="97">
        <v>409.70343541528689</v>
      </c>
      <c r="X28" s="97">
        <v>381.09714367012236</v>
      </c>
      <c r="Y28" s="97">
        <v>357.09084008461451</v>
      </c>
      <c r="Z28" s="63">
        <v>344.98611088297372</v>
      </c>
    </row>
    <row r="29" spans="1:26" x14ac:dyDescent="0.4">
      <c r="A29" s="59" t="s">
        <v>82</v>
      </c>
      <c r="B29" s="65" t="s">
        <v>83</v>
      </c>
      <c r="C29" s="62"/>
      <c r="D29" s="62"/>
      <c r="E29" s="62"/>
      <c r="F29" s="62"/>
      <c r="G29" s="62"/>
      <c r="H29" s="62"/>
      <c r="I29" s="62"/>
      <c r="J29" s="62"/>
      <c r="K29" s="62">
        <v>844.37123771442282</v>
      </c>
      <c r="L29" s="62">
        <v>880.77665635398671</v>
      </c>
      <c r="M29" s="62">
        <v>912.36661020138877</v>
      </c>
      <c r="N29" s="62">
        <v>946.96007731535917</v>
      </c>
      <c r="O29" s="62">
        <v>959.52711995337734</v>
      </c>
      <c r="P29" s="62">
        <v>995.12531174155947</v>
      </c>
      <c r="Q29" s="62">
        <v>986.83446408240616</v>
      </c>
      <c r="R29" s="62">
        <v>948.32638361298734</v>
      </c>
      <c r="S29" s="62">
        <v>864.06442504745405</v>
      </c>
      <c r="T29" s="62">
        <v>790.16071341521365</v>
      </c>
      <c r="U29" s="62">
        <v>720.23606798065043</v>
      </c>
      <c r="V29" s="97">
        <v>654.74556526350807</v>
      </c>
      <c r="W29" s="97">
        <v>591.45904418931582</v>
      </c>
      <c r="X29" s="97">
        <v>545.00503501359526</v>
      </c>
      <c r="Y29" s="97">
        <v>505.54013971362787</v>
      </c>
      <c r="Z29" s="63">
        <v>485.67077353502617</v>
      </c>
    </row>
    <row r="30" spans="1:26" x14ac:dyDescent="0.4">
      <c r="A30" s="59" t="s">
        <v>84</v>
      </c>
      <c r="B30" s="65" t="s">
        <v>85</v>
      </c>
      <c r="C30" s="62"/>
      <c r="D30" s="62"/>
      <c r="E30" s="62"/>
      <c r="F30" s="62"/>
      <c r="G30" s="62"/>
      <c r="H30" s="62"/>
      <c r="I30" s="62"/>
      <c r="J30" s="62"/>
      <c r="K30" s="62">
        <v>626.28180250274465</v>
      </c>
      <c r="L30" s="62">
        <v>667.25222372024041</v>
      </c>
      <c r="M30" s="62">
        <v>699.8268220408288</v>
      </c>
      <c r="N30" s="62">
        <v>733.26676924343883</v>
      </c>
      <c r="O30" s="62">
        <v>748.93020930943771</v>
      </c>
      <c r="P30" s="62">
        <v>778.29428973810491</v>
      </c>
      <c r="Q30" s="62">
        <v>778.55208138621902</v>
      </c>
      <c r="R30" s="62">
        <v>745.41493827002978</v>
      </c>
      <c r="S30" s="62">
        <v>677.05399942844792</v>
      </c>
      <c r="T30" s="62">
        <v>620.85869806227879</v>
      </c>
      <c r="U30" s="62">
        <v>568.72566667838782</v>
      </c>
      <c r="V30" s="97">
        <v>518.18405054977609</v>
      </c>
      <c r="W30" s="97">
        <v>469.61724882716072</v>
      </c>
      <c r="X30" s="97">
        <v>435.0585438592426</v>
      </c>
      <c r="Y30" s="97">
        <v>405.10309479576688</v>
      </c>
      <c r="Z30" s="63">
        <v>390.23593885350277</v>
      </c>
    </row>
    <row r="31" spans="1:26" x14ac:dyDescent="0.4">
      <c r="A31" s="59" t="s">
        <v>86</v>
      </c>
      <c r="B31" s="65" t="s">
        <v>87</v>
      </c>
      <c r="C31" s="62"/>
      <c r="D31" s="62"/>
      <c r="E31" s="62"/>
      <c r="F31" s="62"/>
      <c r="G31" s="62"/>
      <c r="H31" s="62"/>
      <c r="I31" s="62"/>
      <c r="J31" s="62"/>
      <c r="K31" s="62">
        <v>1206.092995733454</v>
      </c>
      <c r="L31" s="62">
        <v>1267.2201309572504</v>
      </c>
      <c r="M31" s="62">
        <v>1305.4535521081139</v>
      </c>
      <c r="N31" s="62">
        <v>1362.628100511562</v>
      </c>
      <c r="O31" s="62">
        <v>1398.9216850535599</v>
      </c>
      <c r="P31" s="62">
        <v>1452.5555319673024</v>
      </c>
      <c r="Q31" s="62">
        <v>1453.2491531165235</v>
      </c>
      <c r="R31" s="62">
        <v>1421.0269329967796</v>
      </c>
      <c r="S31" s="62">
        <v>1342.1054948874225</v>
      </c>
      <c r="T31" s="62">
        <v>1258.6629366352861</v>
      </c>
      <c r="U31" s="62">
        <v>1201.2810853044607</v>
      </c>
      <c r="V31" s="97">
        <v>1146.6719212969163</v>
      </c>
      <c r="W31" s="97">
        <v>1080.2701032022728</v>
      </c>
      <c r="X31" s="97">
        <v>1034.2789999491481</v>
      </c>
      <c r="Y31" s="97">
        <v>998.7555808609751</v>
      </c>
      <c r="Z31" s="63">
        <v>980.62239622591335</v>
      </c>
    </row>
    <row r="32" spans="1:26" x14ac:dyDescent="0.4">
      <c r="A32" s="59" t="s">
        <v>88</v>
      </c>
      <c r="B32" s="65" t="s">
        <v>89</v>
      </c>
      <c r="C32" s="62"/>
      <c r="D32" s="62"/>
      <c r="E32" s="62"/>
      <c r="F32" s="62"/>
      <c r="G32" s="62"/>
      <c r="H32" s="62"/>
      <c r="I32" s="62"/>
      <c r="J32" s="62"/>
      <c r="K32" s="62">
        <v>777.74849265308978</v>
      </c>
      <c r="L32" s="62">
        <v>829.50876219540953</v>
      </c>
      <c r="M32" s="62">
        <v>870.5745797665038</v>
      </c>
      <c r="N32" s="62">
        <v>918.78824716411157</v>
      </c>
      <c r="O32" s="62">
        <v>944.57555176015524</v>
      </c>
      <c r="P32" s="62">
        <v>993.25414534726235</v>
      </c>
      <c r="Q32" s="62">
        <v>1002.0730388219541</v>
      </c>
      <c r="R32" s="62">
        <v>975.07317073088529</v>
      </c>
      <c r="S32" s="62">
        <v>895.75181745879797</v>
      </c>
      <c r="T32" s="62">
        <v>827.73842600547425</v>
      </c>
      <c r="U32" s="62">
        <v>764.10889971591541</v>
      </c>
      <c r="V32" s="97">
        <v>704.38549569603219</v>
      </c>
      <c r="W32" s="97">
        <v>647.32224527050391</v>
      </c>
      <c r="X32" s="97">
        <v>607.40276390586416</v>
      </c>
      <c r="Y32" s="97">
        <v>571.09840178445245</v>
      </c>
      <c r="Z32" s="63">
        <v>553.53345958281682</v>
      </c>
    </row>
    <row r="33" spans="1:26" x14ac:dyDescent="0.4">
      <c r="A33" s="59" t="s">
        <v>90</v>
      </c>
      <c r="B33" s="65" t="s">
        <v>91</v>
      </c>
      <c r="C33" s="62"/>
      <c r="D33" s="62"/>
      <c r="E33" s="62"/>
      <c r="F33" s="62"/>
      <c r="G33" s="62"/>
      <c r="H33" s="62"/>
      <c r="I33" s="62"/>
      <c r="J33" s="62"/>
      <c r="K33" s="62">
        <v>625.9496332863265</v>
      </c>
      <c r="L33" s="62">
        <v>664.17624675487991</v>
      </c>
      <c r="M33" s="62">
        <v>694.50830136895377</v>
      </c>
      <c r="N33" s="62">
        <v>724.43697532356066</v>
      </c>
      <c r="O33" s="62">
        <v>740.28340820242965</v>
      </c>
      <c r="P33" s="62">
        <v>773.32763228442889</v>
      </c>
      <c r="Q33" s="62">
        <v>773.37881696094553</v>
      </c>
      <c r="R33" s="62">
        <v>748.20894178277172</v>
      </c>
      <c r="S33" s="62">
        <v>681.09384650213326</v>
      </c>
      <c r="T33" s="62">
        <v>621.27492823489285</v>
      </c>
      <c r="U33" s="62">
        <v>566.19643324644414</v>
      </c>
      <c r="V33" s="97">
        <v>511.61516425106328</v>
      </c>
      <c r="W33" s="97">
        <v>462.43964511326027</v>
      </c>
      <c r="X33" s="97">
        <v>426.15013172983402</v>
      </c>
      <c r="Y33" s="97">
        <v>395.32511662984655</v>
      </c>
      <c r="Z33" s="63">
        <v>380.70280095180067</v>
      </c>
    </row>
    <row r="34" spans="1:26" x14ac:dyDescent="0.4">
      <c r="A34" s="47">
        <v>924</v>
      </c>
      <c r="B34" s="66" t="s">
        <v>92</v>
      </c>
      <c r="C34" s="57"/>
      <c r="D34" s="57"/>
      <c r="E34" s="57"/>
      <c r="F34" s="57"/>
      <c r="G34" s="57"/>
      <c r="H34" s="57"/>
      <c r="I34" s="57"/>
      <c r="J34" s="57"/>
      <c r="K34" s="57">
        <v>481.83495827175813</v>
      </c>
      <c r="L34" s="57">
        <v>509.08274762038604</v>
      </c>
      <c r="M34" s="57">
        <v>532.61070131194526</v>
      </c>
      <c r="N34" s="57">
        <v>559.35546802036242</v>
      </c>
      <c r="O34" s="57">
        <v>572.40939885425121</v>
      </c>
      <c r="P34" s="57">
        <v>594.78802723613342</v>
      </c>
      <c r="Q34" s="57">
        <v>588.58768246614898</v>
      </c>
      <c r="R34" s="57">
        <v>563.35626333333789</v>
      </c>
      <c r="S34" s="57">
        <v>514.08860835233145</v>
      </c>
      <c r="T34" s="57">
        <v>471.23568754625722</v>
      </c>
      <c r="U34" s="57">
        <v>430.82965056214266</v>
      </c>
      <c r="V34" s="90">
        <v>390.9573042308773</v>
      </c>
      <c r="W34" s="90">
        <v>351.67654733235588</v>
      </c>
      <c r="X34" s="90">
        <v>325.64580735128766</v>
      </c>
      <c r="Y34" s="90">
        <v>303.16012287724811</v>
      </c>
      <c r="Z34" s="58">
        <v>291.14518253956209</v>
      </c>
    </row>
    <row r="35" spans="1:26" x14ac:dyDescent="0.4">
      <c r="A35" s="47">
        <v>923</v>
      </c>
      <c r="B35" s="66" t="s">
        <v>93</v>
      </c>
      <c r="C35" s="57"/>
      <c r="D35" s="57"/>
      <c r="E35" s="57"/>
      <c r="F35" s="57"/>
      <c r="G35" s="57"/>
      <c r="H35" s="57"/>
      <c r="I35" s="57"/>
      <c r="J35" s="57"/>
      <c r="K35" s="57">
        <v>824.00797374427066</v>
      </c>
      <c r="L35" s="57">
        <v>861.12197496901683</v>
      </c>
      <c r="M35" s="57">
        <v>890.92506472209573</v>
      </c>
      <c r="N35" s="57">
        <v>930.00701675192511</v>
      </c>
      <c r="O35" s="57">
        <v>936.68729312097162</v>
      </c>
      <c r="P35" s="57">
        <v>955.72418789337132</v>
      </c>
      <c r="Q35" s="57">
        <v>937.20451023863438</v>
      </c>
      <c r="R35" s="57">
        <v>883.3819048470092</v>
      </c>
      <c r="S35" s="57">
        <v>792.57454228988922</v>
      </c>
      <c r="T35" s="57">
        <v>720.04929927416811</v>
      </c>
      <c r="U35" s="57">
        <v>654.80187573590331</v>
      </c>
      <c r="V35" s="90">
        <v>589.23273084454775</v>
      </c>
      <c r="W35" s="90">
        <v>527.46994322204114</v>
      </c>
      <c r="X35" s="90">
        <v>486.55694569929523</v>
      </c>
      <c r="Y35" s="90">
        <v>452.17195713227864</v>
      </c>
      <c r="Z35" s="58">
        <v>433.34807283761933</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5" priority="1" stopIfTrue="1" operator="equal">
      <formula>FALSE</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172</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c r="H3" s="57"/>
      <c r="I3" s="57"/>
      <c r="J3" s="57"/>
      <c r="K3" s="57"/>
      <c r="L3" s="57"/>
      <c r="M3" s="57"/>
      <c r="N3" s="57"/>
      <c r="O3" s="57"/>
      <c r="P3" s="57"/>
      <c r="Q3" s="57"/>
      <c r="R3" s="57"/>
      <c r="S3" s="57"/>
      <c r="T3" s="90">
        <f t="shared" ref="T3:Z3" si="0">SUM(T6,T16:T17,T4)</f>
        <v>160.53506744000015</v>
      </c>
      <c r="U3" s="90">
        <f t="shared" si="0"/>
        <v>1564.590481480001</v>
      </c>
      <c r="V3" s="90">
        <f t="shared" si="0"/>
        <v>3004.5842815999981</v>
      </c>
      <c r="W3" s="90">
        <f t="shared" si="0"/>
        <v>5160.3793347999226</v>
      </c>
      <c r="X3" s="90">
        <f t="shared" si="0"/>
        <v>8637.4619246300008</v>
      </c>
      <c r="Y3" s="90">
        <f t="shared" si="0"/>
        <v>10625.416195339998</v>
      </c>
      <c r="Z3" s="58">
        <f t="shared" si="0"/>
        <v>12502.829984840004</v>
      </c>
    </row>
    <row r="4" spans="1:26" s="49" customFormat="1" x14ac:dyDescent="0.4">
      <c r="A4" s="59"/>
      <c r="B4" s="89" t="s">
        <v>71</v>
      </c>
      <c r="C4" s="62"/>
      <c r="D4" s="62"/>
      <c r="E4" s="62"/>
      <c r="F4" s="62"/>
      <c r="G4" s="62"/>
      <c r="H4" s="62"/>
      <c r="I4" s="62"/>
      <c r="J4" s="62"/>
      <c r="K4" s="62"/>
      <c r="L4" s="62"/>
      <c r="M4" s="62"/>
      <c r="N4" s="62"/>
      <c r="O4" s="62"/>
      <c r="P4" s="62"/>
      <c r="Q4" s="62"/>
      <c r="R4" s="62"/>
      <c r="S4" s="62"/>
      <c r="T4" s="97">
        <v>6.0753183317892513E-2</v>
      </c>
      <c r="U4" s="97">
        <v>0.47858775673978926</v>
      </c>
      <c r="V4" s="97">
        <v>0.89971786516806662</v>
      </c>
      <c r="W4" s="97">
        <v>1.7668862049110223</v>
      </c>
      <c r="X4" s="97">
        <v>3.1056802900884493</v>
      </c>
      <c r="Y4" s="97">
        <v>4.6386792238388459</v>
      </c>
      <c r="Z4" s="63">
        <v>7.0057313834825194</v>
      </c>
    </row>
    <row r="5" spans="1:26" s="49" customFormat="1" ht="25.5" customHeight="1" x14ac:dyDescent="0.4">
      <c r="A5" s="54">
        <v>941</v>
      </c>
      <c r="B5" s="55" t="s">
        <v>72</v>
      </c>
      <c r="C5" s="57"/>
      <c r="D5" s="57"/>
      <c r="E5" s="57"/>
      <c r="F5" s="57"/>
      <c r="G5" s="57"/>
      <c r="H5" s="57"/>
      <c r="I5" s="57"/>
      <c r="J5" s="57"/>
      <c r="K5" s="57"/>
      <c r="L5" s="57"/>
      <c r="M5" s="57"/>
      <c r="N5" s="57"/>
      <c r="O5" s="57"/>
      <c r="P5" s="57"/>
      <c r="Q5" s="57"/>
      <c r="R5" s="57"/>
      <c r="S5" s="57"/>
      <c r="T5" s="90">
        <f t="shared" ref="T5:Z5" si="1">SUM(T6,T16)</f>
        <v>139.53553821334572</v>
      </c>
      <c r="U5" s="90">
        <f t="shared" si="1"/>
        <v>1401.3236290796995</v>
      </c>
      <c r="V5" s="90">
        <f t="shared" si="1"/>
        <v>2685.3211789711054</v>
      </c>
      <c r="W5" s="90">
        <f t="shared" si="1"/>
        <v>4606.5577511313222</v>
      </c>
      <c r="X5" s="90">
        <f t="shared" si="1"/>
        <v>7704.7314857240381</v>
      </c>
      <c r="Y5" s="90">
        <f t="shared" si="1"/>
        <v>9503.4720797541122</v>
      </c>
      <c r="Z5" s="58">
        <f t="shared" si="1"/>
        <v>11192.775205920545</v>
      </c>
    </row>
    <row r="6" spans="1:26" s="49" customFormat="1" ht="25.5" customHeight="1" x14ac:dyDescent="0.4">
      <c r="A6" s="54">
        <v>921</v>
      </c>
      <c r="B6" s="64" t="s">
        <v>73</v>
      </c>
      <c r="C6" s="57"/>
      <c r="D6" s="57"/>
      <c r="E6" s="57"/>
      <c r="F6" s="57"/>
      <c r="G6" s="57"/>
      <c r="H6" s="57"/>
      <c r="I6" s="57"/>
      <c r="J6" s="57"/>
      <c r="K6" s="57"/>
      <c r="L6" s="57"/>
      <c r="M6" s="57"/>
      <c r="N6" s="57"/>
      <c r="O6" s="57"/>
      <c r="P6" s="57"/>
      <c r="Q6" s="57"/>
      <c r="R6" s="57"/>
      <c r="S6" s="57"/>
      <c r="T6" s="90">
        <f t="shared" ref="T6:W6" si="2">SUM(T7:T15)</f>
        <v>131.10063944849975</v>
      </c>
      <c r="U6" s="90">
        <f t="shared" si="2"/>
        <v>1247.0823497526283</v>
      </c>
      <c r="V6" s="90">
        <f t="shared" si="2"/>
        <v>2411.7683851001093</v>
      </c>
      <c r="W6" s="90">
        <f t="shared" si="2"/>
        <v>4160.8875831797604</v>
      </c>
      <c r="X6" s="90">
        <f t="shared" ref="X6:Z6" si="3">SUM(X7:X15)</f>
        <v>7014.4863736790958</v>
      </c>
      <c r="Y6" s="90">
        <f t="shared" si="3"/>
        <v>8693.6991806062615</v>
      </c>
      <c r="Z6" s="58">
        <f t="shared" si="3"/>
        <v>10240.103102798468</v>
      </c>
    </row>
    <row r="7" spans="1:26" s="49" customFormat="1" x14ac:dyDescent="0.4">
      <c r="A7" s="59" t="s">
        <v>74</v>
      </c>
      <c r="B7" s="65" t="s">
        <v>75</v>
      </c>
      <c r="C7" s="62"/>
      <c r="D7" s="62"/>
      <c r="E7" s="62"/>
      <c r="F7" s="62"/>
      <c r="G7" s="62"/>
      <c r="H7" s="62"/>
      <c r="I7" s="62"/>
      <c r="J7" s="62"/>
      <c r="K7" s="62"/>
      <c r="L7" s="62"/>
      <c r="M7" s="62"/>
      <c r="N7" s="62"/>
      <c r="O7" s="62"/>
      <c r="P7" s="62"/>
      <c r="Q7" s="62"/>
      <c r="R7" s="62"/>
      <c r="S7" s="62"/>
      <c r="T7" s="97">
        <v>15.116590378505617</v>
      </c>
      <c r="U7" s="97">
        <v>96.836789787605369</v>
      </c>
      <c r="V7" s="97">
        <v>164.28124044875699</v>
      </c>
      <c r="W7" s="97">
        <v>292.98719049184871</v>
      </c>
      <c r="X7" s="97">
        <v>522.04231037410068</v>
      </c>
      <c r="Y7" s="97">
        <v>663.82338412638478</v>
      </c>
      <c r="Z7" s="63">
        <v>770.17147952699679</v>
      </c>
    </row>
    <row r="8" spans="1:26" s="49" customFormat="1" x14ac:dyDescent="0.4">
      <c r="A8" s="59" t="s">
        <v>76</v>
      </c>
      <c r="B8" s="65" t="s">
        <v>77</v>
      </c>
      <c r="C8" s="62"/>
      <c r="D8" s="62"/>
      <c r="E8" s="62"/>
      <c r="F8" s="62"/>
      <c r="G8" s="62"/>
      <c r="H8" s="62"/>
      <c r="I8" s="62"/>
      <c r="J8" s="62"/>
      <c r="K8" s="62"/>
      <c r="L8" s="62"/>
      <c r="M8" s="62"/>
      <c r="N8" s="62"/>
      <c r="O8" s="62"/>
      <c r="P8" s="62"/>
      <c r="Q8" s="62"/>
      <c r="R8" s="62"/>
      <c r="S8" s="62"/>
      <c r="T8" s="97">
        <v>34.767309225732774</v>
      </c>
      <c r="U8" s="97">
        <v>219.73446928194778</v>
      </c>
      <c r="V8" s="97">
        <v>424.98651736417776</v>
      </c>
      <c r="W8" s="97">
        <v>772.67153244474048</v>
      </c>
      <c r="X8" s="97">
        <v>1273.0479872498831</v>
      </c>
      <c r="Y8" s="97">
        <v>1535.5620700173813</v>
      </c>
      <c r="Z8" s="63">
        <v>1786.5910642865756</v>
      </c>
    </row>
    <row r="9" spans="1:26" s="49" customFormat="1" x14ac:dyDescent="0.4">
      <c r="A9" s="59" t="s">
        <v>78</v>
      </c>
      <c r="B9" s="65" t="s">
        <v>79</v>
      </c>
      <c r="C9" s="62"/>
      <c r="D9" s="62"/>
      <c r="E9" s="62"/>
      <c r="F9" s="62"/>
      <c r="G9" s="62"/>
      <c r="H9" s="62"/>
      <c r="I9" s="62"/>
      <c r="J9" s="62"/>
      <c r="K9" s="62"/>
      <c r="L9" s="62"/>
      <c r="M9" s="62"/>
      <c r="N9" s="62"/>
      <c r="O9" s="62"/>
      <c r="P9" s="62"/>
      <c r="Q9" s="62"/>
      <c r="R9" s="62"/>
      <c r="S9" s="62"/>
      <c r="T9" s="97">
        <v>15.480493023575928</v>
      </c>
      <c r="U9" s="97">
        <v>119.94080085943762</v>
      </c>
      <c r="V9" s="97">
        <v>237.55144060514183</v>
      </c>
      <c r="W9" s="97">
        <v>442.74854144235883</v>
      </c>
      <c r="X9" s="97">
        <v>771.58576774870244</v>
      </c>
      <c r="Y9" s="97">
        <v>949.33089715248366</v>
      </c>
      <c r="Z9" s="63">
        <v>1128.7519304310649</v>
      </c>
    </row>
    <row r="10" spans="1:26" s="49" customFormat="1" x14ac:dyDescent="0.4">
      <c r="A10" s="59" t="s">
        <v>80</v>
      </c>
      <c r="B10" s="65" t="s">
        <v>81</v>
      </c>
      <c r="C10" s="62"/>
      <c r="D10" s="62"/>
      <c r="E10" s="62"/>
      <c r="F10" s="62"/>
      <c r="G10" s="62"/>
      <c r="H10" s="62"/>
      <c r="I10" s="62"/>
      <c r="J10" s="62"/>
      <c r="K10" s="62"/>
      <c r="L10" s="62"/>
      <c r="M10" s="62"/>
      <c r="N10" s="62"/>
      <c r="O10" s="62"/>
      <c r="P10" s="62"/>
      <c r="Q10" s="62"/>
      <c r="R10" s="62"/>
      <c r="S10" s="62"/>
      <c r="T10" s="97">
        <v>8.3930757822049937</v>
      </c>
      <c r="U10" s="97">
        <v>164.13812365853761</v>
      </c>
      <c r="V10" s="97">
        <v>296.01262863837064</v>
      </c>
      <c r="W10" s="97">
        <v>428.07915840544655</v>
      </c>
      <c r="X10" s="97">
        <v>653.10891976747337</v>
      </c>
      <c r="Y10" s="97">
        <v>821.60543672952144</v>
      </c>
      <c r="Z10" s="63">
        <v>965.05443305439496</v>
      </c>
    </row>
    <row r="11" spans="1:26" s="49" customFormat="1" x14ac:dyDescent="0.4">
      <c r="A11" s="59" t="s">
        <v>82</v>
      </c>
      <c r="B11" s="65" t="s">
        <v>83</v>
      </c>
      <c r="C11" s="62"/>
      <c r="D11" s="62"/>
      <c r="E11" s="62"/>
      <c r="F11" s="62"/>
      <c r="G11" s="62"/>
      <c r="H11" s="62"/>
      <c r="I11" s="62"/>
      <c r="J11" s="62"/>
      <c r="K11" s="62"/>
      <c r="L11" s="62"/>
      <c r="M11" s="62"/>
      <c r="N11" s="62"/>
      <c r="O11" s="62"/>
      <c r="P11" s="62"/>
      <c r="Q11" s="62"/>
      <c r="R11" s="62"/>
      <c r="S11" s="62"/>
      <c r="T11" s="97">
        <v>10.40996009631718</v>
      </c>
      <c r="U11" s="97">
        <v>213.37603461679075</v>
      </c>
      <c r="V11" s="97">
        <v>382.08321414220086</v>
      </c>
      <c r="W11" s="97">
        <v>512.72788613100477</v>
      </c>
      <c r="X11" s="97">
        <v>855.95779970619321</v>
      </c>
      <c r="Y11" s="97">
        <v>1102.430227465376</v>
      </c>
      <c r="Z11" s="63">
        <v>1290.7806160677112</v>
      </c>
    </row>
    <row r="12" spans="1:26" s="49" customFormat="1" x14ac:dyDescent="0.4">
      <c r="A12" s="59" t="s">
        <v>84</v>
      </c>
      <c r="B12" s="65" t="s">
        <v>85</v>
      </c>
      <c r="C12" s="62"/>
      <c r="D12" s="62"/>
      <c r="E12" s="62"/>
      <c r="F12" s="62"/>
      <c r="G12" s="62"/>
      <c r="H12" s="62"/>
      <c r="I12" s="62"/>
      <c r="J12" s="62"/>
      <c r="K12" s="62"/>
      <c r="L12" s="62"/>
      <c r="M12" s="62"/>
      <c r="N12" s="62"/>
      <c r="O12" s="62"/>
      <c r="P12" s="62"/>
      <c r="Q12" s="62"/>
      <c r="R12" s="62"/>
      <c r="S12" s="62"/>
      <c r="T12" s="97">
        <v>11.362922517367616</v>
      </c>
      <c r="U12" s="97">
        <v>120.00087103916462</v>
      </c>
      <c r="V12" s="97">
        <v>243.16273980019903</v>
      </c>
      <c r="W12" s="97">
        <v>405.77033543795562</v>
      </c>
      <c r="X12" s="97">
        <v>655.24269058090215</v>
      </c>
      <c r="Y12" s="97">
        <v>787.5833965890522</v>
      </c>
      <c r="Z12" s="63">
        <v>928.59240516740124</v>
      </c>
    </row>
    <row r="13" spans="1:26" s="49" customFormat="1" x14ac:dyDescent="0.4">
      <c r="A13" s="59" t="s">
        <v>86</v>
      </c>
      <c r="B13" s="65" t="s">
        <v>87</v>
      </c>
      <c r="C13" s="62"/>
      <c r="D13" s="62"/>
      <c r="E13" s="62"/>
      <c r="F13" s="62"/>
      <c r="G13" s="62"/>
      <c r="H13" s="62"/>
      <c r="I13" s="62"/>
      <c r="J13" s="62"/>
      <c r="K13" s="62"/>
      <c r="L13" s="62"/>
      <c r="M13" s="62"/>
      <c r="N13" s="62"/>
      <c r="O13" s="62"/>
      <c r="P13" s="62"/>
      <c r="Q13" s="62"/>
      <c r="R13" s="62"/>
      <c r="S13" s="62"/>
      <c r="T13" s="97">
        <v>10.295453010671668</v>
      </c>
      <c r="U13" s="97">
        <v>101.14896894456609</v>
      </c>
      <c r="V13" s="97">
        <v>238.857219055987</v>
      </c>
      <c r="W13" s="97">
        <v>470.58519947030936</v>
      </c>
      <c r="X13" s="97">
        <v>822.0685624068102</v>
      </c>
      <c r="Y13" s="97">
        <v>1023.9692817039006</v>
      </c>
      <c r="Z13" s="63">
        <v>1216.2377795545076</v>
      </c>
    </row>
    <row r="14" spans="1:26" s="49" customFormat="1" x14ac:dyDescent="0.4">
      <c r="A14" s="59" t="s">
        <v>88</v>
      </c>
      <c r="B14" s="65" t="s">
        <v>89</v>
      </c>
      <c r="C14" s="62"/>
      <c r="D14" s="62"/>
      <c r="E14" s="62"/>
      <c r="F14" s="62"/>
      <c r="G14" s="62"/>
      <c r="H14" s="62"/>
      <c r="I14" s="62"/>
      <c r="J14" s="62"/>
      <c r="K14" s="62"/>
      <c r="L14" s="62"/>
      <c r="M14" s="62"/>
      <c r="N14" s="62"/>
      <c r="O14" s="62"/>
      <c r="P14" s="62"/>
      <c r="Q14" s="62"/>
      <c r="R14" s="62"/>
      <c r="S14" s="62"/>
      <c r="T14" s="97">
        <v>13.528240521075423</v>
      </c>
      <c r="U14" s="97">
        <v>116.72963349642754</v>
      </c>
      <c r="V14" s="97">
        <v>244.39655501691988</v>
      </c>
      <c r="W14" s="97">
        <v>478.90210259220311</v>
      </c>
      <c r="X14" s="97">
        <v>829.09186942700353</v>
      </c>
      <c r="Y14" s="97">
        <v>1013.8888167309634</v>
      </c>
      <c r="Z14" s="63">
        <v>1192.752304649895</v>
      </c>
    </row>
    <row r="15" spans="1:26" s="49" customFormat="1" x14ac:dyDescent="0.4">
      <c r="A15" s="59" t="s">
        <v>90</v>
      </c>
      <c r="B15" s="65" t="s">
        <v>91</v>
      </c>
      <c r="C15" s="62"/>
      <c r="D15" s="62"/>
      <c r="E15" s="62"/>
      <c r="F15" s="62"/>
      <c r="G15" s="62"/>
      <c r="H15" s="62"/>
      <c r="I15" s="62"/>
      <c r="J15" s="62"/>
      <c r="K15" s="62"/>
      <c r="L15" s="62"/>
      <c r="M15" s="62"/>
      <c r="N15" s="62"/>
      <c r="O15" s="62"/>
      <c r="P15" s="62"/>
      <c r="Q15" s="62"/>
      <c r="R15" s="62"/>
      <c r="S15" s="62"/>
      <c r="T15" s="97">
        <v>11.74659489304856</v>
      </c>
      <c r="U15" s="97">
        <v>95.176658068150871</v>
      </c>
      <c r="V15" s="97">
        <v>180.43683002835508</v>
      </c>
      <c r="W15" s="97">
        <v>356.41563676389376</v>
      </c>
      <c r="X15" s="97">
        <v>632.34046641802752</v>
      </c>
      <c r="Y15" s="97">
        <v>795.50567009119811</v>
      </c>
      <c r="Z15" s="63">
        <v>961.17109005992177</v>
      </c>
    </row>
    <row r="16" spans="1:26" s="49" customFormat="1" x14ac:dyDescent="0.4">
      <c r="A16" s="47">
        <v>924</v>
      </c>
      <c r="B16" s="66" t="s">
        <v>92</v>
      </c>
      <c r="C16" s="57"/>
      <c r="D16" s="57"/>
      <c r="E16" s="57"/>
      <c r="F16" s="57"/>
      <c r="G16" s="57"/>
      <c r="H16" s="57"/>
      <c r="I16" s="57"/>
      <c r="J16" s="57"/>
      <c r="K16" s="57"/>
      <c r="L16" s="57"/>
      <c r="M16" s="57"/>
      <c r="N16" s="57"/>
      <c r="O16" s="57"/>
      <c r="P16" s="57"/>
      <c r="Q16" s="57"/>
      <c r="R16" s="57"/>
      <c r="S16" s="57"/>
      <c r="T16" s="90">
        <v>8.4348987648459754</v>
      </c>
      <c r="U16" s="90">
        <v>154.24127932707111</v>
      </c>
      <c r="V16" s="90">
        <v>273.55279387099603</v>
      </c>
      <c r="W16" s="90">
        <v>445.67016795156138</v>
      </c>
      <c r="X16" s="90">
        <v>690.24511204494218</v>
      </c>
      <c r="Y16" s="90">
        <v>809.77289914785115</v>
      </c>
      <c r="Z16" s="58">
        <v>952.67210312207726</v>
      </c>
    </row>
    <row r="17" spans="1:26" s="49" customFormat="1" x14ac:dyDescent="0.4">
      <c r="A17" s="47">
        <v>923</v>
      </c>
      <c r="B17" s="91" t="s">
        <v>93</v>
      </c>
      <c r="C17" s="90"/>
      <c r="D17" s="90"/>
      <c r="E17" s="90"/>
      <c r="F17" s="90"/>
      <c r="G17" s="90"/>
      <c r="H17" s="90"/>
      <c r="I17" s="90"/>
      <c r="J17" s="90"/>
      <c r="K17" s="90"/>
      <c r="L17" s="90"/>
      <c r="M17" s="90"/>
      <c r="N17" s="90"/>
      <c r="O17" s="90"/>
      <c r="P17" s="90"/>
      <c r="Q17" s="90"/>
      <c r="R17" s="90"/>
      <c r="S17" s="90"/>
      <c r="T17" s="90">
        <v>20.938776043336539</v>
      </c>
      <c r="U17" s="90">
        <v>162.78826464356158</v>
      </c>
      <c r="V17" s="90">
        <v>318.36338476372464</v>
      </c>
      <c r="W17" s="90">
        <v>552.05469746368908</v>
      </c>
      <c r="X17" s="90">
        <v>929.62475861587507</v>
      </c>
      <c r="Y17" s="90">
        <v>1117.3054363620465</v>
      </c>
      <c r="Z17" s="58">
        <v>1303.0490475359773</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s="159" customFormat="1" ht="60" customHeight="1" x14ac:dyDescent="0.4">
      <c r="A19" s="250" t="s">
        <v>173</v>
      </c>
      <c r="B19" s="250"/>
      <c r="C19" s="46"/>
      <c r="D19" s="46"/>
      <c r="E19" s="46"/>
      <c r="F19" s="46"/>
      <c r="G19" s="46"/>
      <c r="H19" s="46"/>
      <c r="I19" s="46"/>
      <c r="J19" s="46"/>
      <c r="K19" s="46"/>
      <c r="L19" s="46"/>
      <c r="M19" s="46"/>
      <c r="N19" s="46"/>
      <c r="O19" s="46"/>
      <c r="P19" s="46"/>
      <c r="Q19" s="46"/>
      <c r="R19" s="46"/>
      <c r="S19" s="46"/>
      <c r="T19" s="46"/>
      <c r="U19" s="46"/>
      <c r="V19" s="46"/>
      <c r="W19" s="158"/>
      <c r="Z19" s="160"/>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t="s">
        <v>219</v>
      </c>
      <c r="H21" s="57" t="s">
        <v>219</v>
      </c>
      <c r="I21" s="57" t="s">
        <v>219</v>
      </c>
      <c r="J21" s="57" t="s">
        <v>219</v>
      </c>
      <c r="K21" s="57" t="s">
        <v>219</v>
      </c>
      <c r="L21" s="57" t="s">
        <v>219</v>
      </c>
      <c r="M21" s="57" t="s">
        <v>219</v>
      </c>
      <c r="N21" s="57" t="s">
        <v>219</v>
      </c>
      <c r="O21" s="57" t="s">
        <v>219</v>
      </c>
      <c r="P21" s="57" t="s">
        <v>219</v>
      </c>
      <c r="Q21" s="57" t="s">
        <v>219</v>
      </c>
      <c r="R21" s="57" t="s">
        <v>219</v>
      </c>
      <c r="S21" s="57" t="s">
        <v>219</v>
      </c>
      <c r="T21" s="90">
        <v>181.47569874901626</v>
      </c>
      <c r="U21" s="90">
        <v>1744.321259412608</v>
      </c>
      <c r="V21" s="90">
        <v>3321.1315513926438</v>
      </c>
      <c r="W21" s="90">
        <v>5572.1200520031716</v>
      </c>
      <c r="X21" s="90">
        <v>9168.2431467764964</v>
      </c>
      <c r="Y21" s="90">
        <v>11042.435781942895</v>
      </c>
      <c r="Z21" s="58">
        <v>12749.148642232285</v>
      </c>
    </row>
    <row r="22" spans="1:26" x14ac:dyDescent="0.4">
      <c r="A22" s="59"/>
      <c r="B22" s="89" t="s">
        <v>71</v>
      </c>
      <c r="C22" s="62" t="s">
        <v>219</v>
      </c>
      <c r="D22" s="62" t="s">
        <v>219</v>
      </c>
      <c r="E22" s="62" t="s">
        <v>219</v>
      </c>
      <c r="F22" s="62" t="s">
        <v>219</v>
      </c>
      <c r="G22" s="62" t="s">
        <v>219</v>
      </c>
      <c r="H22" s="62" t="s">
        <v>219</v>
      </c>
      <c r="I22" s="62" t="s">
        <v>219</v>
      </c>
      <c r="J22" s="62" t="s">
        <v>219</v>
      </c>
      <c r="K22" s="62" t="s">
        <v>219</v>
      </c>
      <c r="L22" s="62" t="s">
        <v>219</v>
      </c>
      <c r="M22" s="62" t="s">
        <v>219</v>
      </c>
      <c r="N22" s="62" t="s">
        <v>219</v>
      </c>
      <c r="O22" s="62" t="s">
        <v>219</v>
      </c>
      <c r="P22" s="62" t="s">
        <v>219</v>
      </c>
      <c r="Q22" s="62" t="s">
        <v>219</v>
      </c>
      <c r="R22" s="62" t="s">
        <v>219</v>
      </c>
      <c r="S22" s="62" t="s">
        <v>219</v>
      </c>
      <c r="T22" s="97">
        <v>6.8677993971393764E-2</v>
      </c>
      <c r="U22" s="97">
        <v>0.53356505006097654</v>
      </c>
      <c r="V22" s="97">
        <v>0.99450742908436185</v>
      </c>
      <c r="W22" s="97">
        <v>1.9078640179800295</v>
      </c>
      <c r="X22" s="97">
        <v>3.2965276471423612</v>
      </c>
      <c r="Y22" s="97">
        <v>4.8207351599778088</v>
      </c>
      <c r="Z22" s="63">
        <v>7.143751523764581</v>
      </c>
    </row>
    <row r="23" spans="1:26" ht="25.5" customHeight="1" x14ac:dyDescent="0.4">
      <c r="A23" s="54">
        <v>941</v>
      </c>
      <c r="B23" s="55" t="s">
        <v>72</v>
      </c>
      <c r="C23" s="57" t="s">
        <v>219</v>
      </c>
      <c r="D23" s="57" t="s">
        <v>219</v>
      </c>
      <c r="E23" s="57" t="s">
        <v>219</v>
      </c>
      <c r="F23" s="57" t="s">
        <v>219</v>
      </c>
      <c r="G23" s="57" t="s">
        <v>219</v>
      </c>
      <c r="H23" s="57" t="s">
        <v>219</v>
      </c>
      <c r="I23" s="57" t="s">
        <v>219</v>
      </c>
      <c r="J23" s="57" t="s">
        <v>219</v>
      </c>
      <c r="K23" s="57" t="s">
        <v>219</v>
      </c>
      <c r="L23" s="57" t="s">
        <v>219</v>
      </c>
      <c r="M23" s="57" t="s">
        <v>219</v>
      </c>
      <c r="N23" s="57" t="s">
        <v>219</v>
      </c>
      <c r="O23" s="57" t="s">
        <v>219</v>
      </c>
      <c r="P23" s="57" t="s">
        <v>219</v>
      </c>
      <c r="Q23" s="57" t="s">
        <v>219</v>
      </c>
      <c r="R23" s="57" t="s">
        <v>219</v>
      </c>
      <c r="S23" s="57" t="s">
        <v>219</v>
      </c>
      <c r="T23" s="90">
        <v>157.73693375156907</v>
      </c>
      <c r="U23" s="90">
        <v>1562.2992894656647</v>
      </c>
      <c r="V23" s="90">
        <v>2968.2325597319118</v>
      </c>
      <c r="W23" s="90">
        <v>4974.1096827302681</v>
      </c>
      <c r="X23" s="90">
        <v>8178.1954303397324</v>
      </c>
      <c r="Y23" s="90">
        <v>9876.4583162583676</v>
      </c>
      <c r="Z23" s="58">
        <v>11413.284431796517</v>
      </c>
    </row>
    <row r="24" spans="1:26" ht="25.5" customHeight="1" x14ac:dyDescent="0.4">
      <c r="A24" s="54">
        <v>921</v>
      </c>
      <c r="B24" s="64" t="s">
        <v>73</v>
      </c>
      <c r="C24" s="57" t="s">
        <v>219</v>
      </c>
      <c r="D24" s="57" t="s">
        <v>219</v>
      </c>
      <c r="E24" s="57" t="s">
        <v>219</v>
      </c>
      <c r="F24" s="57" t="s">
        <v>219</v>
      </c>
      <c r="G24" s="57" t="s">
        <v>219</v>
      </c>
      <c r="H24" s="57" t="s">
        <v>219</v>
      </c>
      <c r="I24" s="57" t="s">
        <v>219</v>
      </c>
      <c r="J24" s="57" t="s">
        <v>219</v>
      </c>
      <c r="K24" s="57" t="s">
        <v>219</v>
      </c>
      <c r="L24" s="57" t="s">
        <v>219</v>
      </c>
      <c r="M24" s="57" t="s">
        <v>219</v>
      </c>
      <c r="N24" s="57" t="s">
        <v>219</v>
      </c>
      <c r="O24" s="57" t="s">
        <v>219</v>
      </c>
      <c r="P24" s="57" t="s">
        <v>219</v>
      </c>
      <c r="Q24" s="57" t="s">
        <v>219</v>
      </c>
      <c r="R24" s="57" t="s">
        <v>219</v>
      </c>
      <c r="S24" s="57" t="s">
        <v>219</v>
      </c>
      <c r="T24" s="90">
        <v>148.20176382491272</v>
      </c>
      <c r="U24" s="90">
        <v>1390.339696336408</v>
      </c>
      <c r="V24" s="90">
        <v>2665.8596756493334</v>
      </c>
      <c r="W24" s="90">
        <v>4492.88000593582</v>
      </c>
      <c r="X24" s="90">
        <v>7445.5340220090557</v>
      </c>
      <c r="Y24" s="90">
        <v>9034.9039646538149</v>
      </c>
      <c r="Z24" s="58">
        <v>10441.843704798033</v>
      </c>
    </row>
    <row r="25" spans="1:26" x14ac:dyDescent="0.4">
      <c r="A25" s="59" t="s">
        <v>74</v>
      </c>
      <c r="B25" s="65" t="s">
        <v>75</v>
      </c>
      <c r="C25" s="62" t="s">
        <v>219</v>
      </c>
      <c r="D25" s="62" t="s">
        <v>219</v>
      </c>
      <c r="E25" s="62" t="s">
        <v>219</v>
      </c>
      <c r="F25" s="62" t="s">
        <v>219</v>
      </c>
      <c r="G25" s="62" t="s">
        <v>219</v>
      </c>
      <c r="H25" s="62" t="s">
        <v>219</v>
      </c>
      <c r="I25" s="62" t="s">
        <v>219</v>
      </c>
      <c r="J25" s="62" t="s">
        <v>219</v>
      </c>
      <c r="K25" s="62" t="s">
        <v>219</v>
      </c>
      <c r="L25" s="62" t="s">
        <v>219</v>
      </c>
      <c r="M25" s="62" t="s">
        <v>219</v>
      </c>
      <c r="N25" s="62" t="s">
        <v>219</v>
      </c>
      <c r="O25" s="62" t="s">
        <v>219</v>
      </c>
      <c r="P25" s="62" t="s">
        <v>219</v>
      </c>
      <c r="Q25" s="62" t="s">
        <v>219</v>
      </c>
      <c r="R25" s="62" t="s">
        <v>219</v>
      </c>
      <c r="S25" s="62" t="s">
        <v>219</v>
      </c>
      <c r="T25" s="97">
        <v>17.088439587613884</v>
      </c>
      <c r="U25" s="97">
        <v>107.96081985620138</v>
      </c>
      <c r="V25" s="97">
        <v>181.58905186901467</v>
      </c>
      <c r="W25" s="97">
        <v>316.36430060678873</v>
      </c>
      <c r="X25" s="97">
        <v>554.12236559523149</v>
      </c>
      <c r="Y25" s="97">
        <v>689.87670271047273</v>
      </c>
      <c r="Z25" s="63">
        <v>785.34465272290049</v>
      </c>
    </row>
    <row r="26" spans="1:26" x14ac:dyDescent="0.4">
      <c r="A26" s="59" t="s">
        <v>76</v>
      </c>
      <c r="B26" s="65" t="s">
        <v>77</v>
      </c>
      <c r="C26" s="62" t="s">
        <v>219</v>
      </c>
      <c r="D26" s="62" t="s">
        <v>219</v>
      </c>
      <c r="E26" s="62" t="s">
        <v>219</v>
      </c>
      <c r="F26" s="62" t="s">
        <v>219</v>
      </c>
      <c r="G26" s="62" t="s">
        <v>219</v>
      </c>
      <c r="H26" s="62" t="s">
        <v>219</v>
      </c>
      <c r="I26" s="62" t="s">
        <v>219</v>
      </c>
      <c r="J26" s="62" t="s">
        <v>219</v>
      </c>
      <c r="K26" s="62" t="s">
        <v>219</v>
      </c>
      <c r="L26" s="62" t="s">
        <v>219</v>
      </c>
      <c r="M26" s="62" t="s">
        <v>219</v>
      </c>
      <c r="N26" s="62" t="s">
        <v>219</v>
      </c>
      <c r="O26" s="62" t="s">
        <v>219</v>
      </c>
      <c r="P26" s="62" t="s">
        <v>219</v>
      </c>
      <c r="Q26" s="62" t="s">
        <v>219</v>
      </c>
      <c r="R26" s="62" t="s">
        <v>219</v>
      </c>
      <c r="S26" s="62" t="s">
        <v>219</v>
      </c>
      <c r="T26" s="97">
        <v>39.302451707139419</v>
      </c>
      <c r="U26" s="97">
        <v>244.97624824591998</v>
      </c>
      <c r="V26" s="97">
        <v>469.76087187111017</v>
      </c>
      <c r="W26" s="97">
        <v>834.32210312777067</v>
      </c>
      <c r="X26" s="97">
        <v>1351.2781400910576</v>
      </c>
      <c r="Y26" s="97">
        <v>1595.82883490162</v>
      </c>
      <c r="Z26" s="63">
        <v>1821.7887525537687</v>
      </c>
    </row>
    <row r="27" spans="1:26" x14ac:dyDescent="0.4">
      <c r="A27" s="59" t="s">
        <v>78</v>
      </c>
      <c r="B27" s="65" t="s">
        <v>79</v>
      </c>
      <c r="C27" s="62" t="s">
        <v>219</v>
      </c>
      <c r="D27" s="62" t="s">
        <v>219</v>
      </c>
      <c r="E27" s="62" t="s">
        <v>219</v>
      </c>
      <c r="F27" s="62" t="s">
        <v>219</v>
      </c>
      <c r="G27" s="62" t="s">
        <v>219</v>
      </c>
      <c r="H27" s="62" t="s">
        <v>219</v>
      </c>
      <c r="I27" s="62" t="s">
        <v>219</v>
      </c>
      <c r="J27" s="62" t="s">
        <v>219</v>
      </c>
      <c r="K27" s="62" t="s">
        <v>219</v>
      </c>
      <c r="L27" s="62" t="s">
        <v>219</v>
      </c>
      <c r="M27" s="62" t="s">
        <v>219</v>
      </c>
      <c r="N27" s="62" t="s">
        <v>219</v>
      </c>
      <c r="O27" s="62" t="s">
        <v>219</v>
      </c>
      <c r="P27" s="62" t="s">
        <v>219</v>
      </c>
      <c r="Q27" s="62" t="s">
        <v>219</v>
      </c>
      <c r="R27" s="62" t="s">
        <v>219</v>
      </c>
      <c r="S27" s="62" t="s">
        <v>219</v>
      </c>
      <c r="T27" s="97">
        <v>17.499810684557747</v>
      </c>
      <c r="U27" s="97">
        <v>133.71888125778892</v>
      </c>
      <c r="V27" s="97">
        <v>262.5786167171143</v>
      </c>
      <c r="W27" s="97">
        <v>478.07493707471349</v>
      </c>
      <c r="X27" s="97">
        <v>819.00053384204671</v>
      </c>
      <c r="Y27" s="97">
        <v>986.58963328119285</v>
      </c>
      <c r="Z27" s="63">
        <v>1150.9895086729387</v>
      </c>
    </row>
    <row r="28" spans="1:26" x14ac:dyDescent="0.4">
      <c r="A28" s="59" t="s">
        <v>80</v>
      </c>
      <c r="B28" s="65" t="s">
        <v>81</v>
      </c>
      <c r="C28" s="62" t="s">
        <v>219</v>
      </c>
      <c r="D28" s="62" t="s">
        <v>219</v>
      </c>
      <c r="E28" s="62" t="s">
        <v>219</v>
      </c>
      <c r="F28" s="62" t="s">
        <v>219</v>
      </c>
      <c r="G28" s="62" t="s">
        <v>219</v>
      </c>
      <c r="H28" s="62" t="s">
        <v>219</v>
      </c>
      <c r="I28" s="62" t="s">
        <v>219</v>
      </c>
      <c r="J28" s="62" t="s">
        <v>219</v>
      </c>
      <c r="K28" s="62" t="s">
        <v>219</v>
      </c>
      <c r="L28" s="62" t="s">
        <v>219</v>
      </c>
      <c r="M28" s="62" t="s">
        <v>219</v>
      </c>
      <c r="N28" s="62" t="s">
        <v>219</v>
      </c>
      <c r="O28" s="62" t="s">
        <v>219</v>
      </c>
      <c r="P28" s="62" t="s">
        <v>219</v>
      </c>
      <c r="Q28" s="62" t="s">
        <v>219</v>
      </c>
      <c r="R28" s="62" t="s">
        <v>219</v>
      </c>
      <c r="S28" s="62" t="s">
        <v>219</v>
      </c>
      <c r="T28" s="97">
        <v>9.4878914402821657</v>
      </c>
      <c r="U28" s="97">
        <v>182.99332762580303</v>
      </c>
      <c r="V28" s="97">
        <v>327.19896945545116</v>
      </c>
      <c r="W28" s="97">
        <v>462.23510087909335</v>
      </c>
      <c r="X28" s="97">
        <v>693.24315753938765</v>
      </c>
      <c r="Y28" s="97">
        <v>853.85128510635047</v>
      </c>
      <c r="Z28" s="63">
        <v>984.06700161276592</v>
      </c>
    </row>
    <row r="29" spans="1:26" x14ac:dyDescent="0.4">
      <c r="A29" s="59" t="s">
        <v>82</v>
      </c>
      <c r="B29" s="65" t="s">
        <v>83</v>
      </c>
      <c r="C29" s="62" t="s">
        <v>219</v>
      </c>
      <c r="D29" s="62" t="s">
        <v>219</v>
      </c>
      <c r="E29" s="62" t="s">
        <v>219</v>
      </c>
      <c r="F29" s="62" t="s">
        <v>219</v>
      </c>
      <c r="G29" s="62" t="s">
        <v>219</v>
      </c>
      <c r="H29" s="62" t="s">
        <v>219</v>
      </c>
      <c r="I29" s="62" t="s">
        <v>219</v>
      </c>
      <c r="J29" s="62" t="s">
        <v>219</v>
      </c>
      <c r="K29" s="62" t="s">
        <v>219</v>
      </c>
      <c r="L29" s="62" t="s">
        <v>219</v>
      </c>
      <c r="M29" s="62" t="s">
        <v>219</v>
      </c>
      <c r="N29" s="62" t="s">
        <v>219</v>
      </c>
      <c r="O29" s="62" t="s">
        <v>219</v>
      </c>
      <c r="P29" s="62" t="s">
        <v>219</v>
      </c>
      <c r="Q29" s="62" t="s">
        <v>219</v>
      </c>
      <c r="R29" s="62" t="s">
        <v>219</v>
      </c>
      <c r="S29" s="62" t="s">
        <v>219</v>
      </c>
      <c r="T29" s="97">
        <v>11.767863635990977</v>
      </c>
      <c r="U29" s="97">
        <v>237.88739471248419</v>
      </c>
      <c r="V29" s="97">
        <v>422.33750123642261</v>
      </c>
      <c r="W29" s="97">
        <v>553.63785298984055</v>
      </c>
      <c r="X29" s="97">
        <v>908.55731690213622</v>
      </c>
      <c r="Y29" s="97">
        <v>1145.697708876389</v>
      </c>
      <c r="Z29" s="63">
        <v>1316.2103266790923</v>
      </c>
    </row>
    <row r="30" spans="1:26" x14ac:dyDescent="0.4">
      <c r="A30" s="59" t="s">
        <v>84</v>
      </c>
      <c r="B30" s="65" t="s">
        <v>85</v>
      </c>
      <c r="C30" s="62" t="s">
        <v>219</v>
      </c>
      <c r="D30" s="62" t="s">
        <v>219</v>
      </c>
      <c r="E30" s="62" t="s">
        <v>219</v>
      </c>
      <c r="F30" s="62" t="s">
        <v>219</v>
      </c>
      <c r="G30" s="62" t="s">
        <v>219</v>
      </c>
      <c r="H30" s="62" t="s">
        <v>219</v>
      </c>
      <c r="I30" s="62" t="s">
        <v>219</v>
      </c>
      <c r="J30" s="62" t="s">
        <v>219</v>
      </c>
      <c r="K30" s="62" t="s">
        <v>219</v>
      </c>
      <c r="L30" s="62" t="s">
        <v>219</v>
      </c>
      <c r="M30" s="62" t="s">
        <v>219</v>
      </c>
      <c r="N30" s="62" t="s">
        <v>219</v>
      </c>
      <c r="O30" s="62" t="s">
        <v>219</v>
      </c>
      <c r="P30" s="62" t="s">
        <v>219</v>
      </c>
      <c r="Q30" s="62" t="s">
        <v>219</v>
      </c>
      <c r="R30" s="62" t="s">
        <v>219</v>
      </c>
      <c r="S30" s="62" t="s">
        <v>219</v>
      </c>
      <c r="T30" s="97">
        <v>12.845133070012414</v>
      </c>
      <c r="U30" s="97">
        <v>133.78585193976281</v>
      </c>
      <c r="V30" s="97">
        <v>268.78109301812344</v>
      </c>
      <c r="W30" s="97">
        <v>438.14628264911244</v>
      </c>
      <c r="X30" s="97">
        <v>695.50805083879845</v>
      </c>
      <c r="Y30" s="97">
        <v>818.49396954194185</v>
      </c>
      <c r="Z30" s="63">
        <v>946.88663413659003</v>
      </c>
    </row>
    <row r="31" spans="1:26" x14ac:dyDescent="0.4">
      <c r="A31" s="59" t="s">
        <v>86</v>
      </c>
      <c r="B31" s="65" t="s">
        <v>87</v>
      </c>
      <c r="C31" s="62" t="s">
        <v>219</v>
      </c>
      <c r="D31" s="62" t="s">
        <v>219</v>
      </c>
      <c r="E31" s="62" t="s">
        <v>219</v>
      </c>
      <c r="F31" s="62" t="s">
        <v>219</v>
      </c>
      <c r="G31" s="62" t="s">
        <v>219</v>
      </c>
      <c r="H31" s="62" t="s">
        <v>219</v>
      </c>
      <c r="I31" s="62" t="s">
        <v>219</v>
      </c>
      <c r="J31" s="62" t="s">
        <v>219</v>
      </c>
      <c r="K31" s="62" t="s">
        <v>219</v>
      </c>
      <c r="L31" s="62" t="s">
        <v>219</v>
      </c>
      <c r="M31" s="62" t="s">
        <v>219</v>
      </c>
      <c r="N31" s="62" t="s">
        <v>219</v>
      </c>
      <c r="O31" s="62" t="s">
        <v>219</v>
      </c>
      <c r="P31" s="62" t="s">
        <v>219</v>
      </c>
      <c r="Q31" s="62" t="s">
        <v>219</v>
      </c>
      <c r="R31" s="62" t="s">
        <v>219</v>
      </c>
      <c r="S31" s="62" t="s">
        <v>219</v>
      </c>
      <c r="T31" s="97">
        <v>11.638419934308793</v>
      </c>
      <c r="U31" s="97">
        <v>112.76835631185422</v>
      </c>
      <c r="V31" s="97">
        <v>264.02196514930444</v>
      </c>
      <c r="W31" s="97">
        <v>508.13264995103094</v>
      </c>
      <c r="X31" s="97">
        <v>872.58554992582503</v>
      </c>
      <c r="Y31" s="97">
        <v>1064.1573777464353</v>
      </c>
      <c r="Z31" s="63">
        <v>1240.198919335892</v>
      </c>
    </row>
    <row r="32" spans="1:26" x14ac:dyDescent="0.4">
      <c r="A32" s="59" t="s">
        <v>88</v>
      </c>
      <c r="B32" s="65" t="s">
        <v>89</v>
      </c>
      <c r="C32" s="62" t="s">
        <v>219</v>
      </c>
      <c r="D32" s="62" t="s">
        <v>219</v>
      </c>
      <c r="E32" s="62" t="s">
        <v>219</v>
      </c>
      <c r="F32" s="62" t="s">
        <v>219</v>
      </c>
      <c r="G32" s="62" t="s">
        <v>219</v>
      </c>
      <c r="H32" s="62" t="s">
        <v>219</v>
      </c>
      <c r="I32" s="62" t="s">
        <v>219</v>
      </c>
      <c r="J32" s="62" t="s">
        <v>219</v>
      </c>
      <c r="K32" s="62" t="s">
        <v>219</v>
      </c>
      <c r="L32" s="62" t="s">
        <v>219</v>
      </c>
      <c r="M32" s="62" t="s">
        <v>219</v>
      </c>
      <c r="N32" s="62" t="s">
        <v>219</v>
      </c>
      <c r="O32" s="62" t="s">
        <v>219</v>
      </c>
      <c r="P32" s="62" t="s">
        <v>219</v>
      </c>
      <c r="Q32" s="62" t="s">
        <v>219</v>
      </c>
      <c r="R32" s="62" t="s">
        <v>219</v>
      </c>
      <c r="S32" s="62" t="s">
        <v>219</v>
      </c>
      <c r="T32" s="97">
        <v>15.292901049949664</v>
      </c>
      <c r="U32" s="97">
        <v>130.13883423261979</v>
      </c>
      <c r="V32" s="97">
        <v>270.14489654659627</v>
      </c>
      <c r="W32" s="97">
        <v>517.11314918362632</v>
      </c>
      <c r="X32" s="97">
        <v>880.04044663245827</v>
      </c>
      <c r="Y32" s="97">
        <v>1053.6812810863719</v>
      </c>
      <c r="Z32" s="63">
        <v>1216.250756331566</v>
      </c>
    </row>
    <row r="33" spans="1:26" x14ac:dyDescent="0.4">
      <c r="A33" s="59" t="s">
        <v>90</v>
      </c>
      <c r="B33" s="65" t="s">
        <v>91</v>
      </c>
      <c r="C33" s="62" t="s">
        <v>219</v>
      </c>
      <c r="D33" s="62" t="s">
        <v>219</v>
      </c>
      <c r="E33" s="62" t="s">
        <v>219</v>
      </c>
      <c r="F33" s="62" t="s">
        <v>219</v>
      </c>
      <c r="G33" s="62" t="s">
        <v>219</v>
      </c>
      <c r="H33" s="62" t="s">
        <v>219</v>
      </c>
      <c r="I33" s="62" t="s">
        <v>219</v>
      </c>
      <c r="J33" s="62" t="s">
        <v>219</v>
      </c>
      <c r="K33" s="62" t="s">
        <v>219</v>
      </c>
      <c r="L33" s="62" t="s">
        <v>219</v>
      </c>
      <c r="M33" s="62" t="s">
        <v>219</v>
      </c>
      <c r="N33" s="62" t="s">
        <v>219</v>
      </c>
      <c r="O33" s="62" t="s">
        <v>219</v>
      </c>
      <c r="P33" s="62" t="s">
        <v>219</v>
      </c>
      <c r="Q33" s="62" t="s">
        <v>219</v>
      </c>
      <c r="R33" s="62" t="s">
        <v>219</v>
      </c>
      <c r="S33" s="62" t="s">
        <v>219</v>
      </c>
      <c r="T33" s="97">
        <v>13.278852715057678</v>
      </c>
      <c r="U33" s="97">
        <v>106.10998215397375</v>
      </c>
      <c r="V33" s="97">
        <v>199.44670978619621</v>
      </c>
      <c r="W33" s="97">
        <v>384.85362947384402</v>
      </c>
      <c r="X33" s="97">
        <v>671.1984606421147</v>
      </c>
      <c r="Y33" s="97">
        <v>826.72717140304167</v>
      </c>
      <c r="Z33" s="63">
        <v>980.10715275252062</v>
      </c>
    </row>
    <row r="34" spans="1:26" x14ac:dyDescent="0.4">
      <c r="A34" s="47">
        <v>924</v>
      </c>
      <c r="B34" s="66" t="s">
        <v>92</v>
      </c>
      <c r="C34" s="57" t="s">
        <v>219</v>
      </c>
      <c r="D34" s="57" t="s">
        <v>219</v>
      </c>
      <c r="E34" s="57" t="s">
        <v>219</v>
      </c>
      <c r="F34" s="57" t="s">
        <v>219</v>
      </c>
      <c r="G34" s="57" t="s">
        <v>219</v>
      </c>
      <c r="H34" s="57" t="s">
        <v>219</v>
      </c>
      <c r="I34" s="57" t="s">
        <v>219</v>
      </c>
      <c r="J34" s="57" t="s">
        <v>219</v>
      </c>
      <c r="K34" s="57" t="s">
        <v>219</v>
      </c>
      <c r="L34" s="57" t="s">
        <v>219</v>
      </c>
      <c r="M34" s="57" t="s">
        <v>219</v>
      </c>
      <c r="N34" s="57" t="s">
        <v>219</v>
      </c>
      <c r="O34" s="57" t="s">
        <v>219</v>
      </c>
      <c r="P34" s="57" t="s">
        <v>219</v>
      </c>
      <c r="Q34" s="57" t="s">
        <v>219</v>
      </c>
      <c r="R34" s="57" t="s">
        <v>219</v>
      </c>
      <c r="S34" s="57" t="s">
        <v>219</v>
      </c>
      <c r="T34" s="90">
        <v>9.5351699266563461</v>
      </c>
      <c r="U34" s="90">
        <v>171.95959312925655</v>
      </c>
      <c r="V34" s="90">
        <v>302.37288408257831</v>
      </c>
      <c r="W34" s="90">
        <v>481.22967679444821</v>
      </c>
      <c r="X34" s="90">
        <v>732.66140833067698</v>
      </c>
      <c r="Y34" s="90">
        <v>841.55435160455283</v>
      </c>
      <c r="Z34" s="58">
        <v>971.440726998483</v>
      </c>
    </row>
    <row r="35" spans="1:26" x14ac:dyDescent="0.4">
      <c r="A35" s="47">
        <v>923</v>
      </c>
      <c r="B35" s="66" t="s">
        <v>93</v>
      </c>
      <c r="C35" s="57" t="s">
        <v>219</v>
      </c>
      <c r="D35" s="57" t="s">
        <v>219</v>
      </c>
      <c r="E35" s="57" t="s">
        <v>219</v>
      </c>
      <c r="F35" s="57" t="s">
        <v>219</v>
      </c>
      <c r="G35" s="57" t="s">
        <v>219</v>
      </c>
      <c r="H35" s="57" t="s">
        <v>219</v>
      </c>
      <c r="I35" s="57" t="s">
        <v>219</v>
      </c>
      <c r="J35" s="57" t="s">
        <v>219</v>
      </c>
      <c r="K35" s="57" t="s">
        <v>219</v>
      </c>
      <c r="L35" s="57" t="s">
        <v>219</v>
      </c>
      <c r="M35" s="57" t="s">
        <v>219</v>
      </c>
      <c r="N35" s="57" t="s">
        <v>219</v>
      </c>
      <c r="O35" s="57" t="s">
        <v>219</v>
      </c>
      <c r="P35" s="57" t="s">
        <v>219</v>
      </c>
      <c r="Q35" s="57" t="s">
        <v>219</v>
      </c>
      <c r="R35" s="57" t="s">
        <v>219</v>
      </c>
      <c r="S35" s="57" t="s">
        <v>219</v>
      </c>
      <c r="T35" s="90">
        <v>23.670087003475814</v>
      </c>
      <c r="U35" s="90">
        <v>181.48840489688217</v>
      </c>
      <c r="V35" s="90">
        <v>351.9044842316473</v>
      </c>
      <c r="W35" s="90">
        <v>596.1025052549229</v>
      </c>
      <c r="X35" s="90">
        <v>986.75118878962212</v>
      </c>
      <c r="Y35" s="90">
        <v>1161.1567305245487</v>
      </c>
      <c r="Z35" s="58">
        <v>1328.7204589120042</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4" priority="1" stopIfTrue="1" operator="equal">
      <formula>FALSE</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174</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f t="shared" ref="C3:Z3" si="0">SUM(C6,C16:C17,C4)</f>
        <v>905.78099999999984</v>
      </c>
      <c r="D3" s="57">
        <f t="shared" si="0"/>
        <v>998.82600000000014</v>
      </c>
      <c r="E3" s="57">
        <f t="shared" si="0"/>
        <v>984.22199999999998</v>
      </c>
      <c r="F3" s="57">
        <f t="shared" si="0"/>
        <v>1006.2390000000001</v>
      </c>
      <c r="G3" s="57">
        <f t="shared" si="0"/>
        <v>1014.208</v>
      </c>
      <c r="H3" s="57">
        <f t="shared" si="0"/>
        <v>1039.6609860351218</v>
      </c>
      <c r="I3" s="57">
        <f t="shared" si="0"/>
        <v>957.6444399398614</v>
      </c>
      <c r="J3" s="57">
        <f t="shared" si="0"/>
        <v>936.04611806509149</v>
      </c>
      <c r="K3" s="57">
        <f t="shared" si="0"/>
        <v>918.40399999999977</v>
      </c>
      <c r="L3" s="57">
        <f t="shared" si="0"/>
        <v>900.21167601000002</v>
      </c>
      <c r="M3" s="57">
        <f t="shared" si="0"/>
        <v>903.50131325999985</v>
      </c>
      <c r="N3" s="57">
        <f t="shared" si="0"/>
        <v>898.33186294287157</v>
      </c>
      <c r="O3" s="57">
        <f t="shared" si="0"/>
        <v>887.43066767999994</v>
      </c>
      <c r="P3" s="57">
        <f t="shared" si="0"/>
        <v>906.54925573999901</v>
      </c>
      <c r="Q3" s="57">
        <f t="shared" si="0"/>
        <v>888.26432449502136</v>
      </c>
      <c r="R3" s="57">
        <f t="shared" si="0"/>
        <v>880.68628874000046</v>
      </c>
      <c r="S3" s="57">
        <f t="shared" si="0"/>
        <v>886.86491194000041</v>
      </c>
      <c r="T3" s="57">
        <f t="shared" si="0"/>
        <v>859.72773397999947</v>
      </c>
      <c r="U3" s="57">
        <f t="shared" si="0"/>
        <v>735.16706013999988</v>
      </c>
      <c r="V3" s="57">
        <f t="shared" si="0"/>
        <v>469.59270565999952</v>
      </c>
      <c r="W3" s="90">
        <f t="shared" si="0"/>
        <v>234.28937808999999</v>
      </c>
      <c r="X3" s="90">
        <f t="shared" si="0"/>
        <v>119.58597665000002</v>
      </c>
      <c r="Y3" s="90">
        <f t="shared" si="0"/>
        <v>97.159200740000017</v>
      </c>
      <c r="Z3" s="58">
        <f t="shared" si="0"/>
        <v>89.012160910000006</v>
      </c>
    </row>
    <row r="4" spans="1:26" s="49" customFormat="1" x14ac:dyDescent="0.4">
      <c r="A4" s="59"/>
      <c r="B4" s="89" t="s">
        <v>71</v>
      </c>
      <c r="C4" s="62">
        <v>0.67478636681710258</v>
      </c>
      <c r="D4" s="62">
        <v>0.59893208292979916</v>
      </c>
      <c r="E4" s="62">
        <v>0.7927511605905786</v>
      </c>
      <c r="F4" s="62">
        <v>0.83138374719943231</v>
      </c>
      <c r="G4" s="62">
        <v>2.3565033170387002</v>
      </c>
      <c r="H4" s="62">
        <v>2.1444753697632777</v>
      </c>
      <c r="I4" s="62">
        <v>1.6765802442811377</v>
      </c>
      <c r="J4" s="62">
        <v>1.5851513369081287</v>
      </c>
      <c r="K4" s="62">
        <v>1.6491410306555232</v>
      </c>
      <c r="L4" s="62">
        <v>1.6977631672260922</v>
      </c>
      <c r="M4" s="62">
        <v>1.8737188561268603</v>
      </c>
      <c r="N4" s="62">
        <v>1.8995333158472598</v>
      </c>
      <c r="O4" s="62">
        <v>1.9514030119653489</v>
      </c>
      <c r="P4" s="62">
        <v>1.9456993378943301</v>
      </c>
      <c r="Q4" s="62">
        <v>1.8323308035255852</v>
      </c>
      <c r="R4" s="62">
        <v>1.8690611712201983</v>
      </c>
      <c r="S4" s="62">
        <v>1.8918643582465946</v>
      </c>
      <c r="T4" s="62">
        <v>1.4391017182155377</v>
      </c>
      <c r="U4" s="62">
        <v>0.51476615329835518</v>
      </c>
      <c r="V4" s="62">
        <v>0.36156791062123694</v>
      </c>
      <c r="W4" s="97">
        <v>0.30685583172831821</v>
      </c>
      <c r="X4" s="97">
        <v>0.28060233747213409</v>
      </c>
      <c r="Y4" s="97">
        <v>0.26133308163968511</v>
      </c>
      <c r="Z4" s="63">
        <v>0.22399558337336997</v>
      </c>
    </row>
    <row r="5" spans="1:26" s="49" customFormat="1" ht="25.5" customHeight="1" x14ac:dyDescent="0.4">
      <c r="A5" s="54">
        <v>941</v>
      </c>
      <c r="B5" s="55" t="s">
        <v>72</v>
      </c>
      <c r="C5" s="57">
        <f t="shared" ref="C5:Z5" si="1">SUM(C6,C16)</f>
        <v>800.4198702760408</v>
      </c>
      <c r="D5" s="57">
        <f t="shared" si="1"/>
        <v>882.89493925144757</v>
      </c>
      <c r="E5" s="57">
        <f t="shared" si="1"/>
        <v>869.32567561441397</v>
      </c>
      <c r="F5" s="57">
        <f t="shared" si="1"/>
        <v>889.44459626314983</v>
      </c>
      <c r="G5" s="57">
        <f t="shared" si="1"/>
        <v>899.45845504907368</v>
      </c>
      <c r="H5" s="57">
        <f t="shared" si="1"/>
        <v>922.65017816597572</v>
      </c>
      <c r="I5" s="57">
        <f t="shared" si="1"/>
        <v>850.05445345153612</v>
      </c>
      <c r="J5" s="57">
        <f t="shared" si="1"/>
        <v>831.09996489979562</v>
      </c>
      <c r="K5" s="57">
        <f t="shared" si="1"/>
        <v>815.0590538914164</v>
      </c>
      <c r="L5" s="57">
        <f t="shared" si="1"/>
        <v>798.60472426889999</v>
      </c>
      <c r="M5" s="57">
        <f t="shared" si="1"/>
        <v>801.64789945448933</v>
      </c>
      <c r="N5" s="57">
        <f t="shared" si="1"/>
        <v>797.23464917548904</v>
      </c>
      <c r="O5" s="57">
        <f t="shared" si="1"/>
        <v>787.46499713874437</v>
      </c>
      <c r="P5" s="57">
        <f t="shared" si="1"/>
        <v>804.55333229373321</v>
      </c>
      <c r="Q5" s="57">
        <f t="shared" si="1"/>
        <v>788.64694920618649</v>
      </c>
      <c r="R5" s="57">
        <f t="shared" si="1"/>
        <v>782.10184597531497</v>
      </c>
      <c r="S5" s="57">
        <f t="shared" si="1"/>
        <v>788.20925537066216</v>
      </c>
      <c r="T5" s="57">
        <f t="shared" si="1"/>
        <v>767.30847409117541</v>
      </c>
      <c r="U5" s="57">
        <f t="shared" si="1"/>
        <v>657.50612271479326</v>
      </c>
      <c r="V5" s="57">
        <f t="shared" si="1"/>
        <v>418.19722226665533</v>
      </c>
      <c r="W5" s="90">
        <f t="shared" si="1"/>
        <v>212.41583141514505</v>
      </c>
      <c r="X5" s="90">
        <f t="shared" si="1"/>
        <v>107.25545910405172</v>
      </c>
      <c r="Y5" s="90">
        <f t="shared" si="1"/>
        <v>87.443865055060982</v>
      </c>
      <c r="Z5" s="58">
        <f t="shared" si="1"/>
        <v>80.254741636570216</v>
      </c>
    </row>
    <row r="6" spans="1:26" s="49" customFormat="1" ht="25.5" customHeight="1" x14ac:dyDescent="0.4">
      <c r="A6" s="54">
        <v>921</v>
      </c>
      <c r="B6" s="64" t="s">
        <v>73</v>
      </c>
      <c r="C6" s="57">
        <f t="shared" ref="C6:I6" si="2">SUM(C7:C15)</f>
        <v>736.60748315433852</v>
      </c>
      <c r="D6" s="57">
        <f t="shared" si="2"/>
        <v>813.86454005660994</v>
      </c>
      <c r="E6" s="57">
        <f t="shared" si="2"/>
        <v>801.79074384652074</v>
      </c>
      <c r="F6" s="57">
        <f t="shared" si="2"/>
        <v>820.33387942023319</v>
      </c>
      <c r="G6" s="57">
        <f t="shared" si="2"/>
        <v>831.39331037856482</v>
      </c>
      <c r="H6" s="57">
        <f t="shared" si="2"/>
        <v>852.96431070150265</v>
      </c>
      <c r="I6" s="57">
        <f t="shared" si="2"/>
        <v>785.48683497452373</v>
      </c>
      <c r="J6" s="57">
        <f t="shared" ref="J6:Z6" si="3">SUM(J7:J15)</f>
        <v>767.6746425701665</v>
      </c>
      <c r="K6" s="57">
        <f t="shared" si="3"/>
        <v>753.95443897406858</v>
      </c>
      <c r="L6" s="57">
        <f t="shared" si="3"/>
        <v>738.87315924730694</v>
      </c>
      <c r="M6" s="57">
        <f t="shared" si="3"/>
        <v>741.791250751554</v>
      </c>
      <c r="N6" s="57">
        <f t="shared" si="3"/>
        <v>736.73564864699199</v>
      </c>
      <c r="O6" s="57">
        <f t="shared" si="3"/>
        <v>728.1866773314598</v>
      </c>
      <c r="P6" s="57">
        <f t="shared" si="3"/>
        <v>744.20449465681634</v>
      </c>
      <c r="Q6" s="57">
        <f t="shared" si="3"/>
        <v>729.65153099976692</v>
      </c>
      <c r="R6" s="57">
        <f t="shared" si="3"/>
        <v>723.64995690903334</v>
      </c>
      <c r="S6" s="57">
        <f t="shared" si="3"/>
        <v>729.45107105644854</v>
      </c>
      <c r="T6" s="57">
        <f t="shared" si="3"/>
        <v>710.39004628523537</v>
      </c>
      <c r="U6" s="57">
        <f t="shared" si="3"/>
        <v>607.84484160646298</v>
      </c>
      <c r="V6" s="57">
        <f t="shared" si="3"/>
        <v>384.10365925843337</v>
      </c>
      <c r="W6" s="90">
        <f t="shared" si="3"/>
        <v>191.84179901499496</v>
      </c>
      <c r="X6" s="90">
        <f t="shared" si="3"/>
        <v>96.893919571376841</v>
      </c>
      <c r="Y6" s="90">
        <f t="shared" si="3"/>
        <v>79.497436335910294</v>
      </c>
      <c r="Z6" s="58">
        <f t="shared" si="3"/>
        <v>73.118434581212426</v>
      </c>
    </row>
    <row r="7" spans="1:26" s="49" customFormat="1" x14ac:dyDescent="0.4">
      <c r="A7" s="59" t="s">
        <v>74</v>
      </c>
      <c r="B7" s="65" t="s">
        <v>75</v>
      </c>
      <c r="C7" s="62">
        <v>50.241355529544343</v>
      </c>
      <c r="D7" s="62">
        <v>55.613465097761178</v>
      </c>
      <c r="E7" s="62">
        <v>54.400319211578527</v>
      </c>
      <c r="F7" s="62">
        <v>55.375873750833023</v>
      </c>
      <c r="G7" s="62">
        <v>56.158807197773129</v>
      </c>
      <c r="H7" s="62">
        <v>57.709428499101044</v>
      </c>
      <c r="I7" s="62">
        <v>53.423171494069209</v>
      </c>
      <c r="J7" s="62">
        <v>52.273451415927276</v>
      </c>
      <c r="K7" s="62">
        <v>50.776349962218092</v>
      </c>
      <c r="L7" s="62">
        <v>49.783753407401306</v>
      </c>
      <c r="M7" s="62">
        <v>50.028092813000853</v>
      </c>
      <c r="N7" s="62">
        <v>49.769387760873514</v>
      </c>
      <c r="O7" s="62">
        <v>49.165293851622074</v>
      </c>
      <c r="P7" s="62">
        <v>50.230783401117392</v>
      </c>
      <c r="Q7" s="62">
        <v>49.126499058420684</v>
      </c>
      <c r="R7" s="62">
        <v>48.716344903702577</v>
      </c>
      <c r="S7" s="62">
        <v>48.905472441660393</v>
      </c>
      <c r="T7" s="62">
        <v>47.789555593041044</v>
      </c>
      <c r="U7" s="62">
        <v>39.984829377138887</v>
      </c>
      <c r="V7" s="62">
        <v>23.226592983052516</v>
      </c>
      <c r="W7" s="97">
        <v>11.369867898054725</v>
      </c>
      <c r="X7" s="97">
        <v>6.253723296523364</v>
      </c>
      <c r="Y7" s="97">
        <v>5.3930961777501043</v>
      </c>
      <c r="Z7" s="63">
        <v>4.9649169501464412</v>
      </c>
    </row>
    <row r="8" spans="1:26" s="49" customFormat="1" x14ac:dyDescent="0.4">
      <c r="A8" s="59" t="s">
        <v>76</v>
      </c>
      <c r="B8" s="65" t="s">
        <v>77</v>
      </c>
      <c r="C8" s="62">
        <v>129.85215366102642</v>
      </c>
      <c r="D8" s="62">
        <v>141.56532787267381</v>
      </c>
      <c r="E8" s="62">
        <v>137.24200123446926</v>
      </c>
      <c r="F8" s="62">
        <v>138.22242499347917</v>
      </c>
      <c r="G8" s="62">
        <v>139.69560982308366</v>
      </c>
      <c r="H8" s="62">
        <v>142.87935682795757</v>
      </c>
      <c r="I8" s="62">
        <v>132.83294180624736</v>
      </c>
      <c r="J8" s="62">
        <v>129.92226279106893</v>
      </c>
      <c r="K8" s="62">
        <v>127.13556041615846</v>
      </c>
      <c r="L8" s="62">
        <v>124.36606293920639</v>
      </c>
      <c r="M8" s="62">
        <v>124.71101646159616</v>
      </c>
      <c r="N8" s="62">
        <v>124.1579050928532</v>
      </c>
      <c r="O8" s="62">
        <v>122.0049120667346</v>
      </c>
      <c r="P8" s="62">
        <v>124.65934659513957</v>
      </c>
      <c r="Q8" s="62">
        <v>121.99444562818987</v>
      </c>
      <c r="R8" s="62">
        <v>120.94795247894604</v>
      </c>
      <c r="S8" s="62">
        <v>121.92061311280895</v>
      </c>
      <c r="T8" s="62">
        <v>118.69700682791502</v>
      </c>
      <c r="U8" s="62">
        <v>104.84583500510327</v>
      </c>
      <c r="V8" s="62">
        <v>62.795849676472685</v>
      </c>
      <c r="W8" s="97">
        <v>28.887914187185139</v>
      </c>
      <c r="X8" s="97">
        <v>16.520708627712896</v>
      </c>
      <c r="Y8" s="97">
        <v>14.004186743639236</v>
      </c>
      <c r="Z8" s="63">
        <v>12.9029758226447</v>
      </c>
    </row>
    <row r="9" spans="1:26" s="49" customFormat="1" x14ac:dyDescent="0.4">
      <c r="A9" s="59" t="s">
        <v>78</v>
      </c>
      <c r="B9" s="65" t="s">
        <v>79</v>
      </c>
      <c r="C9" s="62">
        <v>88.956821715662727</v>
      </c>
      <c r="D9" s="62">
        <v>96.918641771100681</v>
      </c>
      <c r="E9" s="62">
        <v>95.287733785076384</v>
      </c>
      <c r="F9" s="62">
        <v>97.591417550947</v>
      </c>
      <c r="G9" s="62">
        <v>93.044778946258788</v>
      </c>
      <c r="H9" s="62">
        <v>95.295514232772533</v>
      </c>
      <c r="I9" s="62">
        <v>87.632008421180217</v>
      </c>
      <c r="J9" s="62">
        <v>85.687637970488481</v>
      </c>
      <c r="K9" s="62">
        <v>83.752637330507639</v>
      </c>
      <c r="L9" s="62">
        <v>82.280840099038357</v>
      </c>
      <c r="M9" s="62">
        <v>82.565185892271515</v>
      </c>
      <c r="N9" s="62">
        <v>82.447537251392703</v>
      </c>
      <c r="O9" s="62">
        <v>81.544314669735002</v>
      </c>
      <c r="P9" s="62">
        <v>83.266718732706579</v>
      </c>
      <c r="Q9" s="62">
        <v>81.474445948240657</v>
      </c>
      <c r="R9" s="62">
        <v>80.527740937020098</v>
      </c>
      <c r="S9" s="62">
        <v>81.09982932353131</v>
      </c>
      <c r="T9" s="62">
        <v>78.222725181053391</v>
      </c>
      <c r="U9" s="62">
        <v>60.948397449370361</v>
      </c>
      <c r="V9" s="62">
        <v>31.720628902484926</v>
      </c>
      <c r="W9" s="97">
        <v>14.95854580325307</v>
      </c>
      <c r="X9" s="97">
        <v>9.788834790003758</v>
      </c>
      <c r="Y9" s="97">
        <v>8.4572613004516732</v>
      </c>
      <c r="Z9" s="63">
        <v>7.8117567404726636</v>
      </c>
    </row>
    <row r="10" spans="1:26" s="49" customFormat="1" x14ac:dyDescent="0.4">
      <c r="A10" s="59" t="s">
        <v>80</v>
      </c>
      <c r="B10" s="65" t="s">
        <v>81</v>
      </c>
      <c r="C10" s="62">
        <v>66.998669905100144</v>
      </c>
      <c r="D10" s="62">
        <v>74.393902701383325</v>
      </c>
      <c r="E10" s="62">
        <v>74.340755714785061</v>
      </c>
      <c r="F10" s="62">
        <v>78.10124900990705</v>
      </c>
      <c r="G10" s="62">
        <v>82.279301588668673</v>
      </c>
      <c r="H10" s="62">
        <v>84.262639258011774</v>
      </c>
      <c r="I10" s="62">
        <v>77.205636871505291</v>
      </c>
      <c r="J10" s="62">
        <v>74.825230775852134</v>
      </c>
      <c r="K10" s="62">
        <v>73.48900035426351</v>
      </c>
      <c r="L10" s="62">
        <v>71.893460439162851</v>
      </c>
      <c r="M10" s="62">
        <v>72.031008329993981</v>
      </c>
      <c r="N10" s="62">
        <v>70.955376464797865</v>
      </c>
      <c r="O10" s="62">
        <v>70.251354392748908</v>
      </c>
      <c r="P10" s="62">
        <v>71.669682042108832</v>
      </c>
      <c r="Q10" s="62">
        <v>70.405014114613564</v>
      </c>
      <c r="R10" s="62">
        <v>69.9157065427775</v>
      </c>
      <c r="S10" s="62">
        <v>70.716806834663942</v>
      </c>
      <c r="T10" s="62">
        <v>68.500277610478008</v>
      </c>
      <c r="U10" s="62">
        <v>55.548524822399479</v>
      </c>
      <c r="V10" s="62">
        <v>34.190250615429477</v>
      </c>
      <c r="W10" s="97">
        <v>17.101497962387867</v>
      </c>
      <c r="X10" s="97">
        <v>8.8273686896263328</v>
      </c>
      <c r="Y10" s="97">
        <v>7.2598626415966478</v>
      </c>
      <c r="Z10" s="63">
        <v>6.6585446139242377</v>
      </c>
    </row>
    <row r="11" spans="1:26" s="49" customFormat="1" x14ac:dyDescent="0.4">
      <c r="A11" s="59" t="s">
        <v>82</v>
      </c>
      <c r="B11" s="65" t="s">
        <v>83</v>
      </c>
      <c r="C11" s="62">
        <v>81.65012349068742</v>
      </c>
      <c r="D11" s="62">
        <v>90.596225719886505</v>
      </c>
      <c r="E11" s="62">
        <v>87.416270996793315</v>
      </c>
      <c r="F11" s="62">
        <v>88.096301840513249</v>
      </c>
      <c r="G11" s="62">
        <v>92.901902235104174</v>
      </c>
      <c r="H11" s="62">
        <v>95.455297324719297</v>
      </c>
      <c r="I11" s="62">
        <v>86.649092558226442</v>
      </c>
      <c r="J11" s="62">
        <v>84.701669078607324</v>
      </c>
      <c r="K11" s="62">
        <v>83.475684147840667</v>
      </c>
      <c r="L11" s="62">
        <v>81.799481440272245</v>
      </c>
      <c r="M11" s="62">
        <v>82.249328444326594</v>
      </c>
      <c r="N11" s="62">
        <v>81.578287589258309</v>
      </c>
      <c r="O11" s="62">
        <v>80.799275389249644</v>
      </c>
      <c r="P11" s="62">
        <v>82.781893414570973</v>
      </c>
      <c r="Q11" s="62">
        <v>81.468486926957539</v>
      </c>
      <c r="R11" s="62">
        <v>81.046143443441665</v>
      </c>
      <c r="S11" s="62">
        <v>81.927325537424309</v>
      </c>
      <c r="T11" s="62">
        <v>80.683684795598822</v>
      </c>
      <c r="U11" s="62">
        <v>73.275121859793202</v>
      </c>
      <c r="V11" s="62">
        <v>52.969695028719379</v>
      </c>
      <c r="W11" s="97">
        <v>31.449698400424872</v>
      </c>
      <c r="X11" s="97">
        <v>11.726481746095104</v>
      </c>
      <c r="Y11" s="97">
        <v>8.861496742804718</v>
      </c>
      <c r="Z11" s="63">
        <v>8.207108989055115</v>
      </c>
    </row>
    <row r="12" spans="1:26" s="49" customFormat="1" x14ac:dyDescent="0.4">
      <c r="A12" s="59" t="s">
        <v>84</v>
      </c>
      <c r="B12" s="65" t="s">
        <v>85</v>
      </c>
      <c r="C12" s="62">
        <v>65.627039200200201</v>
      </c>
      <c r="D12" s="62">
        <v>73.207642413233287</v>
      </c>
      <c r="E12" s="62">
        <v>72.814216963669779</v>
      </c>
      <c r="F12" s="62">
        <v>74.706521277534534</v>
      </c>
      <c r="G12" s="62">
        <v>78.992256258133253</v>
      </c>
      <c r="H12" s="62">
        <v>81.321395523355989</v>
      </c>
      <c r="I12" s="62">
        <v>74.932651887177741</v>
      </c>
      <c r="J12" s="62">
        <v>73.722563469667421</v>
      </c>
      <c r="K12" s="62">
        <v>72.644136973283736</v>
      </c>
      <c r="L12" s="62">
        <v>71.409188626281747</v>
      </c>
      <c r="M12" s="62">
        <v>71.936673378664366</v>
      </c>
      <c r="N12" s="62">
        <v>71.899936587737528</v>
      </c>
      <c r="O12" s="62">
        <v>71.068880947229417</v>
      </c>
      <c r="P12" s="62">
        <v>72.854718466126826</v>
      </c>
      <c r="Q12" s="62">
        <v>71.224474855140357</v>
      </c>
      <c r="R12" s="62">
        <v>70.795342689574184</v>
      </c>
      <c r="S12" s="62">
        <v>71.374672500993526</v>
      </c>
      <c r="T12" s="62">
        <v>69.290736346974271</v>
      </c>
      <c r="U12" s="62">
        <v>60.001598573578917</v>
      </c>
      <c r="V12" s="62">
        <v>39.324083274690992</v>
      </c>
      <c r="W12" s="97">
        <v>19.021979655474837</v>
      </c>
      <c r="X12" s="97">
        <v>8.9730482031372496</v>
      </c>
      <c r="Y12" s="97">
        <v>7.5567226276759261</v>
      </c>
      <c r="Z12" s="63">
        <v>6.9305356032470007</v>
      </c>
    </row>
    <row r="13" spans="1:26" s="49" customFormat="1" x14ac:dyDescent="0.4">
      <c r="A13" s="59" t="s">
        <v>86</v>
      </c>
      <c r="B13" s="65" t="s">
        <v>87</v>
      </c>
      <c r="C13" s="62">
        <v>77.482648325570352</v>
      </c>
      <c r="D13" s="62">
        <v>86.561541598802592</v>
      </c>
      <c r="E13" s="62">
        <v>86.311911407349768</v>
      </c>
      <c r="F13" s="62">
        <v>87.594209818960749</v>
      </c>
      <c r="G13" s="62">
        <v>89.750027539634431</v>
      </c>
      <c r="H13" s="62">
        <v>91.697088548469793</v>
      </c>
      <c r="I13" s="62">
        <v>84.854478920562798</v>
      </c>
      <c r="J13" s="62">
        <v>82.623716631029239</v>
      </c>
      <c r="K13" s="62">
        <v>81.360464149970554</v>
      </c>
      <c r="L13" s="62">
        <v>79.20596182931348</v>
      </c>
      <c r="M13" s="62">
        <v>79.059490372158734</v>
      </c>
      <c r="N13" s="62">
        <v>77.752285234740796</v>
      </c>
      <c r="O13" s="62">
        <v>76.795172668245229</v>
      </c>
      <c r="P13" s="62">
        <v>78.089296837190261</v>
      </c>
      <c r="Q13" s="62">
        <v>76.018103790813655</v>
      </c>
      <c r="R13" s="62">
        <v>75.015623803928889</v>
      </c>
      <c r="S13" s="62">
        <v>75.290779969688217</v>
      </c>
      <c r="T13" s="62">
        <v>73.993430579527399</v>
      </c>
      <c r="U13" s="62">
        <v>70.940484359401808</v>
      </c>
      <c r="V13" s="62">
        <v>52.327438521901229</v>
      </c>
      <c r="W13" s="97">
        <v>23.87715371000693</v>
      </c>
      <c r="X13" s="97">
        <v>10.824842288669878</v>
      </c>
      <c r="Y13" s="97">
        <v>8.3183301659460192</v>
      </c>
      <c r="Z13" s="63">
        <v>7.6916228498693977</v>
      </c>
    </row>
    <row r="14" spans="1:26" s="49" customFormat="1" x14ac:dyDescent="0.4">
      <c r="A14" s="59" t="s">
        <v>88</v>
      </c>
      <c r="B14" s="65" t="s">
        <v>89</v>
      </c>
      <c r="C14" s="62">
        <v>100.33732143899478</v>
      </c>
      <c r="D14" s="62">
        <v>110.34077526535656</v>
      </c>
      <c r="E14" s="62">
        <v>110.04549977670044</v>
      </c>
      <c r="F14" s="62">
        <v>113.54696470655433</v>
      </c>
      <c r="G14" s="62">
        <v>114.44174288656954</v>
      </c>
      <c r="H14" s="62">
        <v>117.40586397907479</v>
      </c>
      <c r="I14" s="62">
        <v>107.75853117488239</v>
      </c>
      <c r="J14" s="62">
        <v>105.33745908015416</v>
      </c>
      <c r="K14" s="62">
        <v>103.79216076057671</v>
      </c>
      <c r="L14" s="62">
        <v>102.06653809784451</v>
      </c>
      <c r="M14" s="62">
        <v>102.55463183868949</v>
      </c>
      <c r="N14" s="62">
        <v>101.8044243112645</v>
      </c>
      <c r="O14" s="62">
        <v>100.75631626443197</v>
      </c>
      <c r="P14" s="62">
        <v>103.16993493216867</v>
      </c>
      <c r="Q14" s="62">
        <v>101.57338718645582</v>
      </c>
      <c r="R14" s="62">
        <v>100.70721640585158</v>
      </c>
      <c r="S14" s="62">
        <v>101.4230215673998</v>
      </c>
      <c r="T14" s="62">
        <v>97.901020807500203</v>
      </c>
      <c r="U14" s="62">
        <v>79.283640272172406</v>
      </c>
      <c r="V14" s="62">
        <v>49.093742089800003</v>
      </c>
      <c r="W14" s="97">
        <v>26.403953281903881</v>
      </c>
      <c r="X14" s="97">
        <v>13.906168922141005</v>
      </c>
      <c r="Y14" s="97">
        <v>11.325884727057121</v>
      </c>
      <c r="Z14" s="63">
        <v>10.246624500485437</v>
      </c>
    </row>
    <row r="15" spans="1:26" s="49" customFormat="1" x14ac:dyDescent="0.4">
      <c r="A15" s="59" t="s">
        <v>90</v>
      </c>
      <c r="B15" s="65" t="s">
        <v>91</v>
      </c>
      <c r="C15" s="62">
        <v>75.461349887552217</v>
      </c>
      <c r="D15" s="62">
        <v>84.667017616412025</v>
      </c>
      <c r="E15" s="62">
        <v>83.932034756098219</v>
      </c>
      <c r="F15" s="62">
        <v>87.098916471503998</v>
      </c>
      <c r="G15" s="62">
        <v>84.128883903339258</v>
      </c>
      <c r="H15" s="62">
        <v>86.937726508039916</v>
      </c>
      <c r="I15" s="62">
        <v>80.198321840672435</v>
      </c>
      <c r="J15" s="62">
        <v>78.580651357371664</v>
      </c>
      <c r="K15" s="62">
        <v>77.528444879249307</v>
      </c>
      <c r="L15" s="62">
        <v>76.067872368786055</v>
      </c>
      <c r="M15" s="62">
        <v>76.655823220852355</v>
      </c>
      <c r="N15" s="62">
        <v>76.37050835407355</v>
      </c>
      <c r="O15" s="62">
        <v>75.801157081463117</v>
      </c>
      <c r="P15" s="62">
        <v>77.48212023568729</v>
      </c>
      <c r="Q15" s="62">
        <v>76.366673490934815</v>
      </c>
      <c r="R15" s="62">
        <v>75.977885703790733</v>
      </c>
      <c r="S15" s="62">
        <v>76.792549768278064</v>
      </c>
      <c r="T15" s="62">
        <v>75.311608543147258</v>
      </c>
      <c r="U15" s="62">
        <v>63.016409887504693</v>
      </c>
      <c r="V15" s="62">
        <v>38.45537816588218</v>
      </c>
      <c r="W15" s="97">
        <v>18.771188116303644</v>
      </c>
      <c r="X15" s="97">
        <v>10.072743007467272</v>
      </c>
      <c r="Y15" s="97">
        <v>8.3205952089888537</v>
      </c>
      <c r="Z15" s="63">
        <v>7.7043485113674404</v>
      </c>
    </row>
    <row r="16" spans="1:26" s="49" customFormat="1" x14ac:dyDescent="0.4">
      <c r="A16" s="47">
        <v>924</v>
      </c>
      <c r="B16" s="66" t="s">
        <v>92</v>
      </c>
      <c r="C16" s="57">
        <v>63.812387121702315</v>
      </c>
      <c r="D16" s="57">
        <v>69.030399194837571</v>
      </c>
      <c r="E16" s="57">
        <v>67.53493176789317</v>
      </c>
      <c r="F16" s="57">
        <v>69.110716842916631</v>
      </c>
      <c r="G16" s="57">
        <v>68.065144670508829</v>
      </c>
      <c r="H16" s="57">
        <v>69.68586746447302</v>
      </c>
      <c r="I16" s="57">
        <v>64.567618477012346</v>
      </c>
      <c r="J16" s="57">
        <v>63.425322329629076</v>
      </c>
      <c r="K16" s="57">
        <v>61.10461491734776</v>
      </c>
      <c r="L16" s="57">
        <v>59.731565021593042</v>
      </c>
      <c r="M16" s="57">
        <v>59.856648702935317</v>
      </c>
      <c r="N16" s="57">
        <v>60.499000528497064</v>
      </c>
      <c r="O16" s="57">
        <v>59.278319807284525</v>
      </c>
      <c r="P16" s="57">
        <v>60.348837636916876</v>
      </c>
      <c r="Q16" s="57">
        <v>58.995418206419529</v>
      </c>
      <c r="R16" s="57">
        <v>58.451889066281687</v>
      </c>
      <c r="S16" s="57">
        <v>58.758184314213658</v>
      </c>
      <c r="T16" s="57">
        <v>56.91842780594002</v>
      </c>
      <c r="U16" s="57">
        <v>49.661281108330236</v>
      </c>
      <c r="V16" s="57">
        <v>34.093563008221935</v>
      </c>
      <c r="W16" s="90">
        <v>20.574032400150095</v>
      </c>
      <c r="X16" s="90">
        <v>10.361539532674888</v>
      </c>
      <c r="Y16" s="90">
        <v>7.9464287191506884</v>
      </c>
      <c r="Z16" s="58">
        <v>7.1363070553577881</v>
      </c>
    </row>
    <row r="17" spans="1:26" s="49" customFormat="1" x14ac:dyDescent="0.4">
      <c r="A17" s="47">
        <v>923</v>
      </c>
      <c r="B17" s="91" t="s">
        <v>93</v>
      </c>
      <c r="C17" s="90">
        <v>104.68634335714191</v>
      </c>
      <c r="D17" s="90">
        <v>115.33212866562283</v>
      </c>
      <c r="E17" s="90">
        <v>114.10357322499544</v>
      </c>
      <c r="F17" s="90">
        <v>115.96301998965093</v>
      </c>
      <c r="G17" s="90">
        <v>112.39304163388759</v>
      </c>
      <c r="H17" s="90">
        <v>114.86633249938279</v>
      </c>
      <c r="I17" s="90">
        <v>105.91340624404414</v>
      </c>
      <c r="J17" s="90">
        <v>103.36100182838777</v>
      </c>
      <c r="K17" s="90">
        <v>101.69580507792783</v>
      </c>
      <c r="L17" s="90">
        <v>99.909188573873919</v>
      </c>
      <c r="M17" s="90">
        <v>99.979694949383671</v>
      </c>
      <c r="N17" s="90">
        <v>99.197680451535206</v>
      </c>
      <c r="O17" s="90">
        <v>98.014267529290208</v>
      </c>
      <c r="P17" s="90">
        <v>100.05022410837149</v>
      </c>
      <c r="Q17" s="90">
        <v>97.785044485309342</v>
      </c>
      <c r="R17" s="90">
        <v>96.715381593465295</v>
      </c>
      <c r="S17" s="90">
        <v>96.763792211091612</v>
      </c>
      <c r="T17" s="90">
        <v>90.980158170608561</v>
      </c>
      <c r="U17" s="90">
        <v>77.146171271908187</v>
      </c>
      <c r="V17" s="90">
        <v>51.033915482722904</v>
      </c>
      <c r="W17" s="90">
        <v>21.566690843126629</v>
      </c>
      <c r="X17" s="90">
        <v>12.049915208476166</v>
      </c>
      <c r="Y17" s="90">
        <v>9.4540026032993367</v>
      </c>
      <c r="Z17" s="58">
        <v>8.5334236900564289</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175</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v>1406.6893920766354</v>
      </c>
      <c r="D21" s="57">
        <v>1544.6501355116432</v>
      </c>
      <c r="E21" s="57">
        <v>1498.7243151618698</v>
      </c>
      <c r="F21" s="57">
        <v>1526.2060881599921</v>
      </c>
      <c r="G21" s="57">
        <v>1508.9085585593355</v>
      </c>
      <c r="H21" s="57">
        <v>1527.7311503579467</v>
      </c>
      <c r="I21" s="57">
        <v>1375.2845259726305</v>
      </c>
      <c r="J21" s="57">
        <v>1317.7664936071449</v>
      </c>
      <c r="K21" s="57">
        <v>1257.3482061555762</v>
      </c>
      <c r="L21" s="57">
        <v>1203.1116311265266</v>
      </c>
      <c r="M21" s="57">
        <v>1174.1662282472939</v>
      </c>
      <c r="N21" s="57">
        <v>1137.2029319211749</v>
      </c>
      <c r="O21" s="57">
        <v>1095.4484687974382</v>
      </c>
      <c r="P21" s="57">
        <v>1100.89762898551</v>
      </c>
      <c r="Q21" s="57">
        <v>1060.5287253524705</v>
      </c>
      <c r="R21" s="57">
        <v>1035.6747649214344</v>
      </c>
      <c r="S21" s="57">
        <v>1021.8931738894472</v>
      </c>
      <c r="T21" s="57">
        <v>971.87296050590953</v>
      </c>
      <c r="U21" s="57">
        <v>819.61864615783213</v>
      </c>
      <c r="V21" s="90">
        <v>519.06653463578584</v>
      </c>
      <c r="W21" s="90">
        <v>252.98305743200905</v>
      </c>
      <c r="X21" s="90">
        <v>126.9346621078046</v>
      </c>
      <c r="Y21" s="90">
        <v>100.972443344561</v>
      </c>
      <c r="Z21" s="58">
        <v>90.765792367319818</v>
      </c>
    </row>
    <row r="22" spans="1:26" x14ac:dyDescent="0.4">
      <c r="A22" s="59"/>
      <c r="B22" s="89" t="s">
        <v>71</v>
      </c>
      <c r="C22" s="62">
        <v>1.047951794219079</v>
      </c>
      <c r="D22" s="62">
        <v>0.92622791463156218</v>
      </c>
      <c r="E22" s="62">
        <v>1.2071620429637748</v>
      </c>
      <c r="F22" s="62">
        <v>1.2609955851174932</v>
      </c>
      <c r="G22" s="62">
        <v>3.5059356890826714</v>
      </c>
      <c r="H22" s="62">
        <v>3.1512020433284387</v>
      </c>
      <c r="I22" s="62">
        <v>2.4077567522410099</v>
      </c>
      <c r="J22" s="62">
        <v>2.2315773536799668</v>
      </c>
      <c r="K22" s="62">
        <v>2.2577694746454511</v>
      </c>
      <c r="L22" s="62">
        <v>2.2690203513481548</v>
      </c>
      <c r="M22" s="62">
        <v>2.4350350904926694</v>
      </c>
      <c r="N22" s="62">
        <v>2.4046290075773786</v>
      </c>
      <c r="O22" s="62">
        <v>2.4088207894061342</v>
      </c>
      <c r="P22" s="62">
        <v>2.3628233923793336</v>
      </c>
      <c r="Q22" s="62">
        <v>2.1876815244063637</v>
      </c>
      <c r="R22" s="62">
        <v>2.1979898107607942</v>
      </c>
      <c r="S22" s="62">
        <v>2.1799072751541311</v>
      </c>
      <c r="T22" s="62">
        <v>1.6268220647908203</v>
      </c>
      <c r="U22" s="62">
        <v>0.57389940399931294</v>
      </c>
      <c r="V22" s="97">
        <v>0.3996608127417377</v>
      </c>
      <c r="W22" s="97">
        <v>0.33133950473696455</v>
      </c>
      <c r="X22" s="97">
        <v>0.29784564956082993</v>
      </c>
      <c r="Y22" s="97">
        <v>0.27158971645450192</v>
      </c>
      <c r="Z22" s="63">
        <v>0.22840852759681612</v>
      </c>
    </row>
    <row r="23" spans="1:26" ht="25.5" customHeight="1" x14ac:dyDescent="0.4">
      <c r="A23" s="54">
        <v>941</v>
      </c>
      <c r="B23" s="55" t="s">
        <v>72</v>
      </c>
      <c r="C23" s="57">
        <v>1243.0622200340517</v>
      </c>
      <c r="D23" s="57">
        <v>1365.3667280960769</v>
      </c>
      <c r="E23" s="57">
        <v>1323.7659063075632</v>
      </c>
      <c r="F23" s="57">
        <v>1349.0589789282917</v>
      </c>
      <c r="G23" s="57">
        <v>1338.1875915907829</v>
      </c>
      <c r="H23" s="57">
        <v>1355.7894707995254</v>
      </c>
      <c r="I23" s="57">
        <v>1220.7732716951136</v>
      </c>
      <c r="J23" s="57">
        <v>1170.0232130088982</v>
      </c>
      <c r="K23" s="57">
        <v>1115.8629963733106</v>
      </c>
      <c r="L23" s="57">
        <v>1067.3163413066341</v>
      </c>
      <c r="M23" s="57">
        <v>1041.8002460766493</v>
      </c>
      <c r="N23" s="57">
        <v>1009.2234483384575</v>
      </c>
      <c r="O23" s="57">
        <v>972.05038856993019</v>
      </c>
      <c r="P23" s="57">
        <v>977.03555576972667</v>
      </c>
      <c r="Q23" s="57">
        <v>941.59218233855722</v>
      </c>
      <c r="R23" s="57">
        <v>919.7408382887138</v>
      </c>
      <c r="S23" s="57">
        <v>908.21685108482052</v>
      </c>
      <c r="T23" s="57">
        <v>867.39828071384636</v>
      </c>
      <c r="U23" s="57">
        <v>733.03648566267282</v>
      </c>
      <c r="V23" s="90">
        <v>462.25629218659896</v>
      </c>
      <c r="W23" s="90">
        <v>229.36424568817975</v>
      </c>
      <c r="X23" s="90">
        <v>113.84642114381442</v>
      </c>
      <c r="Y23" s="90">
        <v>90.875806334896581</v>
      </c>
      <c r="Z23" s="58">
        <v>81.835842893905863</v>
      </c>
    </row>
    <row r="24" spans="1:26" ht="25.5" customHeight="1" x14ac:dyDescent="0.4">
      <c r="A24" s="54">
        <v>921</v>
      </c>
      <c r="B24" s="64" t="s">
        <v>73</v>
      </c>
      <c r="C24" s="57">
        <v>1143.9607727226305</v>
      </c>
      <c r="D24" s="57">
        <v>1258.6135844346898</v>
      </c>
      <c r="E24" s="57">
        <v>1220.9270707975468</v>
      </c>
      <c r="F24" s="57">
        <v>1244.2357741004519</v>
      </c>
      <c r="G24" s="57">
        <v>1236.9222896675972</v>
      </c>
      <c r="H24" s="57">
        <v>1253.3894847510016</v>
      </c>
      <c r="I24" s="57">
        <v>1128.0469498298544</v>
      </c>
      <c r="J24" s="57">
        <v>1080.7329921541964</v>
      </c>
      <c r="K24" s="57">
        <v>1032.2072436172743</v>
      </c>
      <c r="L24" s="57">
        <v>987.48651623550188</v>
      </c>
      <c r="M24" s="57">
        <v>964.01214061229791</v>
      </c>
      <c r="N24" s="57">
        <v>932.63745198525589</v>
      </c>
      <c r="O24" s="57">
        <v>898.87695989460951</v>
      </c>
      <c r="P24" s="57">
        <v>903.74897829382178</v>
      </c>
      <c r="Q24" s="57">
        <v>871.15556347777044</v>
      </c>
      <c r="R24" s="57">
        <v>851.0022338140767</v>
      </c>
      <c r="S24" s="57">
        <v>840.51252920620823</v>
      </c>
      <c r="T24" s="57">
        <v>803.0552582048299</v>
      </c>
      <c r="U24" s="57">
        <v>677.67041420032797</v>
      </c>
      <c r="V24" s="90">
        <v>424.57080987231939</v>
      </c>
      <c r="W24" s="90">
        <v>207.14863496469326</v>
      </c>
      <c r="X24" s="90">
        <v>102.84815398623508</v>
      </c>
      <c r="Y24" s="90">
        <v>82.617501228175968</v>
      </c>
      <c r="Z24" s="58">
        <v>74.558943222736602</v>
      </c>
    </row>
    <row r="25" spans="1:26" x14ac:dyDescent="0.4">
      <c r="A25" s="59" t="s">
        <v>74</v>
      </c>
      <c r="B25" s="65" t="s">
        <v>75</v>
      </c>
      <c r="C25" s="62">
        <v>78.025462961754386</v>
      </c>
      <c r="D25" s="62">
        <v>86.004315465885767</v>
      </c>
      <c r="E25" s="62">
        <v>82.838100707929854</v>
      </c>
      <c r="F25" s="62">
        <v>83.990975956706549</v>
      </c>
      <c r="G25" s="62">
        <v>83.551406436552938</v>
      </c>
      <c r="H25" s="62">
        <v>84.801192669215865</v>
      </c>
      <c r="I25" s="62">
        <v>76.721649518259042</v>
      </c>
      <c r="J25" s="62">
        <v>73.590607825500115</v>
      </c>
      <c r="K25" s="62">
        <v>69.515760536890838</v>
      </c>
      <c r="L25" s="62">
        <v>66.534809936095527</v>
      </c>
      <c r="M25" s="62">
        <v>65.015176162497539</v>
      </c>
      <c r="N25" s="62">
        <v>63.003324290620732</v>
      </c>
      <c r="O25" s="62">
        <v>60.689863252682024</v>
      </c>
      <c r="P25" s="62">
        <v>60.999388613733245</v>
      </c>
      <c r="Q25" s="62">
        <v>58.653783553758217</v>
      </c>
      <c r="R25" s="62">
        <v>57.289740627344997</v>
      </c>
      <c r="S25" s="62">
        <v>56.351500415829172</v>
      </c>
      <c r="T25" s="62">
        <v>54.02335534816077</v>
      </c>
      <c r="U25" s="62">
        <v>44.578046947181733</v>
      </c>
      <c r="V25" s="97">
        <v>25.673625219889967</v>
      </c>
      <c r="W25" s="97">
        <v>12.277056548176075</v>
      </c>
      <c r="X25" s="97">
        <v>6.6380212446080229</v>
      </c>
      <c r="Y25" s="97">
        <v>5.6047609913638405</v>
      </c>
      <c r="Z25" s="63">
        <v>5.0627309393558528</v>
      </c>
    </row>
    <row r="26" spans="1:26" x14ac:dyDescent="0.4">
      <c r="A26" s="59" t="s">
        <v>76</v>
      </c>
      <c r="B26" s="65" t="s">
        <v>77</v>
      </c>
      <c r="C26" s="62">
        <v>201.66204313545009</v>
      </c>
      <c r="D26" s="62">
        <v>218.92592191460349</v>
      </c>
      <c r="E26" s="62">
        <v>208.98529428480001</v>
      </c>
      <c r="F26" s="62">
        <v>209.64791321473896</v>
      </c>
      <c r="G26" s="62">
        <v>207.83498183332858</v>
      </c>
      <c r="H26" s="62">
        <v>209.95425153118632</v>
      </c>
      <c r="I26" s="62">
        <v>190.76296147767238</v>
      </c>
      <c r="J26" s="62">
        <v>182.90466823749745</v>
      </c>
      <c r="K26" s="62">
        <v>174.05593706891605</v>
      </c>
      <c r="L26" s="62">
        <v>166.21230409136655</v>
      </c>
      <c r="M26" s="62">
        <v>162.07111342345118</v>
      </c>
      <c r="N26" s="62">
        <v>157.17213149965119</v>
      </c>
      <c r="O26" s="62">
        <v>150.60342061275665</v>
      </c>
      <c r="P26" s="62">
        <v>151.38413961351492</v>
      </c>
      <c r="Q26" s="62">
        <v>145.65328174774695</v>
      </c>
      <c r="R26" s="62">
        <v>142.2331014492969</v>
      </c>
      <c r="S26" s="62">
        <v>140.4834497554512</v>
      </c>
      <c r="T26" s="62">
        <v>134.18016759212702</v>
      </c>
      <c r="U26" s="62">
        <v>116.88989619013346</v>
      </c>
      <c r="V26" s="97">
        <v>69.411691638746234</v>
      </c>
      <c r="W26" s="97">
        <v>31.192847552398433</v>
      </c>
      <c r="X26" s="97">
        <v>17.535923744452091</v>
      </c>
      <c r="Y26" s="97">
        <v>14.553814170855073</v>
      </c>
      <c r="Z26" s="63">
        <v>13.157177766112907</v>
      </c>
    </row>
    <row r="27" spans="1:26" x14ac:dyDescent="0.4">
      <c r="A27" s="59" t="s">
        <v>78</v>
      </c>
      <c r="B27" s="65" t="s">
        <v>79</v>
      </c>
      <c r="C27" s="62">
        <v>138.15107344962553</v>
      </c>
      <c r="D27" s="62">
        <v>149.88135385476053</v>
      </c>
      <c r="E27" s="62">
        <v>145.09942224453951</v>
      </c>
      <c r="F27" s="62">
        <v>148.02111190126718</v>
      </c>
      <c r="G27" s="62">
        <v>138.42926035021549</v>
      </c>
      <c r="H27" s="62">
        <v>140.03211387011447</v>
      </c>
      <c r="I27" s="62">
        <v>125.84936552142547</v>
      </c>
      <c r="J27" s="62">
        <v>120.63112709367273</v>
      </c>
      <c r="K27" s="62">
        <v>114.66220563968837</v>
      </c>
      <c r="L27" s="62">
        <v>109.96639832620355</v>
      </c>
      <c r="M27" s="62">
        <v>107.2995152091907</v>
      </c>
      <c r="N27" s="62">
        <v>104.37076203087611</v>
      </c>
      <c r="O27" s="62">
        <v>100.6586744152372</v>
      </c>
      <c r="P27" s="62">
        <v>101.11765317308992</v>
      </c>
      <c r="Q27" s="62">
        <v>97.275087974976671</v>
      </c>
      <c r="R27" s="62">
        <v>94.699497688244691</v>
      </c>
      <c r="S27" s="62">
        <v>93.447559908563264</v>
      </c>
      <c r="T27" s="62">
        <v>88.42631044204407</v>
      </c>
      <c r="U27" s="62">
        <v>67.949784085034281</v>
      </c>
      <c r="V27" s="97">
        <v>35.062548294355075</v>
      </c>
      <c r="W27" s="97">
        <v>16.152070925682441</v>
      </c>
      <c r="X27" s="97">
        <v>10.390369099337445</v>
      </c>
      <c r="Y27" s="97">
        <v>8.7891865207412856</v>
      </c>
      <c r="Z27" s="63">
        <v>7.9656564123486664</v>
      </c>
    </row>
    <row r="28" spans="1:26" x14ac:dyDescent="0.4">
      <c r="A28" s="59" t="s">
        <v>80</v>
      </c>
      <c r="B28" s="65" t="s">
        <v>81</v>
      </c>
      <c r="C28" s="62">
        <v>104.04978492455517</v>
      </c>
      <c r="D28" s="62">
        <v>115.0476177922198</v>
      </c>
      <c r="E28" s="62">
        <v>113.20240575526365</v>
      </c>
      <c r="F28" s="62">
        <v>118.45953270725909</v>
      </c>
      <c r="G28" s="62">
        <v>122.41270267975295</v>
      </c>
      <c r="H28" s="62">
        <v>123.81984178974494</v>
      </c>
      <c r="I28" s="62">
        <v>110.87592981160223</v>
      </c>
      <c r="J28" s="62">
        <v>105.33902132585247</v>
      </c>
      <c r="K28" s="62">
        <v>100.61069286240016</v>
      </c>
      <c r="L28" s="62">
        <v>96.083910886011196</v>
      </c>
      <c r="M28" s="62">
        <v>93.609578786898751</v>
      </c>
      <c r="N28" s="62">
        <v>89.822776503776637</v>
      </c>
      <c r="O28" s="62">
        <v>86.718592677972367</v>
      </c>
      <c r="P28" s="62">
        <v>87.034413773686921</v>
      </c>
      <c r="Q28" s="62">
        <v>84.058920096607253</v>
      </c>
      <c r="R28" s="62">
        <v>82.219893580498592</v>
      </c>
      <c r="S28" s="62">
        <v>81.483686196946621</v>
      </c>
      <c r="T28" s="62">
        <v>77.435640337642852</v>
      </c>
      <c r="U28" s="62">
        <v>61.92960645207588</v>
      </c>
      <c r="V28" s="97">
        <v>37.792356421586845</v>
      </c>
      <c r="W28" s="97">
        <v>18.466006766769492</v>
      </c>
      <c r="X28" s="97">
        <v>9.3698198844683045</v>
      </c>
      <c r="Y28" s="97">
        <v>7.5447931197947842</v>
      </c>
      <c r="Z28" s="63">
        <v>6.7897248164445561</v>
      </c>
    </row>
    <row r="29" spans="1:26" x14ac:dyDescent="0.4">
      <c r="A29" s="59" t="s">
        <v>82</v>
      </c>
      <c r="B29" s="65" t="s">
        <v>83</v>
      </c>
      <c r="C29" s="62">
        <v>126.80367834619771</v>
      </c>
      <c r="D29" s="62">
        <v>140.10395437750526</v>
      </c>
      <c r="E29" s="62">
        <v>133.11315016700854</v>
      </c>
      <c r="F29" s="62">
        <v>133.6194603999364</v>
      </c>
      <c r="G29" s="62">
        <v>138.21669262024292</v>
      </c>
      <c r="H29" s="62">
        <v>140.26690733658714</v>
      </c>
      <c r="I29" s="62">
        <v>124.4377884054572</v>
      </c>
      <c r="J29" s="62">
        <v>119.24307927809534</v>
      </c>
      <c r="K29" s="62">
        <v>114.28304071072967</v>
      </c>
      <c r="L29" s="62">
        <v>109.32307385426175</v>
      </c>
      <c r="M29" s="62">
        <v>106.8890352874968</v>
      </c>
      <c r="N29" s="62">
        <v>103.27037440673861</v>
      </c>
      <c r="O29" s="62">
        <v>99.738994525048952</v>
      </c>
      <c r="P29" s="62">
        <v>100.528889749781</v>
      </c>
      <c r="Q29" s="62">
        <v>97.267973298554949</v>
      </c>
      <c r="R29" s="62">
        <v>95.30913178932849</v>
      </c>
      <c r="S29" s="62">
        <v>94.401045294005854</v>
      </c>
      <c r="T29" s="62">
        <v>91.208284329522954</v>
      </c>
      <c r="U29" s="62">
        <v>81.692528721753305</v>
      </c>
      <c r="V29" s="97">
        <v>58.550304780881575</v>
      </c>
      <c r="W29" s="97">
        <v>33.959033574273846</v>
      </c>
      <c r="X29" s="97">
        <v>12.44708652177839</v>
      </c>
      <c r="Y29" s="97">
        <v>9.2092871390047328</v>
      </c>
      <c r="Z29" s="63">
        <v>8.3687975083509354</v>
      </c>
    </row>
    <row r="30" spans="1:26" x14ac:dyDescent="0.4">
      <c r="A30" s="59" t="s">
        <v>84</v>
      </c>
      <c r="B30" s="65" t="s">
        <v>85</v>
      </c>
      <c r="C30" s="62">
        <v>101.91962502671082</v>
      </c>
      <c r="D30" s="62">
        <v>113.21310696166168</v>
      </c>
      <c r="E30" s="62">
        <v>110.87786846150949</v>
      </c>
      <c r="F30" s="62">
        <v>113.31060274847941</v>
      </c>
      <c r="G30" s="62">
        <v>117.52233420344692</v>
      </c>
      <c r="H30" s="62">
        <v>119.49782746528226</v>
      </c>
      <c r="I30" s="62">
        <v>107.61166914622403</v>
      </c>
      <c r="J30" s="62">
        <v>103.78668538679649</v>
      </c>
      <c r="K30" s="62">
        <v>99.454026018046861</v>
      </c>
      <c r="L30" s="62">
        <v>95.436693052438557</v>
      </c>
      <c r="M30" s="62">
        <v>93.486983598193461</v>
      </c>
      <c r="N30" s="62">
        <v>91.018500028114232</v>
      </c>
      <c r="O30" s="62">
        <v>87.727751190206533</v>
      </c>
      <c r="P30" s="62">
        <v>88.473501370088897</v>
      </c>
      <c r="Q30" s="62">
        <v>85.03730190330802</v>
      </c>
      <c r="R30" s="62">
        <v>83.254333393174051</v>
      </c>
      <c r="S30" s="62">
        <v>82.241714195018901</v>
      </c>
      <c r="T30" s="62">
        <v>78.329208664024492</v>
      </c>
      <c r="U30" s="62">
        <v>66.894222628550963</v>
      </c>
      <c r="V30" s="97">
        <v>43.467062812303865</v>
      </c>
      <c r="W30" s="97">
        <v>20.539721479831339</v>
      </c>
      <c r="X30" s="97">
        <v>9.5244515590304353</v>
      </c>
      <c r="Y30" s="97">
        <v>7.853304078071087</v>
      </c>
      <c r="Z30" s="63">
        <v>7.0670743090337007</v>
      </c>
    </row>
    <row r="31" spans="1:26" x14ac:dyDescent="0.4">
      <c r="A31" s="59" t="s">
        <v>86</v>
      </c>
      <c r="B31" s="65" t="s">
        <v>87</v>
      </c>
      <c r="C31" s="62">
        <v>120.33153650781404</v>
      </c>
      <c r="D31" s="62">
        <v>133.86445382948295</v>
      </c>
      <c r="E31" s="62">
        <v>131.43148630521597</v>
      </c>
      <c r="F31" s="62">
        <v>132.85791577673061</v>
      </c>
      <c r="G31" s="62">
        <v>133.52742700263698</v>
      </c>
      <c r="H31" s="62">
        <v>134.74440269887725</v>
      </c>
      <c r="I31" s="62">
        <v>121.86052249856878</v>
      </c>
      <c r="J31" s="62">
        <v>116.31773611617119</v>
      </c>
      <c r="K31" s="62">
        <v>111.38718216705347</v>
      </c>
      <c r="L31" s="62">
        <v>105.85689618443938</v>
      </c>
      <c r="M31" s="62">
        <v>102.74360673864072</v>
      </c>
      <c r="N31" s="62">
        <v>98.427018321336874</v>
      </c>
      <c r="O31" s="62">
        <v>94.796311840779126</v>
      </c>
      <c r="P31" s="62">
        <v>94.830282185863268</v>
      </c>
      <c r="Q31" s="62">
        <v>90.760577109539511</v>
      </c>
      <c r="R31" s="62">
        <v>88.217324990630445</v>
      </c>
      <c r="S31" s="62">
        <v>86.754062622157178</v>
      </c>
      <c r="T31" s="62">
        <v>83.645335136980407</v>
      </c>
      <c r="U31" s="62">
        <v>79.089702056783153</v>
      </c>
      <c r="V31" s="97">
        <v>57.84038349095686</v>
      </c>
      <c r="W31" s="97">
        <v>25.78228427415598</v>
      </c>
      <c r="X31" s="97">
        <v>11.490040360702986</v>
      </c>
      <c r="Y31" s="97">
        <v>8.6448027053041088</v>
      </c>
      <c r="Z31" s="63">
        <v>7.8431557600861126</v>
      </c>
    </row>
    <row r="32" spans="1:26" x14ac:dyDescent="0.4">
      <c r="A32" s="59" t="s">
        <v>88</v>
      </c>
      <c r="B32" s="65" t="s">
        <v>89</v>
      </c>
      <c r="C32" s="62">
        <v>155.82513399775172</v>
      </c>
      <c r="D32" s="62">
        <v>170.638222739589</v>
      </c>
      <c r="E32" s="62">
        <v>167.5718143767169</v>
      </c>
      <c r="F32" s="62">
        <v>172.22157839959587</v>
      </c>
      <c r="G32" s="62">
        <v>170.26302819341961</v>
      </c>
      <c r="H32" s="62">
        <v>172.52219525861986</v>
      </c>
      <c r="I32" s="62">
        <v>154.75330329872924</v>
      </c>
      <c r="J32" s="62">
        <v>148.29416138648861</v>
      </c>
      <c r="K32" s="62">
        <v>142.09747251244806</v>
      </c>
      <c r="L32" s="62">
        <v>136.40951612470687</v>
      </c>
      <c r="M32" s="62">
        <v>133.27726643898282</v>
      </c>
      <c r="N32" s="62">
        <v>128.87474505251933</v>
      </c>
      <c r="O32" s="62">
        <v>124.37405691882414</v>
      </c>
      <c r="P32" s="62">
        <v>125.28777231933306</v>
      </c>
      <c r="Q32" s="62">
        <v>121.27189156653867</v>
      </c>
      <c r="R32" s="62">
        <v>118.43027876162859</v>
      </c>
      <c r="S32" s="62">
        <v>116.86502873165863</v>
      </c>
      <c r="T32" s="62">
        <v>110.67149653095797</v>
      </c>
      <c r="U32" s="62">
        <v>88.391269720337789</v>
      </c>
      <c r="V32" s="97">
        <v>54.266001732373539</v>
      </c>
      <c r="W32" s="97">
        <v>28.510694270493183</v>
      </c>
      <c r="X32" s="97">
        <v>14.760717793126135</v>
      </c>
      <c r="Y32" s="97">
        <v>11.77039585772331</v>
      </c>
      <c r="Z32" s="63">
        <v>10.448493580751485</v>
      </c>
    </row>
    <row r="33" spans="1:26" x14ac:dyDescent="0.4">
      <c r="A33" s="59" t="s">
        <v>90</v>
      </c>
      <c r="B33" s="65" t="s">
        <v>91</v>
      </c>
      <c r="C33" s="62">
        <v>117.19243437277126</v>
      </c>
      <c r="D33" s="62">
        <v>130.93463749898129</v>
      </c>
      <c r="E33" s="62">
        <v>127.80752849456277</v>
      </c>
      <c r="F33" s="62">
        <v>132.1066829957376</v>
      </c>
      <c r="G33" s="62">
        <v>125.16445634800093</v>
      </c>
      <c r="H33" s="62">
        <v>127.75075213137366</v>
      </c>
      <c r="I33" s="62">
        <v>115.17376015191613</v>
      </c>
      <c r="J33" s="62">
        <v>110.62590550412216</v>
      </c>
      <c r="K33" s="62">
        <v>106.14092610110106</v>
      </c>
      <c r="L33" s="62">
        <v>101.66291377997857</v>
      </c>
      <c r="M33" s="62">
        <v>99.619864966945968</v>
      </c>
      <c r="N33" s="62">
        <v>96.677819851622104</v>
      </c>
      <c r="O33" s="62">
        <v>93.569294461102658</v>
      </c>
      <c r="P33" s="62">
        <v>94.092937494730677</v>
      </c>
      <c r="Q33" s="62">
        <v>91.176746226740235</v>
      </c>
      <c r="R33" s="62">
        <v>89.348931533929857</v>
      </c>
      <c r="S33" s="62">
        <v>88.484482086577401</v>
      </c>
      <c r="T33" s="62">
        <v>85.135459823369416</v>
      </c>
      <c r="U33" s="62">
        <v>70.2553573984774</v>
      </c>
      <c r="V33" s="97">
        <v>42.506835481225451</v>
      </c>
      <c r="W33" s="97">
        <v>20.26891957291247</v>
      </c>
      <c r="X33" s="97">
        <v>10.691723778731287</v>
      </c>
      <c r="Y33" s="97">
        <v>8.6471566453177537</v>
      </c>
      <c r="Z33" s="63">
        <v>7.8561321302523872</v>
      </c>
    </row>
    <row r="34" spans="1:26" x14ac:dyDescent="0.4">
      <c r="A34" s="47">
        <v>924</v>
      </c>
      <c r="B34" s="66" t="s">
        <v>92</v>
      </c>
      <c r="C34" s="57">
        <v>99.101447311421154</v>
      </c>
      <c r="D34" s="57">
        <v>106.75314366138713</v>
      </c>
      <c r="E34" s="57">
        <v>102.83883551001634</v>
      </c>
      <c r="F34" s="57">
        <v>104.82320482783976</v>
      </c>
      <c r="G34" s="57">
        <v>101.26530192318549</v>
      </c>
      <c r="H34" s="57">
        <v>102.39998604852362</v>
      </c>
      <c r="I34" s="57">
        <v>92.726321865259322</v>
      </c>
      <c r="J34" s="57">
        <v>89.290220854701758</v>
      </c>
      <c r="K34" s="57">
        <v>83.655752756036009</v>
      </c>
      <c r="L34" s="57">
        <v>79.829825071132149</v>
      </c>
      <c r="M34" s="57">
        <v>77.788105464351375</v>
      </c>
      <c r="N34" s="57">
        <v>76.585996353201608</v>
      </c>
      <c r="O34" s="57">
        <v>73.173428675320679</v>
      </c>
      <c r="P34" s="57">
        <v>73.286577475904821</v>
      </c>
      <c r="Q34" s="57">
        <v>70.436618860786766</v>
      </c>
      <c r="R34" s="57">
        <v>68.738604474637228</v>
      </c>
      <c r="S34" s="57">
        <v>67.704321878612291</v>
      </c>
      <c r="T34" s="57">
        <v>64.34302250901645</v>
      </c>
      <c r="U34" s="57">
        <v>55.366071462344777</v>
      </c>
      <c r="V34" s="90">
        <v>37.685482314279518</v>
      </c>
      <c r="W34" s="90">
        <v>22.215610723486499</v>
      </c>
      <c r="X34" s="90">
        <v>10.998267157579352</v>
      </c>
      <c r="Y34" s="90">
        <v>8.2583051067206128</v>
      </c>
      <c r="Z34" s="58">
        <v>7.2768996711692617</v>
      </c>
    </row>
    <row r="35" spans="1:26" x14ac:dyDescent="0.4">
      <c r="A35" s="47">
        <v>923</v>
      </c>
      <c r="B35" s="66" t="s">
        <v>93</v>
      </c>
      <c r="C35" s="57">
        <v>162.57922024836455</v>
      </c>
      <c r="D35" s="57">
        <v>178.35717950093462</v>
      </c>
      <c r="E35" s="57">
        <v>173.75124681134292</v>
      </c>
      <c r="F35" s="57">
        <v>175.88611364658306</v>
      </c>
      <c r="G35" s="57">
        <v>167.21503127947</v>
      </c>
      <c r="H35" s="57">
        <v>168.79047751509282</v>
      </c>
      <c r="I35" s="57">
        <v>152.10349752527586</v>
      </c>
      <c r="J35" s="57">
        <v>145.51170324456669</v>
      </c>
      <c r="K35" s="57">
        <v>139.22744030762033</v>
      </c>
      <c r="L35" s="57">
        <v>133.52626946854434</v>
      </c>
      <c r="M35" s="57">
        <v>129.93094708015195</v>
      </c>
      <c r="N35" s="57">
        <v>125.57485457513995</v>
      </c>
      <c r="O35" s="57">
        <v>120.98925943810181</v>
      </c>
      <c r="P35" s="57">
        <v>121.49924982340397</v>
      </c>
      <c r="Q35" s="57">
        <v>116.74886148950699</v>
      </c>
      <c r="R35" s="57">
        <v>113.73593682195988</v>
      </c>
      <c r="S35" s="57">
        <v>111.49641552947256</v>
      </c>
      <c r="T35" s="57">
        <v>102.84785772727237</v>
      </c>
      <c r="U35" s="57">
        <v>86.008261091159994</v>
      </c>
      <c r="V35" s="90">
        <v>56.410581636445144</v>
      </c>
      <c r="W35" s="90">
        <v>23.287472239092356</v>
      </c>
      <c r="X35" s="90">
        <v>12.790395314429352</v>
      </c>
      <c r="Y35" s="90">
        <v>9.8250472932099004</v>
      </c>
      <c r="Z35" s="58">
        <v>8.7015409458171522</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3" priority="1" stopIfTrue="1" operator="equal">
      <formula>FALSE</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pane xSplit="2" topLeftCell="C1" activePane="topRight" state="frozen"/>
      <selection pane="topRight" sqref="A1:B1"/>
    </sheetView>
  </sheetViews>
  <sheetFormatPr defaultColWidth="8.88671875" defaultRowHeight="15" x14ac:dyDescent="0.4"/>
  <cols>
    <col min="1" max="1" width="12" style="101" customWidth="1"/>
    <col min="2" max="2" width="60.77734375" style="75" customWidth="1"/>
    <col min="3" max="3" width="8.88671875" style="75" customWidth="1"/>
    <col min="4" max="25" width="8.88671875" style="75"/>
    <col min="26" max="26" width="8.88671875" style="96"/>
    <col min="27" max="16384" width="8.88671875" style="75"/>
  </cols>
  <sheetData>
    <row r="1" spans="1:26" s="84" customFormat="1" ht="60" customHeight="1" x14ac:dyDescent="0.4">
      <c r="A1" s="250" t="s">
        <v>176</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f t="shared" ref="G3:Z3" si="0">SUM(G6,G16:G17,G4)</f>
        <v>851.15600000000018</v>
      </c>
      <c r="H3" s="57">
        <f t="shared" si="0"/>
        <v>874.17398603512174</v>
      </c>
      <c r="I3" s="57">
        <f t="shared" si="0"/>
        <v>794.99319101826723</v>
      </c>
      <c r="J3" s="57">
        <f t="shared" si="0"/>
        <v>766.14312936370811</v>
      </c>
      <c r="K3" s="57">
        <f t="shared" si="0"/>
        <v>794.12099999999964</v>
      </c>
      <c r="L3" s="57">
        <f t="shared" si="0"/>
        <v>771.95111937118747</v>
      </c>
      <c r="M3" s="57">
        <f t="shared" si="0"/>
        <v>768.33523924275926</v>
      </c>
      <c r="N3" s="57">
        <f t="shared" si="0"/>
        <v>697.57744277639586</v>
      </c>
      <c r="O3" s="57">
        <f t="shared" si="0"/>
        <v>711.89560463857492</v>
      </c>
      <c r="P3" s="57">
        <f t="shared" si="0"/>
        <v>723.31083959144405</v>
      </c>
      <c r="Q3" s="57">
        <f t="shared" si="0"/>
        <v>718.27939070806281</v>
      </c>
      <c r="R3" s="57">
        <f t="shared" si="0"/>
        <v>711.36393400661393</v>
      </c>
      <c r="S3" s="57">
        <f t="shared" si="0"/>
        <v>727.39818972298974</v>
      </c>
      <c r="T3" s="57">
        <f t="shared" si="0"/>
        <v>715.05321305721384</v>
      </c>
      <c r="U3" s="57">
        <f t="shared" si="0"/>
        <v>596.85802620084485</v>
      </c>
      <c r="V3" s="57">
        <f t="shared" si="0"/>
        <v>341.39509716401886</v>
      </c>
      <c r="W3" s="90">
        <f t="shared" si="0"/>
        <v>116.68394614629243</v>
      </c>
      <c r="X3" s="90">
        <f t="shared" si="0"/>
        <v>14.417031434235531</v>
      </c>
      <c r="Y3" s="90">
        <f t="shared" si="0"/>
        <v>0.77940288300620064</v>
      </c>
      <c r="Z3" s="58">
        <f t="shared" si="0"/>
        <v>0</v>
      </c>
    </row>
    <row r="4" spans="1:26" s="49" customFormat="1" x14ac:dyDescent="0.4">
      <c r="A4" s="59"/>
      <c r="B4" s="89" t="s">
        <v>71</v>
      </c>
      <c r="C4" s="62"/>
      <c r="D4" s="62"/>
      <c r="E4" s="62"/>
      <c r="F4" s="62"/>
      <c r="G4" s="62">
        <v>1.8534243064560885</v>
      </c>
      <c r="H4" s="62">
        <v>1.7267372634817997</v>
      </c>
      <c r="I4" s="62">
        <v>1.3986277963601608</v>
      </c>
      <c r="J4" s="62">
        <v>1.3385434883341667</v>
      </c>
      <c r="K4" s="62">
        <v>1.4525147738727817</v>
      </c>
      <c r="L4" s="62">
        <v>1.5175139653455005</v>
      </c>
      <c r="M4" s="62">
        <v>1.6662175451246011</v>
      </c>
      <c r="N4" s="62">
        <v>1.5671761067374772</v>
      </c>
      <c r="O4" s="62">
        <v>1.6550769875212916</v>
      </c>
      <c r="P4" s="62">
        <v>1.676048674130042</v>
      </c>
      <c r="Q4" s="62">
        <v>1.5834473327265297</v>
      </c>
      <c r="R4" s="62">
        <v>1.5922740358331073</v>
      </c>
      <c r="S4" s="62">
        <v>1.612720499693578</v>
      </c>
      <c r="T4" s="62">
        <v>1.1770424563977351</v>
      </c>
      <c r="U4" s="62">
        <v>0.23338960320588506</v>
      </c>
      <c r="V4" s="62">
        <v>0.1024942495810969</v>
      </c>
      <c r="W4" s="97">
        <v>7.1623392781966069E-2</v>
      </c>
      <c r="X4" s="97">
        <v>4.8353315271536433E-2</v>
      </c>
      <c r="Y4" s="97">
        <v>3.436324688907192E-2</v>
      </c>
      <c r="Z4" s="63">
        <v>0</v>
      </c>
    </row>
    <row r="5" spans="1:26" s="49" customFormat="1" ht="25.5" customHeight="1" x14ac:dyDescent="0.4">
      <c r="A5" s="54">
        <v>941</v>
      </c>
      <c r="B5" s="55" t="s">
        <v>72</v>
      </c>
      <c r="C5" s="57"/>
      <c r="D5" s="57"/>
      <c r="E5" s="57"/>
      <c r="F5" s="57"/>
      <c r="G5" s="57">
        <f t="shared" ref="G5:Z5" si="1">SUM(G6,G16)</f>
        <v>755.30853620163487</v>
      </c>
      <c r="H5" s="57">
        <f t="shared" si="1"/>
        <v>776.35496962441243</v>
      </c>
      <c r="I5" s="57">
        <f t="shared" si="1"/>
        <v>706.10802073673494</v>
      </c>
      <c r="J5" s="57">
        <f t="shared" si="1"/>
        <v>680.37830721297121</v>
      </c>
      <c r="K5" s="57">
        <f t="shared" si="1"/>
        <v>704.88061087443918</v>
      </c>
      <c r="L5" s="57">
        <f t="shared" si="1"/>
        <v>684.92483271527919</v>
      </c>
      <c r="M5" s="57">
        <f t="shared" si="1"/>
        <v>681.57722030663251</v>
      </c>
      <c r="N5" s="57">
        <f t="shared" si="1"/>
        <v>618.61006383704614</v>
      </c>
      <c r="O5" s="57">
        <f t="shared" si="1"/>
        <v>631.15585269288624</v>
      </c>
      <c r="P5" s="57">
        <f t="shared" si="1"/>
        <v>641.30905936786542</v>
      </c>
      <c r="Q5" s="57">
        <f t="shared" si="1"/>
        <v>636.97943284745168</v>
      </c>
      <c r="R5" s="57">
        <f t="shared" si="1"/>
        <v>630.81814055312975</v>
      </c>
      <c r="S5" s="57">
        <f t="shared" si="1"/>
        <v>645.66633944421335</v>
      </c>
      <c r="T5" s="57">
        <f t="shared" si="1"/>
        <v>637.98727783971117</v>
      </c>
      <c r="U5" s="57">
        <f t="shared" si="1"/>
        <v>533.77849650440305</v>
      </c>
      <c r="V5" s="57">
        <f t="shared" si="1"/>
        <v>303.44587235294983</v>
      </c>
      <c r="W5" s="90">
        <f t="shared" si="1"/>
        <v>106.84599894864144</v>
      </c>
      <c r="X5" s="90">
        <f t="shared" si="1"/>
        <v>12.693713895087601</v>
      </c>
      <c r="Y5" s="90">
        <f t="shared" si="1"/>
        <v>0.66172341590441386</v>
      </c>
      <c r="Z5" s="58">
        <f t="shared" si="1"/>
        <v>0</v>
      </c>
    </row>
    <row r="6" spans="1:26" s="49" customFormat="1" ht="25.5" customHeight="1" x14ac:dyDescent="0.4">
      <c r="A6" s="54">
        <v>921</v>
      </c>
      <c r="B6" s="64" t="s">
        <v>73</v>
      </c>
      <c r="C6" s="57"/>
      <c r="D6" s="57"/>
      <c r="E6" s="57"/>
      <c r="F6" s="57"/>
      <c r="G6" s="57">
        <f t="shared" ref="G6:I6" si="2">SUM(G7:G15)</f>
        <v>701.200722194832</v>
      </c>
      <c r="H6" s="57">
        <f t="shared" si="2"/>
        <v>720.70572634379005</v>
      </c>
      <c r="I6" s="57">
        <f t="shared" si="2"/>
        <v>655.40992581735566</v>
      </c>
      <c r="J6" s="57">
        <f t="shared" ref="J6:Z6" si="3">SUM(J7:J15)</f>
        <v>631.49644928833823</v>
      </c>
      <c r="K6" s="57">
        <f t="shared" si="3"/>
        <v>654.30454965151614</v>
      </c>
      <c r="L6" s="57">
        <f t="shared" si="3"/>
        <v>635.82988184916519</v>
      </c>
      <c r="M6" s="57">
        <f t="shared" si="3"/>
        <v>632.85807905719776</v>
      </c>
      <c r="N6" s="57">
        <f t="shared" si="3"/>
        <v>574.65294028919141</v>
      </c>
      <c r="O6" s="57">
        <f t="shared" si="3"/>
        <v>586.33801070010816</v>
      </c>
      <c r="P6" s="57">
        <f t="shared" si="3"/>
        <v>595.82311280923068</v>
      </c>
      <c r="Q6" s="57">
        <f t="shared" si="3"/>
        <v>591.78208429896767</v>
      </c>
      <c r="R6" s="57">
        <f t="shared" si="3"/>
        <v>586.10279265885367</v>
      </c>
      <c r="S6" s="57">
        <f t="shared" si="3"/>
        <v>599.776668573184</v>
      </c>
      <c r="T6" s="57">
        <f t="shared" si="3"/>
        <v>592.80103850103569</v>
      </c>
      <c r="U6" s="57">
        <f t="shared" si="3"/>
        <v>495.26940915831437</v>
      </c>
      <c r="V6" s="57">
        <f t="shared" si="3"/>
        <v>279.67716724523154</v>
      </c>
      <c r="W6" s="90">
        <f t="shared" si="3"/>
        <v>95.655769816503536</v>
      </c>
      <c r="X6" s="90">
        <f t="shared" si="3"/>
        <v>10.715070273041094</v>
      </c>
      <c r="Y6" s="90">
        <f t="shared" si="3"/>
        <v>0.48379651373203225</v>
      </c>
      <c r="Z6" s="58">
        <f t="shared" si="3"/>
        <v>0</v>
      </c>
    </row>
    <row r="7" spans="1:26" s="49" customFormat="1" x14ac:dyDescent="0.4">
      <c r="A7" s="59" t="s">
        <v>74</v>
      </c>
      <c r="B7" s="65" t="s">
        <v>75</v>
      </c>
      <c r="C7" s="62"/>
      <c r="D7" s="62"/>
      <c r="E7" s="62"/>
      <c r="F7" s="62"/>
      <c r="G7" s="62">
        <v>45.589468790996293</v>
      </c>
      <c r="H7" s="62">
        <v>47.11262415963381</v>
      </c>
      <c r="I7" s="62">
        <v>43.207332423142155</v>
      </c>
      <c r="J7" s="62">
        <v>41.659035717943325</v>
      </c>
      <c r="K7" s="62">
        <v>43.162143861516753</v>
      </c>
      <c r="L7" s="62">
        <v>41.975690969184257</v>
      </c>
      <c r="M7" s="62">
        <v>41.906746972661068</v>
      </c>
      <c r="N7" s="62">
        <v>37.942276650354209</v>
      </c>
      <c r="O7" s="62">
        <v>38.774055567763945</v>
      </c>
      <c r="P7" s="62">
        <v>39.523511854983752</v>
      </c>
      <c r="Q7" s="62">
        <v>39.303610749624575</v>
      </c>
      <c r="R7" s="62">
        <v>39.000053976618879</v>
      </c>
      <c r="S7" s="62">
        <v>39.801852893383753</v>
      </c>
      <c r="T7" s="62">
        <v>39.576253292908952</v>
      </c>
      <c r="U7" s="62">
        <v>32.207749467781547</v>
      </c>
      <c r="V7" s="62">
        <v>16.090992207513327</v>
      </c>
      <c r="W7" s="97">
        <v>4.8765281418683681</v>
      </c>
      <c r="X7" s="97">
        <v>0.47325663638627413</v>
      </c>
      <c r="Y7" s="97">
        <v>3.1553318781226067E-2</v>
      </c>
      <c r="Z7" s="63">
        <v>0</v>
      </c>
    </row>
    <row r="8" spans="1:26" s="49" customFormat="1" x14ac:dyDescent="0.4">
      <c r="A8" s="59" t="s">
        <v>76</v>
      </c>
      <c r="B8" s="65" t="s">
        <v>77</v>
      </c>
      <c r="C8" s="62"/>
      <c r="D8" s="62"/>
      <c r="E8" s="62"/>
      <c r="F8" s="62"/>
      <c r="G8" s="62">
        <v>115.96078767692165</v>
      </c>
      <c r="H8" s="62">
        <v>118.59596009245162</v>
      </c>
      <c r="I8" s="62">
        <v>108.80317792832241</v>
      </c>
      <c r="J8" s="62">
        <v>105.01238556002315</v>
      </c>
      <c r="K8" s="62">
        <v>108.99426026118786</v>
      </c>
      <c r="L8" s="62">
        <v>105.68061125982319</v>
      </c>
      <c r="M8" s="62">
        <v>105.03484859180708</v>
      </c>
      <c r="N8" s="62">
        <v>95.186503963220474</v>
      </c>
      <c r="O8" s="62">
        <v>96.747586742064797</v>
      </c>
      <c r="P8" s="62">
        <v>98.319588845709106</v>
      </c>
      <c r="Q8" s="62">
        <v>97.594428333887137</v>
      </c>
      <c r="R8" s="62">
        <v>96.625326272849179</v>
      </c>
      <c r="S8" s="62">
        <v>98.89652627429561</v>
      </c>
      <c r="T8" s="62">
        <v>97.692529487995913</v>
      </c>
      <c r="U8" s="62">
        <v>84.943274170051779</v>
      </c>
      <c r="V8" s="62">
        <v>44.31592517794391</v>
      </c>
      <c r="W8" s="97">
        <v>11.808430277536724</v>
      </c>
      <c r="X8" s="97">
        <v>1.323709503418329</v>
      </c>
      <c r="Y8" s="97">
        <v>1.4452209036055316E-2</v>
      </c>
      <c r="Z8" s="63">
        <v>0</v>
      </c>
    </row>
    <row r="9" spans="1:26" s="49" customFormat="1" x14ac:dyDescent="0.4">
      <c r="A9" s="59" t="s">
        <v>78</v>
      </c>
      <c r="B9" s="65" t="s">
        <v>79</v>
      </c>
      <c r="C9" s="62"/>
      <c r="D9" s="62"/>
      <c r="E9" s="62"/>
      <c r="F9" s="62"/>
      <c r="G9" s="62">
        <v>77.332295454569206</v>
      </c>
      <c r="H9" s="62">
        <v>79.406929584922892</v>
      </c>
      <c r="I9" s="62">
        <v>71.973623740849732</v>
      </c>
      <c r="J9" s="62">
        <v>69.393021493684287</v>
      </c>
      <c r="K9" s="62">
        <v>71.867067828198714</v>
      </c>
      <c r="L9" s="62">
        <v>70.07329465831927</v>
      </c>
      <c r="M9" s="62">
        <v>69.675700958009827</v>
      </c>
      <c r="N9" s="62">
        <v>63.336814002764498</v>
      </c>
      <c r="O9" s="62">
        <v>64.828156949639833</v>
      </c>
      <c r="P9" s="62">
        <v>65.816661787223453</v>
      </c>
      <c r="Q9" s="62">
        <v>65.428276685389875</v>
      </c>
      <c r="R9" s="62">
        <v>64.689775549321581</v>
      </c>
      <c r="S9" s="62">
        <v>66.235424144631068</v>
      </c>
      <c r="T9" s="62">
        <v>64.92304347500567</v>
      </c>
      <c r="U9" s="62">
        <v>48.446927151882534</v>
      </c>
      <c r="V9" s="62">
        <v>20.303309181235377</v>
      </c>
      <c r="W9" s="97">
        <v>4.5749785939026122</v>
      </c>
      <c r="X9" s="97">
        <v>0.55832981869375575</v>
      </c>
      <c r="Y9" s="97">
        <v>3.6899106364278594E-2</v>
      </c>
      <c r="Z9" s="63">
        <v>0</v>
      </c>
    </row>
    <row r="10" spans="1:26" s="49" customFormat="1" x14ac:dyDescent="0.4">
      <c r="A10" s="59" t="s">
        <v>80</v>
      </c>
      <c r="B10" s="65" t="s">
        <v>81</v>
      </c>
      <c r="C10" s="62"/>
      <c r="D10" s="62"/>
      <c r="E10" s="62"/>
      <c r="F10" s="62"/>
      <c r="G10" s="62">
        <v>70.823326403876479</v>
      </c>
      <c r="H10" s="62">
        <v>72.524796702067121</v>
      </c>
      <c r="I10" s="62">
        <v>65.628485494055937</v>
      </c>
      <c r="J10" s="62">
        <v>62.68934802993099</v>
      </c>
      <c r="K10" s="62">
        <v>64.533425571500018</v>
      </c>
      <c r="L10" s="62">
        <v>62.611443532049094</v>
      </c>
      <c r="M10" s="62">
        <v>62.199490316744971</v>
      </c>
      <c r="N10" s="62">
        <v>56.243042988691563</v>
      </c>
      <c r="O10" s="62">
        <v>57.369967930300632</v>
      </c>
      <c r="P10" s="62">
        <v>58.197125093110834</v>
      </c>
      <c r="Q10" s="62">
        <v>57.97247378864941</v>
      </c>
      <c r="R10" s="62">
        <v>57.43725880044272</v>
      </c>
      <c r="S10" s="62">
        <v>58.901425940634013</v>
      </c>
      <c r="T10" s="62">
        <v>57.690903067456617</v>
      </c>
      <c r="U10" s="62">
        <v>45.219741395233456</v>
      </c>
      <c r="V10" s="62">
        <v>24.556784560059249</v>
      </c>
      <c r="W10" s="97">
        <v>8.2181717651803829</v>
      </c>
      <c r="X10" s="97">
        <v>0.83723259346778711</v>
      </c>
      <c r="Y10" s="97">
        <v>2.8475119027095333E-2</v>
      </c>
      <c r="Z10" s="63">
        <v>0</v>
      </c>
    </row>
    <row r="11" spans="1:26" s="49" customFormat="1" x14ac:dyDescent="0.4">
      <c r="A11" s="59" t="s">
        <v>82</v>
      </c>
      <c r="B11" s="65" t="s">
        <v>83</v>
      </c>
      <c r="C11" s="62"/>
      <c r="D11" s="62"/>
      <c r="E11" s="62"/>
      <c r="F11" s="62"/>
      <c r="G11" s="62">
        <v>80.132007586099746</v>
      </c>
      <c r="H11" s="62">
        <v>82.428263965762881</v>
      </c>
      <c r="I11" s="62">
        <v>73.617089369463159</v>
      </c>
      <c r="J11" s="62">
        <v>70.896452573113436</v>
      </c>
      <c r="K11" s="62">
        <v>73.275438458247379</v>
      </c>
      <c r="L11" s="62">
        <v>71.22803668522522</v>
      </c>
      <c r="M11" s="62">
        <v>71.011583044848663</v>
      </c>
      <c r="N11" s="62">
        <v>64.543418961448538</v>
      </c>
      <c r="O11" s="62">
        <v>65.766303439269649</v>
      </c>
      <c r="P11" s="62">
        <v>66.90732121178192</v>
      </c>
      <c r="Q11" s="62">
        <v>66.607784198621843</v>
      </c>
      <c r="R11" s="62">
        <v>66.224707844123401</v>
      </c>
      <c r="S11" s="62">
        <v>67.94641198555054</v>
      </c>
      <c r="T11" s="62">
        <v>67.921986024973066</v>
      </c>
      <c r="U11" s="62">
        <v>60.922322672493088</v>
      </c>
      <c r="V11" s="62">
        <v>41.441766069579309</v>
      </c>
      <c r="W11" s="97">
        <v>20.949172939458222</v>
      </c>
      <c r="X11" s="97">
        <v>2.2962778313005217</v>
      </c>
      <c r="Y11" s="97">
        <v>7.721553618441418E-2</v>
      </c>
      <c r="Z11" s="63">
        <v>0</v>
      </c>
    </row>
    <row r="12" spans="1:26" s="49" customFormat="1" x14ac:dyDescent="0.4">
      <c r="A12" s="59" t="s">
        <v>84</v>
      </c>
      <c r="B12" s="65" t="s">
        <v>85</v>
      </c>
      <c r="C12" s="62"/>
      <c r="D12" s="62"/>
      <c r="E12" s="62"/>
      <c r="F12" s="62"/>
      <c r="G12" s="62">
        <v>66.520683868160219</v>
      </c>
      <c r="H12" s="62">
        <v>68.613457166980396</v>
      </c>
      <c r="I12" s="62">
        <v>62.729053748527804</v>
      </c>
      <c r="J12" s="62">
        <v>60.801002029992858</v>
      </c>
      <c r="K12" s="62">
        <v>63.074083473656302</v>
      </c>
      <c r="L12" s="62">
        <v>61.581541018361762</v>
      </c>
      <c r="M12" s="62">
        <v>61.526291974261568</v>
      </c>
      <c r="N12" s="62">
        <v>56.180686978134602</v>
      </c>
      <c r="O12" s="62">
        <v>57.430297763843008</v>
      </c>
      <c r="P12" s="62">
        <v>58.515452003872539</v>
      </c>
      <c r="Q12" s="62">
        <v>57.910394046138698</v>
      </c>
      <c r="R12" s="62">
        <v>57.377749072375295</v>
      </c>
      <c r="S12" s="62">
        <v>58.807470071661108</v>
      </c>
      <c r="T12" s="62">
        <v>57.79676041083146</v>
      </c>
      <c r="U12" s="62">
        <v>49.119508761707024</v>
      </c>
      <c r="V12" s="62">
        <v>29.399324704023918</v>
      </c>
      <c r="W12" s="97">
        <v>9.8278140114594557</v>
      </c>
      <c r="X12" s="97">
        <v>0.72763931518043301</v>
      </c>
      <c r="Y12" s="97">
        <v>0</v>
      </c>
      <c r="Z12" s="63">
        <v>0</v>
      </c>
    </row>
    <row r="13" spans="1:26" s="49" customFormat="1" x14ac:dyDescent="0.4">
      <c r="A13" s="59" t="s">
        <v>86</v>
      </c>
      <c r="B13" s="65" t="s">
        <v>87</v>
      </c>
      <c r="C13" s="62"/>
      <c r="D13" s="62"/>
      <c r="E13" s="62"/>
      <c r="F13" s="62"/>
      <c r="G13" s="62">
        <v>76.89147486987369</v>
      </c>
      <c r="H13" s="62">
        <v>78.757583799035203</v>
      </c>
      <c r="I13" s="62">
        <v>72.217485394654858</v>
      </c>
      <c r="J13" s="62">
        <v>69.274119366666454</v>
      </c>
      <c r="K13" s="62">
        <v>71.510652606006417</v>
      </c>
      <c r="L13" s="62">
        <v>69.041900190529958</v>
      </c>
      <c r="M13" s="62">
        <v>68.253842000278851</v>
      </c>
      <c r="N13" s="62">
        <v>61.727303777019465</v>
      </c>
      <c r="O13" s="62">
        <v>62.824634818179547</v>
      </c>
      <c r="P13" s="62">
        <v>63.51370923186338</v>
      </c>
      <c r="Q13" s="62">
        <v>62.561469971521248</v>
      </c>
      <c r="R13" s="62">
        <v>61.62484957354328</v>
      </c>
      <c r="S13" s="62">
        <v>62.654452706704205</v>
      </c>
      <c r="T13" s="62">
        <v>62.517074479833603</v>
      </c>
      <c r="U13" s="62">
        <v>59.682865252413755</v>
      </c>
      <c r="V13" s="62">
        <v>41.72097881591916</v>
      </c>
      <c r="W13" s="97">
        <v>14.02217544461252</v>
      </c>
      <c r="X13" s="97">
        <v>1.8657925857522217</v>
      </c>
      <c r="Y13" s="97">
        <v>0.1342189132801859</v>
      </c>
      <c r="Z13" s="63">
        <v>0</v>
      </c>
    </row>
    <row r="14" spans="1:26" s="49" customFormat="1" x14ac:dyDescent="0.4">
      <c r="A14" s="59" t="s">
        <v>88</v>
      </c>
      <c r="B14" s="65" t="s">
        <v>89</v>
      </c>
      <c r="C14" s="62"/>
      <c r="D14" s="62"/>
      <c r="E14" s="62"/>
      <c r="F14" s="62"/>
      <c r="G14" s="62">
        <v>96.170347521651763</v>
      </c>
      <c r="H14" s="62">
        <v>98.995999226190747</v>
      </c>
      <c r="I14" s="62">
        <v>89.652337007565862</v>
      </c>
      <c r="J14" s="62">
        <v>86.588714049122586</v>
      </c>
      <c r="K14" s="62">
        <v>90.147213049094717</v>
      </c>
      <c r="L14" s="62">
        <v>87.846707903125903</v>
      </c>
      <c r="M14" s="62">
        <v>87.484124230387053</v>
      </c>
      <c r="N14" s="62">
        <v>79.528639275630724</v>
      </c>
      <c r="O14" s="62">
        <v>81.33030991163578</v>
      </c>
      <c r="P14" s="62">
        <v>82.668046862611817</v>
      </c>
      <c r="Q14" s="62">
        <v>82.109763963901059</v>
      </c>
      <c r="R14" s="62">
        <v>81.231963877216657</v>
      </c>
      <c r="S14" s="62">
        <v>83.087888759318275</v>
      </c>
      <c r="T14" s="62">
        <v>81.500984865121509</v>
      </c>
      <c r="U14" s="62">
        <v>63.344099171557225</v>
      </c>
      <c r="V14" s="62">
        <v>34.139178711518689</v>
      </c>
      <c r="W14" s="97">
        <v>12.499657936704356</v>
      </c>
      <c r="X14" s="97">
        <v>1.5409097247538717</v>
      </c>
      <c r="Y14" s="97">
        <v>0.10930861880618463</v>
      </c>
      <c r="Z14" s="63">
        <v>0</v>
      </c>
    </row>
    <row r="15" spans="1:26" s="49" customFormat="1" x14ac:dyDescent="0.4">
      <c r="A15" s="59" t="s">
        <v>90</v>
      </c>
      <c r="B15" s="65" t="s">
        <v>91</v>
      </c>
      <c r="C15" s="62"/>
      <c r="D15" s="62"/>
      <c r="E15" s="62"/>
      <c r="F15" s="62"/>
      <c r="G15" s="62">
        <v>71.780330022682847</v>
      </c>
      <c r="H15" s="62">
        <v>74.27011164674542</v>
      </c>
      <c r="I15" s="62">
        <v>67.581340710773688</v>
      </c>
      <c r="J15" s="62">
        <v>65.182370467861077</v>
      </c>
      <c r="K15" s="62">
        <v>67.740264542107965</v>
      </c>
      <c r="L15" s="62">
        <v>65.79065563254656</v>
      </c>
      <c r="M15" s="62">
        <v>65.765450968198863</v>
      </c>
      <c r="N15" s="62">
        <v>59.964253691927389</v>
      </c>
      <c r="O15" s="62">
        <v>61.266697577410937</v>
      </c>
      <c r="P15" s="62">
        <v>62.361695918073835</v>
      </c>
      <c r="Q15" s="62">
        <v>62.293882561233715</v>
      </c>
      <c r="R15" s="62">
        <v>61.891107692362787</v>
      </c>
      <c r="S15" s="62">
        <v>63.445215797005453</v>
      </c>
      <c r="T15" s="62">
        <v>63.181503396909015</v>
      </c>
      <c r="U15" s="62">
        <v>51.382921115193966</v>
      </c>
      <c r="V15" s="62">
        <v>27.708907817438607</v>
      </c>
      <c r="W15" s="97">
        <v>8.8788407057808971</v>
      </c>
      <c r="X15" s="97">
        <v>1.0919222640879003</v>
      </c>
      <c r="Y15" s="97">
        <v>5.1673692252592218E-2</v>
      </c>
      <c r="Z15" s="63">
        <v>0</v>
      </c>
    </row>
    <row r="16" spans="1:26" s="49" customFormat="1" x14ac:dyDescent="0.4">
      <c r="A16" s="47">
        <v>924</v>
      </c>
      <c r="B16" s="66" t="s">
        <v>92</v>
      </c>
      <c r="C16" s="57"/>
      <c r="D16" s="57"/>
      <c r="E16" s="57"/>
      <c r="F16" s="57"/>
      <c r="G16" s="57">
        <v>54.107814006802833</v>
      </c>
      <c r="H16" s="57">
        <v>55.649243280622379</v>
      </c>
      <c r="I16" s="57">
        <v>50.698094919379265</v>
      </c>
      <c r="J16" s="57">
        <v>48.881857924632953</v>
      </c>
      <c r="K16" s="57">
        <v>50.576061222923073</v>
      </c>
      <c r="L16" s="57">
        <v>49.09495086611399</v>
      </c>
      <c r="M16" s="57">
        <v>48.719141249434806</v>
      </c>
      <c r="N16" s="57">
        <v>43.957123547854764</v>
      </c>
      <c r="O16" s="57">
        <v>44.817841992778092</v>
      </c>
      <c r="P16" s="57">
        <v>45.485946558634737</v>
      </c>
      <c r="Q16" s="57">
        <v>45.197348548484037</v>
      </c>
      <c r="R16" s="57">
        <v>44.715347894276022</v>
      </c>
      <c r="S16" s="57">
        <v>45.889670871029381</v>
      </c>
      <c r="T16" s="57">
        <v>45.18623933867552</v>
      </c>
      <c r="U16" s="57">
        <v>38.509087346088677</v>
      </c>
      <c r="V16" s="57">
        <v>23.768705107718294</v>
      </c>
      <c r="W16" s="90">
        <v>11.190229132137903</v>
      </c>
      <c r="X16" s="90">
        <v>1.9786436220465062</v>
      </c>
      <c r="Y16" s="90">
        <v>0.17792690217238163</v>
      </c>
      <c r="Z16" s="58">
        <v>0</v>
      </c>
    </row>
    <row r="17" spans="1:26" s="49" customFormat="1" x14ac:dyDescent="0.4">
      <c r="A17" s="47">
        <v>923</v>
      </c>
      <c r="B17" s="91" t="s">
        <v>93</v>
      </c>
      <c r="C17" s="90"/>
      <c r="D17" s="90"/>
      <c r="E17" s="90"/>
      <c r="F17" s="90"/>
      <c r="G17" s="90">
        <v>93.994039491909234</v>
      </c>
      <c r="H17" s="90">
        <v>96.092279147227472</v>
      </c>
      <c r="I17" s="90">
        <v>87.486542485172095</v>
      </c>
      <c r="J17" s="90">
        <v>84.426278662402723</v>
      </c>
      <c r="K17" s="90">
        <v>87.787874351687705</v>
      </c>
      <c r="L17" s="90">
        <v>85.508772690562751</v>
      </c>
      <c r="M17" s="90">
        <v>85.091801391002122</v>
      </c>
      <c r="N17" s="90">
        <v>77.400202832612223</v>
      </c>
      <c r="O17" s="90">
        <v>79.084674958167369</v>
      </c>
      <c r="P17" s="90">
        <v>80.325731549448662</v>
      </c>
      <c r="Q17" s="90">
        <v>79.716510527884552</v>
      </c>
      <c r="R17" s="90">
        <v>78.95351941765108</v>
      </c>
      <c r="S17" s="90">
        <v>80.119129779082883</v>
      </c>
      <c r="T17" s="90">
        <v>75.888892761104884</v>
      </c>
      <c r="U17" s="90">
        <v>62.846140093235903</v>
      </c>
      <c r="V17" s="90">
        <v>37.846730561487931</v>
      </c>
      <c r="W17" s="90">
        <v>9.7663238048690175</v>
      </c>
      <c r="X17" s="90">
        <v>1.6749642238763942</v>
      </c>
      <c r="Y17" s="90">
        <v>8.3316220212714925E-2</v>
      </c>
      <c r="Z17" s="58">
        <v>0</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3" t="s">
        <v>177</v>
      </c>
      <c r="B19" s="253"/>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v>1266.3246326879002</v>
      </c>
      <c r="H21" s="57">
        <v>1284.5560689850799</v>
      </c>
      <c r="I21" s="57">
        <v>1141.6991403716465</v>
      </c>
      <c r="J21" s="57">
        <v>1078.5769266046063</v>
      </c>
      <c r="K21" s="57">
        <v>1087.1975893185049</v>
      </c>
      <c r="L21" s="57">
        <v>1031.6944282405645</v>
      </c>
      <c r="M21" s="57">
        <v>998.50800065360932</v>
      </c>
      <c r="N21" s="57">
        <v>883.06687749963646</v>
      </c>
      <c r="O21" s="57">
        <v>878.76718536637145</v>
      </c>
      <c r="P21" s="57">
        <v>878.37608743690578</v>
      </c>
      <c r="Q21" s="57">
        <v>857.57798176531469</v>
      </c>
      <c r="R21" s="57">
        <v>836.55404262049365</v>
      </c>
      <c r="S21" s="57">
        <v>838.14708956233096</v>
      </c>
      <c r="T21" s="57">
        <v>808.32670114762664</v>
      </c>
      <c r="U21" s="57">
        <v>665.42149928482024</v>
      </c>
      <c r="V21" s="90">
        <v>377.36269727085192</v>
      </c>
      <c r="W21" s="90">
        <v>125.99402367264592</v>
      </c>
      <c r="X21" s="90">
        <v>15.302973349946583</v>
      </c>
      <c r="Y21" s="90">
        <v>0.80999239235745779</v>
      </c>
      <c r="Z21" s="58" t="s">
        <v>219</v>
      </c>
    </row>
    <row r="22" spans="1:26" x14ac:dyDescent="0.4">
      <c r="A22" s="59"/>
      <c r="B22" s="89" t="s">
        <v>71</v>
      </c>
      <c r="C22" s="62" t="s">
        <v>219</v>
      </c>
      <c r="D22" s="62" t="s">
        <v>219</v>
      </c>
      <c r="E22" s="62" t="s">
        <v>219</v>
      </c>
      <c r="F22" s="62" t="s">
        <v>219</v>
      </c>
      <c r="G22" s="62">
        <v>2.7574696695879863</v>
      </c>
      <c r="H22" s="62">
        <v>2.5373562549127588</v>
      </c>
      <c r="I22" s="62">
        <v>2.0085859487161248</v>
      </c>
      <c r="J22" s="62">
        <v>1.8844026219658254</v>
      </c>
      <c r="K22" s="62">
        <v>1.988576754177263</v>
      </c>
      <c r="L22" s="62">
        <v>2.0281215526955987</v>
      </c>
      <c r="M22" s="62">
        <v>2.1653719166597623</v>
      </c>
      <c r="N22" s="62">
        <v>1.9838963048469851</v>
      </c>
      <c r="O22" s="62">
        <v>2.0430345916058048</v>
      </c>
      <c r="P22" s="62">
        <v>2.0353643221601931</v>
      </c>
      <c r="Q22" s="62">
        <v>1.8905311573713306</v>
      </c>
      <c r="R22" s="62">
        <v>1.8724920086030818</v>
      </c>
      <c r="S22" s="62">
        <v>1.8582627949767627</v>
      </c>
      <c r="T22" s="62">
        <v>1.3305790793146925</v>
      </c>
      <c r="U22" s="62">
        <v>0.26020000211991706</v>
      </c>
      <c r="V22" s="97">
        <v>0.11329250712142626</v>
      </c>
      <c r="W22" s="97">
        <v>7.733814071022474E-2</v>
      </c>
      <c r="X22" s="97">
        <v>5.1324677923969809E-2</v>
      </c>
      <c r="Y22" s="97">
        <v>3.5711913778779157E-2</v>
      </c>
      <c r="Z22" s="63" t="s">
        <v>219</v>
      </c>
    </row>
    <row r="23" spans="1:26" ht="25.5" customHeight="1" x14ac:dyDescent="0.4">
      <c r="A23" s="54">
        <v>941</v>
      </c>
      <c r="B23" s="55" t="s">
        <v>72</v>
      </c>
      <c r="C23" s="57" t="s">
        <v>219</v>
      </c>
      <c r="D23" s="57" t="s">
        <v>219</v>
      </c>
      <c r="E23" s="57" t="s">
        <v>219</v>
      </c>
      <c r="F23" s="57" t="s">
        <v>219</v>
      </c>
      <c r="G23" s="57">
        <v>1123.7256210043408</v>
      </c>
      <c r="H23" s="57">
        <v>1140.8157916491682</v>
      </c>
      <c r="I23" s="57">
        <v>1014.0500942556263</v>
      </c>
      <c r="J23" s="57">
        <v>957.83713955860321</v>
      </c>
      <c r="K23" s="57">
        <v>965.02233400205478</v>
      </c>
      <c r="L23" s="57">
        <v>915.38585273580588</v>
      </c>
      <c r="M23" s="57">
        <v>885.75959136034612</v>
      </c>
      <c r="N23" s="57">
        <v>783.10166579961481</v>
      </c>
      <c r="O23" s="57">
        <v>779.1016668518788</v>
      </c>
      <c r="P23" s="57">
        <v>778.79455356091319</v>
      </c>
      <c r="Q23" s="57">
        <v>760.51122100112423</v>
      </c>
      <c r="R23" s="57">
        <v>741.83331542523354</v>
      </c>
      <c r="S23" s="57">
        <v>743.97128131377281</v>
      </c>
      <c r="T23" s="57">
        <v>721.2080755017389</v>
      </c>
      <c r="U23" s="57">
        <v>595.09577125203168</v>
      </c>
      <c r="V23" s="90">
        <v>335.4153408120016</v>
      </c>
      <c r="W23" s="90">
        <v>115.37111801125332</v>
      </c>
      <c r="X23" s="90">
        <v>13.473756115082818</v>
      </c>
      <c r="Y23" s="90">
        <v>0.68769431626942168</v>
      </c>
      <c r="Z23" s="58" t="s">
        <v>219</v>
      </c>
    </row>
    <row r="24" spans="1:26" ht="25.5" customHeight="1" x14ac:dyDescent="0.4">
      <c r="A24" s="54">
        <v>921</v>
      </c>
      <c r="B24" s="64" t="s">
        <v>73</v>
      </c>
      <c r="C24" s="57" t="s">
        <v>219</v>
      </c>
      <c r="D24" s="57" t="s">
        <v>219</v>
      </c>
      <c r="E24" s="57" t="s">
        <v>219</v>
      </c>
      <c r="F24" s="57" t="s">
        <v>219</v>
      </c>
      <c r="G24" s="57">
        <v>1043.2256213594933</v>
      </c>
      <c r="H24" s="57">
        <v>1059.0419407539089</v>
      </c>
      <c r="I24" s="57">
        <v>941.24195949185889</v>
      </c>
      <c r="J24" s="57">
        <v>889.02121983501229</v>
      </c>
      <c r="K24" s="57">
        <v>895.78078033606801</v>
      </c>
      <c r="L24" s="57">
        <v>849.77161111831447</v>
      </c>
      <c r="M24" s="57">
        <v>822.44549376607483</v>
      </c>
      <c r="N24" s="57">
        <v>727.45611671079143</v>
      </c>
      <c r="O24" s="57">
        <v>723.77831802718197</v>
      </c>
      <c r="P24" s="57">
        <v>723.55721217929454</v>
      </c>
      <c r="Q24" s="57">
        <v>706.5485827147279</v>
      </c>
      <c r="R24" s="57">
        <v>689.24869135320318</v>
      </c>
      <c r="S24" s="57">
        <v>691.0947487282657</v>
      </c>
      <c r="T24" s="57">
        <v>670.12762006859032</v>
      </c>
      <c r="U24" s="57">
        <v>552.16299073631546</v>
      </c>
      <c r="V24" s="90">
        <v>309.14248937214978</v>
      </c>
      <c r="W24" s="90">
        <v>103.28803339900297</v>
      </c>
      <c r="X24" s="90">
        <v>11.373522737959366</v>
      </c>
      <c r="Y24" s="90">
        <v>0.50278425204245603</v>
      </c>
      <c r="Z24" s="58" t="s">
        <v>219</v>
      </c>
    </row>
    <row r="25" spans="1:26" x14ac:dyDescent="0.4">
      <c r="A25" s="59" t="s">
        <v>74</v>
      </c>
      <c r="B25" s="65" t="s">
        <v>75</v>
      </c>
      <c r="C25" s="62" t="s">
        <v>219</v>
      </c>
      <c r="D25" s="62" t="s">
        <v>219</v>
      </c>
      <c r="E25" s="62" t="s">
        <v>219</v>
      </c>
      <c r="F25" s="62" t="s">
        <v>219</v>
      </c>
      <c r="G25" s="62">
        <v>67.826658475291097</v>
      </c>
      <c r="H25" s="62">
        <v>69.229705135196326</v>
      </c>
      <c r="I25" s="62">
        <v>62.050561995467298</v>
      </c>
      <c r="J25" s="62">
        <v>58.647624690294926</v>
      </c>
      <c r="K25" s="62">
        <v>59.091471899193628</v>
      </c>
      <c r="L25" s="62">
        <v>56.099519008057484</v>
      </c>
      <c r="M25" s="62">
        <v>54.460891543655478</v>
      </c>
      <c r="N25" s="62">
        <v>48.031323423391804</v>
      </c>
      <c r="O25" s="62">
        <v>47.862871261611524</v>
      </c>
      <c r="P25" s="62">
        <v>47.996664510870751</v>
      </c>
      <c r="Q25" s="62">
        <v>46.925906017609783</v>
      </c>
      <c r="R25" s="62">
        <v>45.863518315864809</v>
      </c>
      <c r="S25" s="62">
        <v>45.861823184467681</v>
      </c>
      <c r="T25" s="62">
        <v>44.738687532448466</v>
      </c>
      <c r="U25" s="62">
        <v>35.907582705822939</v>
      </c>
      <c r="V25" s="97">
        <v>17.786254904165212</v>
      </c>
      <c r="W25" s="97">
        <v>5.2656206996682027</v>
      </c>
      <c r="X25" s="97">
        <v>0.50233876005199518</v>
      </c>
      <c r="Y25" s="97">
        <v>3.2791703397149839E-2</v>
      </c>
      <c r="Z25" s="63" t="s">
        <v>219</v>
      </c>
    </row>
    <row r="26" spans="1:26" x14ac:dyDescent="0.4">
      <c r="A26" s="59" t="s">
        <v>76</v>
      </c>
      <c r="B26" s="65" t="s">
        <v>77</v>
      </c>
      <c r="C26" s="62" t="s">
        <v>219</v>
      </c>
      <c r="D26" s="62" t="s">
        <v>219</v>
      </c>
      <c r="E26" s="62" t="s">
        <v>219</v>
      </c>
      <c r="F26" s="62" t="s">
        <v>219</v>
      </c>
      <c r="G26" s="62">
        <v>172.52301794404008</v>
      </c>
      <c r="H26" s="62">
        <v>174.27098349704306</v>
      </c>
      <c r="I26" s="62">
        <v>156.25353287788684</v>
      </c>
      <c r="J26" s="62">
        <v>147.83652261792764</v>
      </c>
      <c r="K26" s="62">
        <v>149.21944767298336</v>
      </c>
      <c r="L26" s="62">
        <v>141.23963949767949</v>
      </c>
      <c r="M26" s="62">
        <v>136.50049003313137</v>
      </c>
      <c r="N26" s="62">
        <v>120.49708560007369</v>
      </c>
      <c r="O26" s="62">
        <v>119.42566288982299</v>
      </c>
      <c r="P26" s="62">
        <v>119.39759649873325</v>
      </c>
      <c r="Q26" s="62">
        <v>116.52127843959187</v>
      </c>
      <c r="R26" s="62">
        <v>113.63003302374989</v>
      </c>
      <c r="S26" s="62">
        <v>113.95386575843948</v>
      </c>
      <c r="T26" s="62">
        <v>110.43580903604794</v>
      </c>
      <c r="U26" s="62">
        <v>94.701048442259179</v>
      </c>
      <c r="V26" s="97">
        <v>48.984819044333669</v>
      </c>
      <c r="W26" s="97">
        <v>12.750611314254257</v>
      </c>
      <c r="X26" s="97">
        <v>1.405052860312074</v>
      </c>
      <c r="Y26" s="97">
        <v>1.5019420157663676E-2</v>
      </c>
      <c r="Z26" s="63" t="s">
        <v>219</v>
      </c>
    </row>
    <row r="27" spans="1:26" x14ac:dyDescent="0.4">
      <c r="A27" s="59" t="s">
        <v>78</v>
      </c>
      <c r="B27" s="65" t="s">
        <v>79</v>
      </c>
      <c r="C27" s="62" t="s">
        <v>219</v>
      </c>
      <c r="D27" s="62" t="s">
        <v>219</v>
      </c>
      <c r="E27" s="62" t="s">
        <v>219</v>
      </c>
      <c r="F27" s="62" t="s">
        <v>219</v>
      </c>
      <c r="G27" s="62">
        <v>115.05269379105536</v>
      </c>
      <c r="H27" s="62">
        <v>116.68461307161962</v>
      </c>
      <c r="I27" s="62">
        <v>103.36217376794151</v>
      </c>
      <c r="J27" s="62">
        <v>97.691552637985183</v>
      </c>
      <c r="K27" s="62">
        <v>98.390173404565743</v>
      </c>
      <c r="L27" s="62">
        <v>93.651302334189793</v>
      </c>
      <c r="M27" s="62">
        <v>90.548684095614718</v>
      </c>
      <c r="N27" s="62">
        <v>80.178399045688053</v>
      </c>
      <c r="O27" s="62">
        <v>80.024172988182883</v>
      </c>
      <c r="P27" s="62">
        <v>79.926607904112061</v>
      </c>
      <c r="Q27" s="62">
        <v>78.117025486318752</v>
      </c>
      <c r="R27" s="62">
        <v>76.074271782654336</v>
      </c>
      <c r="S27" s="62">
        <v>76.319997433442197</v>
      </c>
      <c r="T27" s="62">
        <v>73.3917820412846</v>
      </c>
      <c r="U27" s="62">
        <v>54.012219800995133</v>
      </c>
      <c r="V27" s="97">
        <v>22.442359541191841</v>
      </c>
      <c r="W27" s="97">
        <v>4.9400108609570665</v>
      </c>
      <c r="X27" s="97">
        <v>0.59263977989683192</v>
      </c>
      <c r="Y27" s="97">
        <v>3.8347299056137228E-2</v>
      </c>
      <c r="Z27" s="63" t="s">
        <v>219</v>
      </c>
    </row>
    <row r="28" spans="1:26" x14ac:dyDescent="0.4">
      <c r="A28" s="59" t="s">
        <v>80</v>
      </c>
      <c r="B28" s="65" t="s">
        <v>81</v>
      </c>
      <c r="C28" s="62" t="s">
        <v>219</v>
      </c>
      <c r="D28" s="62" t="s">
        <v>219</v>
      </c>
      <c r="E28" s="62" t="s">
        <v>219</v>
      </c>
      <c r="F28" s="62" t="s">
        <v>219</v>
      </c>
      <c r="G28" s="62">
        <v>105.36884283741657</v>
      </c>
      <c r="H28" s="62">
        <v>106.57165420592423</v>
      </c>
      <c r="I28" s="62">
        <v>94.249845557148987</v>
      </c>
      <c r="J28" s="62">
        <v>88.254115631272285</v>
      </c>
      <c r="K28" s="62">
        <v>88.34999290007444</v>
      </c>
      <c r="L28" s="62">
        <v>83.678714642880522</v>
      </c>
      <c r="M28" s="62">
        <v>80.832799988526418</v>
      </c>
      <c r="N28" s="62">
        <v>71.198357784372803</v>
      </c>
      <c r="O28" s="62">
        <v>70.817750403536479</v>
      </c>
      <c r="P28" s="62">
        <v>70.67357523390217</v>
      </c>
      <c r="Q28" s="62">
        <v>69.215291031257067</v>
      </c>
      <c r="R28" s="62">
        <v>67.545413464977756</v>
      </c>
      <c r="S28" s="62">
        <v>67.869372539975785</v>
      </c>
      <c r="T28" s="62">
        <v>65.216261546975844</v>
      </c>
      <c r="U28" s="62">
        <v>50.414314285123886</v>
      </c>
      <c r="V28" s="97">
        <v>27.143958817402257</v>
      </c>
      <c r="W28" s="97">
        <v>8.8738902147672007</v>
      </c>
      <c r="X28" s="97">
        <v>0.88868142682409135</v>
      </c>
      <c r="Y28" s="97">
        <v>2.9592692414042329E-2</v>
      </c>
      <c r="Z28" s="63" t="s">
        <v>219</v>
      </c>
    </row>
    <row r="29" spans="1:26" x14ac:dyDescent="0.4">
      <c r="A29" s="59" t="s">
        <v>82</v>
      </c>
      <c r="B29" s="65" t="s">
        <v>83</v>
      </c>
      <c r="C29" s="62" t="s">
        <v>219</v>
      </c>
      <c r="D29" s="62" t="s">
        <v>219</v>
      </c>
      <c r="E29" s="62" t="s">
        <v>219</v>
      </c>
      <c r="F29" s="62" t="s">
        <v>219</v>
      </c>
      <c r="G29" s="62">
        <v>119.21802239896304</v>
      </c>
      <c r="H29" s="62">
        <v>121.12431669737514</v>
      </c>
      <c r="I29" s="62">
        <v>105.72237422829387</v>
      </c>
      <c r="J29" s="62">
        <v>99.808084146085065</v>
      </c>
      <c r="K29" s="62">
        <v>100.3183142720858</v>
      </c>
      <c r="L29" s="62">
        <v>95.194587764210965</v>
      </c>
      <c r="M29" s="62">
        <v>92.284760854183077</v>
      </c>
      <c r="N29" s="62">
        <v>81.705846477187407</v>
      </c>
      <c r="O29" s="62">
        <v>81.18222529919818</v>
      </c>
      <c r="P29" s="62">
        <v>81.251085715907308</v>
      </c>
      <c r="Q29" s="62">
        <v>79.525279274134334</v>
      </c>
      <c r="R29" s="62">
        <v>77.87933070535378</v>
      </c>
      <c r="S29" s="62">
        <v>78.29148911352091</v>
      </c>
      <c r="T29" s="62">
        <v>76.781914823126158</v>
      </c>
      <c r="U29" s="62">
        <v>67.920713994055305</v>
      </c>
      <c r="V29" s="97">
        <v>45.807853579604185</v>
      </c>
      <c r="W29" s="97">
        <v>22.620683293888757</v>
      </c>
      <c r="X29" s="97">
        <v>2.4373865463745745</v>
      </c>
      <c r="Y29" s="97">
        <v>8.0246042508775164E-2</v>
      </c>
      <c r="Z29" s="63" t="s">
        <v>219</v>
      </c>
    </row>
    <row r="30" spans="1:26" x14ac:dyDescent="0.4">
      <c r="A30" s="59" t="s">
        <v>84</v>
      </c>
      <c r="B30" s="65" t="s">
        <v>85</v>
      </c>
      <c r="C30" s="62" t="s">
        <v>219</v>
      </c>
      <c r="D30" s="62" t="s">
        <v>219</v>
      </c>
      <c r="E30" s="62" t="s">
        <v>219</v>
      </c>
      <c r="F30" s="62" t="s">
        <v>219</v>
      </c>
      <c r="G30" s="62">
        <v>98.967498984317686</v>
      </c>
      <c r="H30" s="62">
        <v>100.82413138103995</v>
      </c>
      <c r="I30" s="62">
        <v>90.085937276128675</v>
      </c>
      <c r="J30" s="62">
        <v>85.595700582023071</v>
      </c>
      <c r="K30" s="62">
        <v>86.352069144416674</v>
      </c>
      <c r="L30" s="62">
        <v>82.302274272060544</v>
      </c>
      <c r="M30" s="62">
        <v>79.957929363486613</v>
      </c>
      <c r="N30" s="62">
        <v>71.119420989460522</v>
      </c>
      <c r="O30" s="62">
        <v>70.892221825568328</v>
      </c>
      <c r="P30" s="62">
        <v>71.060145890798012</v>
      </c>
      <c r="Q30" s="62">
        <v>69.141171933619631</v>
      </c>
      <c r="R30" s="62">
        <v>67.475430856624726</v>
      </c>
      <c r="S30" s="62">
        <v>67.76111156374634</v>
      </c>
      <c r="T30" s="62">
        <v>65.335927210453661</v>
      </c>
      <c r="U30" s="62">
        <v>54.762063555379378</v>
      </c>
      <c r="V30" s="97">
        <v>32.496683638435464</v>
      </c>
      <c r="W30" s="97">
        <v>10.611963959958416</v>
      </c>
      <c r="X30" s="97">
        <v>0.77235352502163623</v>
      </c>
      <c r="Y30" s="97" t="s">
        <v>219</v>
      </c>
      <c r="Z30" s="63" t="s">
        <v>219</v>
      </c>
    </row>
    <row r="31" spans="1:26" x14ac:dyDescent="0.4">
      <c r="A31" s="59" t="s">
        <v>86</v>
      </c>
      <c r="B31" s="65" t="s">
        <v>87</v>
      </c>
      <c r="C31" s="62" t="s">
        <v>219</v>
      </c>
      <c r="D31" s="62" t="s">
        <v>219</v>
      </c>
      <c r="E31" s="62" t="s">
        <v>219</v>
      </c>
      <c r="F31" s="62" t="s">
        <v>219</v>
      </c>
      <c r="G31" s="62">
        <v>114.3968540096336</v>
      </c>
      <c r="H31" s="62">
        <v>115.73043108558829</v>
      </c>
      <c r="I31" s="62">
        <v>103.71238637814301</v>
      </c>
      <c r="J31" s="62">
        <v>97.524162125937963</v>
      </c>
      <c r="K31" s="62">
        <v>97.902220346575987</v>
      </c>
      <c r="L31" s="62">
        <v>92.27286800197048</v>
      </c>
      <c r="M31" s="62">
        <v>88.700874086933325</v>
      </c>
      <c r="N31" s="62">
        <v>78.140911761558669</v>
      </c>
      <c r="O31" s="62">
        <v>77.551016119660773</v>
      </c>
      <c r="P31" s="62">
        <v>77.129942425861245</v>
      </c>
      <c r="Q31" s="62">
        <v>74.694248294609025</v>
      </c>
      <c r="R31" s="62">
        <v>72.469961678079855</v>
      </c>
      <c r="S31" s="62">
        <v>72.193810661315041</v>
      </c>
      <c r="T31" s="62">
        <v>70.671971899301084</v>
      </c>
      <c r="U31" s="62">
        <v>66.538875133616912</v>
      </c>
      <c r="V31" s="97">
        <v>46.11648271911578</v>
      </c>
      <c r="W31" s="97">
        <v>15.140988655761539</v>
      </c>
      <c r="X31" s="97">
        <v>1.9804475246195623</v>
      </c>
      <c r="Y31" s="97">
        <v>0.1394866519457961</v>
      </c>
      <c r="Z31" s="63" t="s">
        <v>219</v>
      </c>
    </row>
    <row r="32" spans="1:26" x14ac:dyDescent="0.4">
      <c r="A32" s="59" t="s">
        <v>88</v>
      </c>
      <c r="B32" s="65" t="s">
        <v>89</v>
      </c>
      <c r="C32" s="62" t="s">
        <v>219</v>
      </c>
      <c r="D32" s="62" t="s">
        <v>219</v>
      </c>
      <c r="E32" s="62" t="s">
        <v>219</v>
      </c>
      <c r="F32" s="62" t="s">
        <v>219</v>
      </c>
      <c r="G32" s="62">
        <v>143.07938850319258</v>
      </c>
      <c r="H32" s="62">
        <v>145.46979622216355</v>
      </c>
      <c r="I32" s="62">
        <v>128.75078334035086</v>
      </c>
      <c r="J32" s="62">
        <v>121.89966273705475</v>
      </c>
      <c r="K32" s="62">
        <v>123.41674972801059</v>
      </c>
      <c r="L32" s="62">
        <v>117.40504911341684</v>
      </c>
      <c r="M32" s="62">
        <v>113.69203638285288</v>
      </c>
      <c r="N32" s="62">
        <v>100.67571405034333</v>
      </c>
      <c r="O32" s="62">
        <v>100.39450596454795</v>
      </c>
      <c r="P32" s="62">
        <v>100.39063647967302</v>
      </c>
      <c r="Q32" s="62">
        <v>98.033615573982544</v>
      </c>
      <c r="R32" s="62">
        <v>95.527654021964651</v>
      </c>
      <c r="S32" s="62">
        <v>95.738308295793004</v>
      </c>
      <c r="T32" s="62">
        <v>92.13219524549578</v>
      </c>
      <c r="U32" s="62">
        <v>70.62068966364231</v>
      </c>
      <c r="V32" s="97">
        <v>37.735903849260438</v>
      </c>
      <c r="W32" s="97">
        <v>13.496991231360974</v>
      </c>
      <c r="X32" s="97">
        <v>1.6356002662646889</v>
      </c>
      <c r="Y32" s="97">
        <v>0.11359869405487753</v>
      </c>
      <c r="Z32" s="63" t="s">
        <v>219</v>
      </c>
    </row>
    <row r="33" spans="1:26" x14ac:dyDescent="0.4">
      <c r="A33" s="59" t="s">
        <v>90</v>
      </c>
      <c r="B33" s="65" t="s">
        <v>91</v>
      </c>
      <c r="C33" s="62" t="s">
        <v>219</v>
      </c>
      <c r="D33" s="62" t="s">
        <v>219</v>
      </c>
      <c r="E33" s="62" t="s">
        <v>219</v>
      </c>
      <c r="F33" s="62" t="s">
        <v>219</v>
      </c>
      <c r="G33" s="62">
        <v>106.79264441558317</v>
      </c>
      <c r="H33" s="62">
        <v>109.13630945795867</v>
      </c>
      <c r="I33" s="62">
        <v>97.054364070497755</v>
      </c>
      <c r="J33" s="62">
        <v>91.763794666431338</v>
      </c>
      <c r="K33" s="62">
        <v>92.740340968161789</v>
      </c>
      <c r="L33" s="62">
        <v>87.927656483848381</v>
      </c>
      <c r="M33" s="62">
        <v>85.467027417691185</v>
      </c>
      <c r="N33" s="62">
        <v>75.909057578715235</v>
      </c>
      <c r="O33" s="62">
        <v>75.627891275052775</v>
      </c>
      <c r="P33" s="62">
        <v>75.730957519436714</v>
      </c>
      <c r="Q33" s="62">
        <v>74.374766663604731</v>
      </c>
      <c r="R33" s="62">
        <v>72.783077503933512</v>
      </c>
      <c r="S33" s="62">
        <v>73.104970177565292</v>
      </c>
      <c r="T33" s="62">
        <v>71.423070733456925</v>
      </c>
      <c r="U33" s="62">
        <v>57.285483155420486</v>
      </c>
      <c r="V33" s="97">
        <v>30.628173278640936</v>
      </c>
      <c r="W33" s="97">
        <v>9.5872731683865489</v>
      </c>
      <c r="X33" s="97">
        <v>1.1590220485939109</v>
      </c>
      <c r="Y33" s="97">
        <v>5.3701748508014201E-2</v>
      </c>
      <c r="Z33" s="63" t="s">
        <v>219</v>
      </c>
    </row>
    <row r="34" spans="1:26" x14ac:dyDescent="0.4">
      <c r="A34" s="47">
        <v>924</v>
      </c>
      <c r="B34" s="66" t="s">
        <v>92</v>
      </c>
      <c r="C34" s="57" t="s">
        <v>219</v>
      </c>
      <c r="D34" s="57" t="s">
        <v>219</v>
      </c>
      <c r="E34" s="57" t="s">
        <v>219</v>
      </c>
      <c r="F34" s="57" t="s">
        <v>219</v>
      </c>
      <c r="G34" s="57">
        <v>80.499999644847492</v>
      </c>
      <c r="H34" s="57">
        <v>81.773850895259443</v>
      </c>
      <c r="I34" s="57">
        <v>72.808134763767356</v>
      </c>
      <c r="J34" s="57">
        <v>68.815919723590866</v>
      </c>
      <c r="K34" s="57">
        <v>69.2415536659868</v>
      </c>
      <c r="L34" s="57">
        <v>65.614241617491459</v>
      </c>
      <c r="M34" s="57">
        <v>63.314097594271416</v>
      </c>
      <c r="N34" s="57">
        <v>55.645549088823422</v>
      </c>
      <c r="O34" s="57">
        <v>55.323348824696872</v>
      </c>
      <c r="P34" s="57">
        <v>55.237341381618606</v>
      </c>
      <c r="Q34" s="57">
        <v>53.962638286396441</v>
      </c>
      <c r="R34" s="57">
        <v>52.58462407203033</v>
      </c>
      <c r="S34" s="57">
        <v>52.876532585507114</v>
      </c>
      <c r="T34" s="57">
        <v>51.080455433148565</v>
      </c>
      <c r="U34" s="57">
        <v>42.932780515716146</v>
      </c>
      <c r="V34" s="90">
        <v>26.272851439851838</v>
      </c>
      <c r="W34" s="90">
        <v>12.083084612250353</v>
      </c>
      <c r="X34" s="90">
        <v>2.1002333771234527</v>
      </c>
      <c r="Y34" s="90">
        <v>0.18491006422696565</v>
      </c>
      <c r="Z34" s="58" t="s">
        <v>219</v>
      </c>
    </row>
    <row r="35" spans="1:26" x14ac:dyDescent="0.4">
      <c r="A35" s="47">
        <v>923</v>
      </c>
      <c r="B35" s="66" t="s">
        <v>93</v>
      </c>
      <c r="C35" s="57" t="s">
        <v>219</v>
      </c>
      <c r="D35" s="57" t="s">
        <v>219</v>
      </c>
      <c r="E35" s="57" t="s">
        <v>219</v>
      </c>
      <c r="F35" s="57" t="s">
        <v>219</v>
      </c>
      <c r="G35" s="57">
        <v>139.84154201397152</v>
      </c>
      <c r="H35" s="57">
        <v>141.20292108099886</v>
      </c>
      <c r="I35" s="57">
        <v>125.640460167304</v>
      </c>
      <c r="J35" s="57">
        <v>118.85538442403718</v>
      </c>
      <c r="K35" s="57">
        <v>120.1866785622729</v>
      </c>
      <c r="L35" s="57">
        <v>114.28045395206308</v>
      </c>
      <c r="M35" s="57">
        <v>110.58303737660337</v>
      </c>
      <c r="N35" s="57">
        <v>97.981315395174576</v>
      </c>
      <c r="O35" s="57">
        <v>97.622483922886857</v>
      </c>
      <c r="P35" s="57">
        <v>97.546169553832499</v>
      </c>
      <c r="Q35" s="57">
        <v>95.176229606819078</v>
      </c>
      <c r="R35" s="57">
        <v>92.848235186657021</v>
      </c>
      <c r="S35" s="57">
        <v>92.317545453581488</v>
      </c>
      <c r="T35" s="57">
        <v>85.788046566573016</v>
      </c>
      <c r="U35" s="57">
        <v>70.065528030668702</v>
      </c>
      <c r="V35" s="90">
        <v>41.834063951728915</v>
      </c>
      <c r="W35" s="90">
        <v>10.54556752068237</v>
      </c>
      <c r="X35" s="90">
        <v>1.7778925569397961</v>
      </c>
      <c r="Y35" s="90">
        <v>8.6586162309257017E-2</v>
      </c>
      <c r="Z35" s="58" t="s">
        <v>219</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2" priority="1" stopIfTrue="1" operator="equal">
      <formula>FALSE</formula>
    </cfRule>
  </conditionalFormatting>
  <hyperlinks>
    <hyperlink ref="B35" display="SCOTLAND"/>
    <hyperlink ref="B34" display="WALES"/>
    <hyperlink ref="B17" display="SCOTLAND"/>
    <hyperlink ref="B16" display="WALES"/>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pane xSplit="2" topLeftCell="C1" activePane="topRight" state="frozen"/>
      <selection pane="topRight" sqref="A1:B1"/>
    </sheetView>
  </sheetViews>
  <sheetFormatPr defaultColWidth="8.88671875" defaultRowHeight="15" x14ac:dyDescent="0.4"/>
  <cols>
    <col min="1" max="1" width="11.77734375" style="101" customWidth="1"/>
    <col min="2" max="2" width="60.77734375" style="75" customWidth="1"/>
    <col min="3" max="25" width="8.88671875" style="75"/>
    <col min="26" max="26" width="8.88671875" style="96"/>
    <col min="27" max="16384" width="8.88671875" style="75"/>
  </cols>
  <sheetData>
    <row r="1" spans="1:26" s="84" customFormat="1" ht="60" customHeight="1" x14ac:dyDescent="0.4">
      <c r="A1" s="250" t="s">
        <v>178</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c r="D3" s="57"/>
      <c r="E3" s="57"/>
      <c r="F3" s="57"/>
      <c r="G3" s="57">
        <f t="shared" ref="G3:Z3" si="0">SUM(G6,G16:G17,G4)</f>
        <v>163.05200000000002</v>
      </c>
      <c r="H3" s="57">
        <f t="shared" si="0"/>
        <v>165.48700000000002</v>
      </c>
      <c r="I3" s="57">
        <f t="shared" si="0"/>
        <v>162.65124892159437</v>
      </c>
      <c r="J3" s="57">
        <f t="shared" si="0"/>
        <v>169.90298870138361</v>
      </c>
      <c r="K3" s="57">
        <f t="shared" si="0"/>
        <v>124.28300000000013</v>
      </c>
      <c r="L3" s="57">
        <f t="shared" si="0"/>
        <v>128.26055663881255</v>
      </c>
      <c r="M3" s="57">
        <f t="shared" si="0"/>
        <v>135.16607401724033</v>
      </c>
      <c r="N3" s="57">
        <f t="shared" si="0"/>
        <v>200.7544201664756</v>
      </c>
      <c r="O3" s="57">
        <f t="shared" si="0"/>
        <v>175.53506304142519</v>
      </c>
      <c r="P3" s="57">
        <f t="shared" si="0"/>
        <v>183.23841614855505</v>
      </c>
      <c r="Q3" s="57">
        <f t="shared" si="0"/>
        <v>169.98493378695878</v>
      </c>
      <c r="R3" s="57">
        <f t="shared" si="0"/>
        <v>169.32235473338645</v>
      </c>
      <c r="S3" s="57">
        <f t="shared" si="0"/>
        <v>159.46672221701044</v>
      </c>
      <c r="T3" s="57">
        <f t="shared" si="0"/>
        <v>144.67452092278558</v>
      </c>
      <c r="U3" s="57">
        <f t="shared" si="0"/>
        <v>138.30903393915497</v>
      </c>
      <c r="V3" s="57">
        <f t="shared" si="0"/>
        <v>128.19760849598055</v>
      </c>
      <c r="W3" s="90">
        <f t="shared" si="0"/>
        <v>117.60543194370761</v>
      </c>
      <c r="X3" s="90">
        <f t="shared" si="0"/>
        <v>105.16894521576451</v>
      </c>
      <c r="Y3" s="90">
        <f t="shared" si="0"/>
        <v>96.379797856993818</v>
      </c>
      <c r="Z3" s="58">
        <f t="shared" si="0"/>
        <v>89.012160910000006</v>
      </c>
    </row>
    <row r="4" spans="1:26" s="49" customFormat="1" x14ac:dyDescent="0.4">
      <c r="A4" s="59"/>
      <c r="B4" s="89" t="s">
        <v>71</v>
      </c>
      <c r="C4" s="62"/>
      <c r="D4" s="62"/>
      <c r="E4" s="62"/>
      <c r="F4" s="62"/>
      <c r="G4" s="62">
        <v>0.50307901058261162</v>
      </c>
      <c r="H4" s="62">
        <v>0.41773810628147795</v>
      </c>
      <c r="I4" s="62">
        <v>0.2779524479209769</v>
      </c>
      <c r="J4" s="62">
        <v>0.2466078485739619</v>
      </c>
      <c r="K4" s="62">
        <v>0.19662625678274143</v>
      </c>
      <c r="L4" s="62">
        <v>0.18024920188059179</v>
      </c>
      <c r="M4" s="62">
        <v>0.20750131100225933</v>
      </c>
      <c r="N4" s="62">
        <v>0.33235720910978267</v>
      </c>
      <c r="O4" s="62">
        <v>0.29632602444405726</v>
      </c>
      <c r="P4" s="62">
        <v>0.2696506637642882</v>
      </c>
      <c r="Q4" s="62">
        <v>0.24888347079905546</v>
      </c>
      <c r="R4" s="62">
        <v>0.2767871353870911</v>
      </c>
      <c r="S4" s="62">
        <v>0.27914385855301671</v>
      </c>
      <c r="T4" s="62">
        <v>0.26205926181780265</v>
      </c>
      <c r="U4" s="62">
        <v>0.28137655009247009</v>
      </c>
      <c r="V4" s="62">
        <v>0.25907366104014007</v>
      </c>
      <c r="W4" s="97">
        <v>0.23523243894635215</v>
      </c>
      <c r="X4" s="97">
        <v>0.23224902220059768</v>
      </c>
      <c r="Y4" s="97">
        <v>0.22696983475061319</v>
      </c>
      <c r="Z4" s="63">
        <v>0.22399558337336997</v>
      </c>
    </row>
    <row r="5" spans="1:26" s="49" customFormat="1" ht="25.5" customHeight="1" x14ac:dyDescent="0.4">
      <c r="A5" s="54">
        <v>941</v>
      </c>
      <c r="B5" s="55" t="s">
        <v>72</v>
      </c>
      <c r="C5" s="57"/>
      <c r="D5" s="57"/>
      <c r="E5" s="57"/>
      <c r="F5" s="57"/>
      <c r="G5" s="57">
        <f t="shared" ref="G5:Z5" si="1">SUM(G6,G16)</f>
        <v>144.1499188474391</v>
      </c>
      <c r="H5" s="57">
        <f t="shared" si="1"/>
        <v>146.29520854156326</v>
      </c>
      <c r="I5" s="57">
        <f t="shared" si="1"/>
        <v>143.94643271480132</v>
      </c>
      <c r="J5" s="57">
        <f t="shared" si="1"/>
        <v>150.72165768682459</v>
      </c>
      <c r="K5" s="57">
        <f t="shared" si="1"/>
        <v>110.17844301697727</v>
      </c>
      <c r="L5" s="57">
        <f t="shared" si="1"/>
        <v>113.67989155362075</v>
      </c>
      <c r="M5" s="57">
        <f t="shared" si="1"/>
        <v>120.07067914785655</v>
      </c>
      <c r="N5" s="57">
        <f t="shared" si="1"/>
        <v>178.62458533844281</v>
      </c>
      <c r="O5" s="57">
        <f t="shared" si="1"/>
        <v>156.30914444585827</v>
      </c>
      <c r="P5" s="57">
        <f t="shared" si="1"/>
        <v>163.24427292586793</v>
      </c>
      <c r="Q5" s="57">
        <f t="shared" si="1"/>
        <v>151.6675163587349</v>
      </c>
      <c r="R5" s="57">
        <f t="shared" si="1"/>
        <v>151.28370542218514</v>
      </c>
      <c r="S5" s="57">
        <f t="shared" si="1"/>
        <v>142.5429159264487</v>
      </c>
      <c r="T5" s="57">
        <f t="shared" si="1"/>
        <v>129.32119625146407</v>
      </c>
      <c r="U5" s="57">
        <f t="shared" si="1"/>
        <v>123.72762621039021</v>
      </c>
      <c r="V5" s="57">
        <f t="shared" si="1"/>
        <v>114.75134991370545</v>
      </c>
      <c r="W5" s="90">
        <f t="shared" si="1"/>
        <v>105.56983246650364</v>
      </c>
      <c r="X5" s="90">
        <f t="shared" si="1"/>
        <v>94.56174520896414</v>
      </c>
      <c r="Y5" s="90">
        <f t="shared" si="1"/>
        <v>86.782141639156578</v>
      </c>
      <c r="Z5" s="58">
        <f t="shared" si="1"/>
        <v>80.254741636570216</v>
      </c>
    </row>
    <row r="6" spans="1:26" s="49" customFormat="1" ht="25.5" customHeight="1" x14ac:dyDescent="0.4">
      <c r="A6" s="54">
        <v>921</v>
      </c>
      <c r="B6" s="64" t="s">
        <v>73</v>
      </c>
      <c r="C6" s="57"/>
      <c r="D6" s="57"/>
      <c r="E6" s="57"/>
      <c r="F6" s="57"/>
      <c r="G6" s="57">
        <f t="shared" ref="G6:I6" si="2">SUM(G7:G15)</f>
        <v>130.19258818373311</v>
      </c>
      <c r="H6" s="57">
        <f t="shared" si="2"/>
        <v>132.25858435771264</v>
      </c>
      <c r="I6" s="57">
        <f t="shared" si="2"/>
        <v>130.07690915716825</v>
      </c>
      <c r="J6" s="57">
        <f t="shared" ref="J6:Z6" si="3">SUM(J7:J15)</f>
        <v>136.17819328182847</v>
      </c>
      <c r="K6" s="57">
        <f t="shared" si="3"/>
        <v>99.649889322552568</v>
      </c>
      <c r="L6" s="57">
        <f t="shared" si="3"/>
        <v>103.04327739814171</v>
      </c>
      <c r="M6" s="57">
        <f t="shared" si="3"/>
        <v>108.93317169435603</v>
      </c>
      <c r="N6" s="57">
        <f t="shared" si="3"/>
        <v>162.0827083578005</v>
      </c>
      <c r="O6" s="57">
        <f t="shared" si="3"/>
        <v>141.84866663135185</v>
      </c>
      <c r="P6" s="57">
        <f t="shared" si="3"/>
        <v>148.3813818475858</v>
      </c>
      <c r="Q6" s="57">
        <f t="shared" si="3"/>
        <v>137.86944670079941</v>
      </c>
      <c r="R6" s="57">
        <f t="shared" si="3"/>
        <v>137.54716425017946</v>
      </c>
      <c r="S6" s="57">
        <f t="shared" si="3"/>
        <v>129.67440248326443</v>
      </c>
      <c r="T6" s="57">
        <f t="shared" si="3"/>
        <v>117.58900778419958</v>
      </c>
      <c r="U6" s="57">
        <f t="shared" si="3"/>
        <v>112.57543244814866</v>
      </c>
      <c r="V6" s="57">
        <f t="shared" si="3"/>
        <v>104.42649201320179</v>
      </c>
      <c r="W6" s="90">
        <f t="shared" si="3"/>
        <v>96.18602919849144</v>
      </c>
      <c r="X6" s="90">
        <f t="shared" si="3"/>
        <v>86.178849298335763</v>
      </c>
      <c r="Y6" s="90">
        <f t="shared" si="3"/>
        <v>79.013639822178277</v>
      </c>
      <c r="Z6" s="58">
        <f t="shared" si="3"/>
        <v>73.118434581212426</v>
      </c>
    </row>
    <row r="7" spans="1:26" s="49" customFormat="1" x14ac:dyDescent="0.4">
      <c r="A7" s="59" t="s">
        <v>74</v>
      </c>
      <c r="B7" s="65" t="s">
        <v>75</v>
      </c>
      <c r="C7" s="62"/>
      <c r="D7" s="62"/>
      <c r="E7" s="62"/>
      <c r="F7" s="62"/>
      <c r="G7" s="62">
        <v>10.569338406776836</v>
      </c>
      <c r="H7" s="62">
        <v>10.596804339467242</v>
      </c>
      <c r="I7" s="62">
        <v>10.215839070927061</v>
      </c>
      <c r="J7" s="62">
        <v>10.614415697983947</v>
      </c>
      <c r="K7" s="62">
        <v>7.61420610070134</v>
      </c>
      <c r="L7" s="62">
        <v>7.8080624382170489</v>
      </c>
      <c r="M7" s="62">
        <v>8.1213458403397887</v>
      </c>
      <c r="N7" s="62">
        <v>11.827111110519301</v>
      </c>
      <c r="O7" s="62">
        <v>10.391238283858133</v>
      </c>
      <c r="P7" s="62">
        <v>10.707271546133642</v>
      </c>
      <c r="Q7" s="62">
        <v>9.8228883087961059</v>
      </c>
      <c r="R7" s="62">
        <v>9.7162909270836977</v>
      </c>
      <c r="S7" s="62">
        <v>9.1036195482766402</v>
      </c>
      <c r="T7" s="62">
        <v>8.2133023001320851</v>
      </c>
      <c r="U7" s="62">
        <v>7.7770799093573419</v>
      </c>
      <c r="V7" s="62">
        <v>7.1356007755391877</v>
      </c>
      <c r="W7" s="97">
        <v>6.4933397561863551</v>
      </c>
      <c r="X7" s="97">
        <v>5.7804666601370887</v>
      </c>
      <c r="Y7" s="97">
        <v>5.3615428589688783</v>
      </c>
      <c r="Z7" s="63">
        <v>4.9649169501464412</v>
      </c>
    </row>
    <row r="8" spans="1:26" s="49" customFormat="1" x14ac:dyDescent="0.4">
      <c r="A8" s="59" t="s">
        <v>76</v>
      </c>
      <c r="B8" s="65" t="s">
        <v>77</v>
      </c>
      <c r="C8" s="62"/>
      <c r="D8" s="62"/>
      <c r="E8" s="62"/>
      <c r="F8" s="62"/>
      <c r="G8" s="62">
        <v>23.734822146162013</v>
      </c>
      <c r="H8" s="62">
        <v>24.283396735505963</v>
      </c>
      <c r="I8" s="62">
        <v>24.02976387792496</v>
      </c>
      <c r="J8" s="62">
        <v>24.909877231045776</v>
      </c>
      <c r="K8" s="62">
        <v>18.141300154970605</v>
      </c>
      <c r="L8" s="62">
        <v>18.685451679383192</v>
      </c>
      <c r="M8" s="62">
        <v>19.676167869789047</v>
      </c>
      <c r="N8" s="62">
        <v>28.97140112963271</v>
      </c>
      <c r="O8" s="62">
        <v>25.257325324669821</v>
      </c>
      <c r="P8" s="62">
        <v>26.339757749430479</v>
      </c>
      <c r="Q8" s="62">
        <v>24.400017294302728</v>
      </c>
      <c r="R8" s="62">
        <v>24.322626206096849</v>
      </c>
      <c r="S8" s="62">
        <v>23.024086838513341</v>
      </c>
      <c r="T8" s="62">
        <v>21.004477339919113</v>
      </c>
      <c r="U8" s="62">
        <v>19.90256083505151</v>
      </c>
      <c r="V8" s="62">
        <v>18.479924498528774</v>
      </c>
      <c r="W8" s="97">
        <v>17.079483909648417</v>
      </c>
      <c r="X8" s="97">
        <v>15.196999124294567</v>
      </c>
      <c r="Y8" s="97">
        <v>13.989734534603182</v>
      </c>
      <c r="Z8" s="63">
        <v>12.9029758226447</v>
      </c>
    </row>
    <row r="9" spans="1:26" s="49" customFormat="1" x14ac:dyDescent="0.4">
      <c r="A9" s="59" t="s">
        <v>78</v>
      </c>
      <c r="B9" s="65" t="s">
        <v>79</v>
      </c>
      <c r="C9" s="62"/>
      <c r="D9" s="62"/>
      <c r="E9" s="62"/>
      <c r="F9" s="62"/>
      <c r="G9" s="62">
        <v>15.712483491689586</v>
      </c>
      <c r="H9" s="62">
        <v>15.888584647849644</v>
      </c>
      <c r="I9" s="62">
        <v>15.658384680330485</v>
      </c>
      <c r="J9" s="62">
        <v>16.294616476804201</v>
      </c>
      <c r="K9" s="62">
        <v>11.88556950230894</v>
      </c>
      <c r="L9" s="62">
        <v>12.207545440719079</v>
      </c>
      <c r="M9" s="62">
        <v>12.889484934261697</v>
      </c>
      <c r="N9" s="62">
        <v>19.110723248628201</v>
      </c>
      <c r="O9" s="62">
        <v>16.716157720095161</v>
      </c>
      <c r="P9" s="62">
        <v>17.450056945483126</v>
      </c>
      <c r="Q9" s="62">
        <v>16.046169262850778</v>
      </c>
      <c r="R9" s="62">
        <v>15.837965387698524</v>
      </c>
      <c r="S9" s="62">
        <v>14.864405178900247</v>
      </c>
      <c r="T9" s="62">
        <v>13.299681706047728</v>
      </c>
      <c r="U9" s="62">
        <v>12.501470297487831</v>
      </c>
      <c r="V9" s="62">
        <v>11.417319721249545</v>
      </c>
      <c r="W9" s="97">
        <v>10.383567209350458</v>
      </c>
      <c r="X9" s="97">
        <v>9.2305049713100029</v>
      </c>
      <c r="Y9" s="97">
        <v>8.4203621940873941</v>
      </c>
      <c r="Z9" s="63">
        <v>7.8117567404726636</v>
      </c>
    </row>
    <row r="10" spans="1:26" s="49" customFormat="1" x14ac:dyDescent="0.4">
      <c r="A10" s="59" t="s">
        <v>80</v>
      </c>
      <c r="B10" s="65" t="s">
        <v>81</v>
      </c>
      <c r="C10" s="62"/>
      <c r="D10" s="62"/>
      <c r="E10" s="62"/>
      <c r="F10" s="62"/>
      <c r="G10" s="62">
        <v>11.455975184792193</v>
      </c>
      <c r="H10" s="62">
        <v>11.737842555944663</v>
      </c>
      <c r="I10" s="62">
        <v>11.577151377449351</v>
      </c>
      <c r="J10" s="62">
        <v>12.135882745921121</v>
      </c>
      <c r="K10" s="62">
        <v>8.9555747827634864</v>
      </c>
      <c r="L10" s="62">
        <v>9.2820169071137588</v>
      </c>
      <c r="M10" s="62">
        <v>9.8315180132489957</v>
      </c>
      <c r="N10" s="62">
        <v>14.712333476106291</v>
      </c>
      <c r="O10" s="62">
        <v>12.881386462448273</v>
      </c>
      <c r="P10" s="62">
        <v>13.472556948998013</v>
      </c>
      <c r="Q10" s="62">
        <v>12.432540325964167</v>
      </c>
      <c r="R10" s="62">
        <v>12.478447742334778</v>
      </c>
      <c r="S10" s="62">
        <v>11.815380894029921</v>
      </c>
      <c r="T10" s="62">
        <v>10.809374543021383</v>
      </c>
      <c r="U10" s="62">
        <v>10.328783427166027</v>
      </c>
      <c r="V10" s="62">
        <v>9.633466055370226</v>
      </c>
      <c r="W10" s="97">
        <v>8.8833261972074862</v>
      </c>
      <c r="X10" s="97">
        <v>7.9901360961585448</v>
      </c>
      <c r="Y10" s="97">
        <v>7.2313875225695519</v>
      </c>
      <c r="Z10" s="63">
        <v>6.6585446139242377</v>
      </c>
    </row>
    <row r="11" spans="1:26" s="49" customFormat="1" x14ac:dyDescent="0.4">
      <c r="A11" s="59" t="s">
        <v>82</v>
      </c>
      <c r="B11" s="65" t="s">
        <v>83</v>
      </c>
      <c r="C11" s="62"/>
      <c r="D11" s="62"/>
      <c r="E11" s="62"/>
      <c r="F11" s="62"/>
      <c r="G11" s="62">
        <v>12.769894649004442</v>
      </c>
      <c r="H11" s="62">
        <v>13.027033358956414</v>
      </c>
      <c r="I11" s="62">
        <v>13.032003188763296</v>
      </c>
      <c r="J11" s="62">
        <v>13.805216505493892</v>
      </c>
      <c r="K11" s="62">
        <v>10.20024568959329</v>
      </c>
      <c r="L11" s="62">
        <v>10.571444755047017</v>
      </c>
      <c r="M11" s="62">
        <v>11.237745399477928</v>
      </c>
      <c r="N11" s="62">
        <v>17.034868627809782</v>
      </c>
      <c r="O11" s="62">
        <v>15.032971949979991</v>
      </c>
      <c r="P11" s="62">
        <v>15.874572202789052</v>
      </c>
      <c r="Q11" s="62">
        <v>14.860702728335697</v>
      </c>
      <c r="R11" s="62">
        <v>14.821435599318255</v>
      </c>
      <c r="S11" s="62">
        <v>13.98091355187376</v>
      </c>
      <c r="T11" s="62">
        <v>12.761698770625737</v>
      </c>
      <c r="U11" s="62">
        <v>12.352799187300118</v>
      </c>
      <c r="V11" s="62">
        <v>11.527928959140075</v>
      </c>
      <c r="W11" s="97">
        <v>10.500525460966648</v>
      </c>
      <c r="X11" s="97">
        <v>9.4302039147945855</v>
      </c>
      <c r="Y11" s="97">
        <v>8.7842812066203031</v>
      </c>
      <c r="Z11" s="63">
        <v>8.207108989055115</v>
      </c>
    </row>
    <row r="12" spans="1:26" s="49" customFormat="1" x14ac:dyDescent="0.4">
      <c r="A12" s="59" t="s">
        <v>84</v>
      </c>
      <c r="B12" s="65" t="s">
        <v>85</v>
      </c>
      <c r="C12" s="62"/>
      <c r="D12" s="62"/>
      <c r="E12" s="62"/>
      <c r="F12" s="62"/>
      <c r="G12" s="62">
        <v>12.471572389973037</v>
      </c>
      <c r="H12" s="62">
        <v>12.707938356375577</v>
      </c>
      <c r="I12" s="62">
        <v>12.203598138649928</v>
      </c>
      <c r="J12" s="62">
        <v>12.921561439674557</v>
      </c>
      <c r="K12" s="62">
        <v>9.5700534996274467</v>
      </c>
      <c r="L12" s="62">
        <v>9.8276476079199817</v>
      </c>
      <c r="M12" s="62">
        <v>10.410381404402788</v>
      </c>
      <c r="N12" s="62">
        <v>15.719249609602919</v>
      </c>
      <c r="O12" s="62">
        <v>13.638583183386404</v>
      </c>
      <c r="P12" s="62">
        <v>14.339266462254276</v>
      </c>
      <c r="Q12" s="62">
        <v>13.314080809001661</v>
      </c>
      <c r="R12" s="62">
        <v>13.417593617198893</v>
      </c>
      <c r="S12" s="62">
        <v>12.567202429332404</v>
      </c>
      <c r="T12" s="62">
        <v>11.493975936142817</v>
      </c>
      <c r="U12" s="62">
        <v>10.882089811871893</v>
      </c>
      <c r="V12" s="62">
        <v>9.9247585706670591</v>
      </c>
      <c r="W12" s="97">
        <v>9.1941656440153814</v>
      </c>
      <c r="X12" s="97">
        <v>8.2454088879568168</v>
      </c>
      <c r="Y12" s="97">
        <v>7.5567226276759261</v>
      </c>
      <c r="Z12" s="63">
        <v>6.9305356032470007</v>
      </c>
    </row>
    <row r="13" spans="1:26" s="49" customFormat="1" x14ac:dyDescent="0.4">
      <c r="A13" s="59" t="s">
        <v>86</v>
      </c>
      <c r="B13" s="65" t="s">
        <v>87</v>
      </c>
      <c r="C13" s="62"/>
      <c r="D13" s="62"/>
      <c r="E13" s="62"/>
      <c r="F13" s="62"/>
      <c r="G13" s="62">
        <v>12.858552669760762</v>
      </c>
      <c r="H13" s="62">
        <v>12.939504749434587</v>
      </c>
      <c r="I13" s="62">
        <v>12.636993525907947</v>
      </c>
      <c r="J13" s="62">
        <v>13.349597264362785</v>
      </c>
      <c r="K13" s="62">
        <v>9.8498115439641278</v>
      </c>
      <c r="L13" s="62">
        <v>10.164061638783529</v>
      </c>
      <c r="M13" s="62">
        <v>10.805648371879862</v>
      </c>
      <c r="N13" s="62">
        <v>16.024981457721353</v>
      </c>
      <c r="O13" s="62">
        <v>13.970537850065671</v>
      </c>
      <c r="P13" s="62">
        <v>14.575587605326886</v>
      </c>
      <c r="Q13" s="62">
        <v>13.456633819292399</v>
      </c>
      <c r="R13" s="62">
        <v>13.390774230385604</v>
      </c>
      <c r="S13" s="62">
        <v>12.636327262984002</v>
      </c>
      <c r="T13" s="62">
        <v>11.476356099693781</v>
      </c>
      <c r="U13" s="62">
        <v>11.257619106988026</v>
      </c>
      <c r="V13" s="62">
        <v>10.606459705982065</v>
      </c>
      <c r="W13" s="97">
        <v>9.8549782653944167</v>
      </c>
      <c r="X13" s="97">
        <v>8.9590497029176568</v>
      </c>
      <c r="Y13" s="97">
        <v>8.1841112526658328</v>
      </c>
      <c r="Z13" s="63">
        <v>7.6916228498693977</v>
      </c>
    </row>
    <row r="14" spans="1:26" s="49" customFormat="1" x14ac:dyDescent="0.4">
      <c r="A14" s="59" t="s">
        <v>88</v>
      </c>
      <c r="B14" s="65" t="s">
        <v>89</v>
      </c>
      <c r="C14" s="62"/>
      <c r="D14" s="62"/>
      <c r="E14" s="62"/>
      <c r="F14" s="62"/>
      <c r="G14" s="62">
        <v>18.271395364917815</v>
      </c>
      <c r="H14" s="62">
        <v>18.40986475288403</v>
      </c>
      <c r="I14" s="62">
        <v>18.106194167316492</v>
      </c>
      <c r="J14" s="62">
        <v>18.748745031031575</v>
      </c>
      <c r="K14" s="62">
        <v>13.644947711482011</v>
      </c>
      <c r="L14" s="62">
        <v>14.2198301947186</v>
      </c>
      <c r="M14" s="62">
        <v>15.070507608302433</v>
      </c>
      <c r="N14" s="62">
        <v>22.275785035633774</v>
      </c>
      <c r="O14" s="62">
        <v>19.426006352796211</v>
      </c>
      <c r="P14" s="62">
        <v>20.501888069556859</v>
      </c>
      <c r="Q14" s="62">
        <v>19.463623222554759</v>
      </c>
      <c r="R14" s="62">
        <v>19.475252528634911</v>
      </c>
      <c r="S14" s="62">
        <v>18.335132808081511</v>
      </c>
      <c r="T14" s="62">
        <v>16.400035942378675</v>
      </c>
      <c r="U14" s="62">
        <v>15.939541100615175</v>
      </c>
      <c r="V14" s="62">
        <v>14.954563378281307</v>
      </c>
      <c r="W14" s="97">
        <v>13.904295345199525</v>
      </c>
      <c r="X14" s="97">
        <v>12.365259197387132</v>
      </c>
      <c r="Y14" s="97">
        <v>11.216576108250937</v>
      </c>
      <c r="Z14" s="63">
        <v>10.246624500485437</v>
      </c>
    </row>
    <row r="15" spans="1:26" s="49" customFormat="1" x14ac:dyDescent="0.4">
      <c r="A15" s="59" t="s">
        <v>90</v>
      </c>
      <c r="B15" s="65" t="s">
        <v>91</v>
      </c>
      <c r="C15" s="62"/>
      <c r="D15" s="62"/>
      <c r="E15" s="62"/>
      <c r="F15" s="62"/>
      <c r="G15" s="62">
        <v>12.348553880656423</v>
      </c>
      <c r="H15" s="62">
        <v>12.667614861294487</v>
      </c>
      <c r="I15" s="62">
        <v>12.616981129898747</v>
      </c>
      <c r="J15" s="62">
        <v>13.398280889510595</v>
      </c>
      <c r="K15" s="62">
        <v>9.7881803371413252</v>
      </c>
      <c r="L15" s="62">
        <v>10.277216736239497</v>
      </c>
      <c r="M15" s="62">
        <v>10.890372252653494</v>
      </c>
      <c r="N15" s="62">
        <v>16.406254662146161</v>
      </c>
      <c r="O15" s="62">
        <v>14.534459504052183</v>
      </c>
      <c r="P15" s="62">
        <v>15.120424317613463</v>
      </c>
      <c r="Q15" s="62">
        <v>14.072790929701108</v>
      </c>
      <c r="R15" s="62">
        <v>14.086778011427946</v>
      </c>
      <c r="S15" s="62">
        <v>13.347333971272608</v>
      </c>
      <c r="T15" s="62">
        <v>12.130105146238247</v>
      </c>
      <c r="U15" s="62">
        <v>11.633488772310734</v>
      </c>
      <c r="V15" s="62">
        <v>10.74647034844357</v>
      </c>
      <c r="W15" s="97">
        <v>9.8923474105227474</v>
      </c>
      <c r="X15" s="97">
        <v>8.9808207433793736</v>
      </c>
      <c r="Y15" s="97">
        <v>8.2689215167362633</v>
      </c>
      <c r="Z15" s="63">
        <v>7.7043485113674404</v>
      </c>
    </row>
    <row r="16" spans="1:26" s="49" customFormat="1" x14ac:dyDescent="0.4">
      <c r="A16" s="47">
        <v>924</v>
      </c>
      <c r="B16" s="66" t="s">
        <v>92</v>
      </c>
      <c r="C16" s="57"/>
      <c r="D16" s="57"/>
      <c r="E16" s="57"/>
      <c r="F16" s="57"/>
      <c r="G16" s="57">
        <v>13.957330663705985</v>
      </c>
      <c r="H16" s="57">
        <v>14.036624183850625</v>
      </c>
      <c r="I16" s="57">
        <v>13.869523557633078</v>
      </c>
      <c r="J16" s="57">
        <v>14.543464404996124</v>
      </c>
      <c r="K16" s="57">
        <v>10.5285536944247</v>
      </c>
      <c r="L16" s="57">
        <v>10.636614155479037</v>
      </c>
      <c r="M16" s="57">
        <v>11.137507453500518</v>
      </c>
      <c r="N16" s="57">
        <v>16.541876980642311</v>
      </c>
      <c r="O16" s="57">
        <v>14.460477814506431</v>
      </c>
      <c r="P16" s="57">
        <v>14.862891078282122</v>
      </c>
      <c r="Q16" s="57">
        <v>13.798069657935491</v>
      </c>
      <c r="R16" s="57">
        <v>13.736541172005666</v>
      </c>
      <c r="S16" s="57">
        <v>12.86851344318427</v>
      </c>
      <c r="T16" s="57">
        <v>11.732188467264496</v>
      </c>
      <c r="U16" s="57">
        <v>11.152193762241547</v>
      </c>
      <c r="V16" s="57">
        <v>10.324857900503654</v>
      </c>
      <c r="W16" s="90">
        <v>9.3838032680121977</v>
      </c>
      <c r="X16" s="90">
        <v>8.3828959106283811</v>
      </c>
      <c r="Y16" s="90">
        <v>7.7685018169783078</v>
      </c>
      <c r="Z16" s="58">
        <v>7.1363070553577881</v>
      </c>
    </row>
    <row r="17" spans="1:26" s="49" customFormat="1" x14ac:dyDescent="0.4">
      <c r="A17" s="47">
        <v>923</v>
      </c>
      <c r="B17" s="91" t="s">
        <v>93</v>
      </c>
      <c r="C17" s="90"/>
      <c r="D17" s="90"/>
      <c r="E17" s="90"/>
      <c r="F17" s="90"/>
      <c r="G17" s="90">
        <v>18.399002141978329</v>
      </c>
      <c r="H17" s="90">
        <v>18.774053352155278</v>
      </c>
      <c r="I17" s="90">
        <v>18.426863758872081</v>
      </c>
      <c r="J17" s="90">
        <v>18.934723165985044</v>
      </c>
      <c r="K17" s="90">
        <v>13.90793072624013</v>
      </c>
      <c r="L17" s="90">
        <v>14.40041588331119</v>
      </c>
      <c r="M17" s="90">
        <v>14.887893558381521</v>
      </c>
      <c r="N17" s="90">
        <v>21.797477618923004</v>
      </c>
      <c r="O17" s="90">
        <v>18.929592571122857</v>
      </c>
      <c r="P17" s="90">
        <v>19.724492558922837</v>
      </c>
      <c r="Q17" s="90">
        <v>18.068533957424808</v>
      </c>
      <c r="R17" s="90">
        <v>17.761862175814219</v>
      </c>
      <c r="S17" s="90">
        <v>16.644662432008719</v>
      </c>
      <c r="T17" s="90">
        <v>15.091265409503698</v>
      </c>
      <c r="U17" s="90">
        <v>14.300031178672301</v>
      </c>
      <c r="V17" s="90">
        <v>13.187184921234961</v>
      </c>
      <c r="W17" s="90">
        <v>11.800367038257619</v>
      </c>
      <c r="X17" s="90">
        <v>10.374950984599774</v>
      </c>
      <c r="Y17" s="90">
        <v>9.3706863830866212</v>
      </c>
      <c r="Z17" s="58">
        <v>8.5334236900564289</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179</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t="s">
        <v>219</v>
      </c>
      <c r="D21" s="57" t="s">
        <v>219</v>
      </c>
      <c r="E21" s="57" t="s">
        <v>219</v>
      </c>
      <c r="F21" s="57" t="s">
        <v>219</v>
      </c>
      <c r="G21" s="57">
        <v>242.58392587143544</v>
      </c>
      <c r="H21" s="57">
        <v>243.17508137286669</v>
      </c>
      <c r="I21" s="57">
        <v>233.58538560098438</v>
      </c>
      <c r="J21" s="57">
        <v>239.18956700253887</v>
      </c>
      <c r="K21" s="57">
        <v>170.15061683707137</v>
      </c>
      <c r="L21" s="57">
        <v>171.41720288596193</v>
      </c>
      <c r="M21" s="57">
        <v>175.65822759368422</v>
      </c>
      <c r="N21" s="57">
        <v>254.13605442153829</v>
      </c>
      <c r="O21" s="57">
        <v>216.6812834310669</v>
      </c>
      <c r="P21" s="57">
        <v>222.52154154860423</v>
      </c>
      <c r="Q21" s="57">
        <v>202.9507435871561</v>
      </c>
      <c r="R21" s="57">
        <v>199.12072230094074</v>
      </c>
      <c r="S21" s="57">
        <v>183.74608432711599</v>
      </c>
      <c r="T21" s="57">
        <v>163.54625935828281</v>
      </c>
      <c r="U21" s="57">
        <v>154.1971468730118</v>
      </c>
      <c r="V21" s="90">
        <v>141.7038373649338</v>
      </c>
      <c r="W21" s="90">
        <v>126.9890337593632</v>
      </c>
      <c r="X21" s="90">
        <v>111.63168875785804</v>
      </c>
      <c r="Y21" s="90">
        <v>100.16245095220354</v>
      </c>
      <c r="Z21" s="58">
        <v>90.765792367319818</v>
      </c>
    </row>
    <row r="22" spans="1:26" x14ac:dyDescent="0.4">
      <c r="A22" s="59"/>
      <c r="B22" s="89" t="s">
        <v>71</v>
      </c>
      <c r="C22" s="62" t="s">
        <v>219</v>
      </c>
      <c r="D22" s="62" t="s">
        <v>219</v>
      </c>
      <c r="E22" s="62" t="s">
        <v>219</v>
      </c>
      <c r="F22" s="62" t="s">
        <v>219</v>
      </c>
      <c r="G22" s="62">
        <v>0.74846601949468472</v>
      </c>
      <c r="H22" s="62">
        <v>0.61384578841567983</v>
      </c>
      <c r="I22" s="62">
        <v>0.39917080352488504</v>
      </c>
      <c r="J22" s="62">
        <v>0.3471747317141412</v>
      </c>
      <c r="K22" s="62">
        <v>0.26919272046818798</v>
      </c>
      <c r="L22" s="62">
        <v>0.24089879865255645</v>
      </c>
      <c r="M22" s="62">
        <v>0.2696631738329075</v>
      </c>
      <c r="N22" s="62">
        <v>0.42073270273039359</v>
      </c>
      <c r="O22" s="62">
        <v>0.36578619780032928</v>
      </c>
      <c r="P22" s="62">
        <v>0.32745907021914045</v>
      </c>
      <c r="Q22" s="62">
        <v>0.29715036703503284</v>
      </c>
      <c r="R22" s="62">
        <v>0.32549780215771262</v>
      </c>
      <c r="S22" s="62">
        <v>0.32164448017736852</v>
      </c>
      <c r="T22" s="62">
        <v>0.29624298547612765</v>
      </c>
      <c r="U22" s="62">
        <v>0.31369940187939582</v>
      </c>
      <c r="V22" s="97">
        <v>0.28636830562031146</v>
      </c>
      <c r="W22" s="97">
        <v>0.25400136402673984</v>
      </c>
      <c r="X22" s="97">
        <v>0.24652097163686015</v>
      </c>
      <c r="Y22" s="97">
        <v>0.23587780267572278</v>
      </c>
      <c r="Z22" s="63">
        <v>0.22840852759681612</v>
      </c>
    </row>
    <row r="23" spans="1:26" ht="25.5" customHeight="1" x14ac:dyDescent="0.4">
      <c r="A23" s="54">
        <v>941</v>
      </c>
      <c r="B23" s="55" t="s">
        <v>72</v>
      </c>
      <c r="C23" s="57" t="s">
        <v>219</v>
      </c>
      <c r="D23" s="57" t="s">
        <v>219</v>
      </c>
      <c r="E23" s="57" t="s">
        <v>219</v>
      </c>
      <c r="F23" s="57" t="s">
        <v>219</v>
      </c>
      <c r="G23" s="57">
        <v>214.46197058644233</v>
      </c>
      <c r="H23" s="57">
        <v>214.97367915035707</v>
      </c>
      <c r="I23" s="57">
        <v>206.72317743948759</v>
      </c>
      <c r="J23" s="57">
        <v>212.1860734502952</v>
      </c>
      <c r="K23" s="57">
        <v>150.84066237125577</v>
      </c>
      <c r="L23" s="57">
        <v>151.93048857082809</v>
      </c>
      <c r="M23" s="57">
        <v>156.04065471630275</v>
      </c>
      <c r="N23" s="57">
        <v>226.1217825388425</v>
      </c>
      <c r="O23" s="57">
        <v>192.94872171805159</v>
      </c>
      <c r="P23" s="57">
        <v>198.2410022088136</v>
      </c>
      <c r="Q23" s="57">
        <v>181.08096133743311</v>
      </c>
      <c r="R23" s="57">
        <v>177.90752286348018</v>
      </c>
      <c r="S23" s="57">
        <v>164.24556977104757</v>
      </c>
      <c r="T23" s="57">
        <v>146.19020521210729</v>
      </c>
      <c r="U23" s="57">
        <v>137.94071441064111</v>
      </c>
      <c r="V23" s="90">
        <v>126.8409513745973</v>
      </c>
      <c r="W23" s="90">
        <v>113.99312767692645</v>
      </c>
      <c r="X23" s="90">
        <v>100.37266502873163</v>
      </c>
      <c r="Y23" s="90">
        <v>90.188112018627166</v>
      </c>
      <c r="Z23" s="58">
        <v>81.835842893905863</v>
      </c>
    </row>
    <row r="24" spans="1:26" ht="25.5" customHeight="1" x14ac:dyDescent="0.4">
      <c r="A24" s="54">
        <v>921</v>
      </c>
      <c r="B24" s="64" t="s">
        <v>73</v>
      </c>
      <c r="C24" s="57" t="s">
        <v>219</v>
      </c>
      <c r="D24" s="57" t="s">
        <v>219</v>
      </c>
      <c r="E24" s="57" t="s">
        <v>219</v>
      </c>
      <c r="F24" s="57" t="s">
        <v>219</v>
      </c>
      <c r="G24" s="57">
        <v>193.69666830810436</v>
      </c>
      <c r="H24" s="57">
        <v>194.34754399709291</v>
      </c>
      <c r="I24" s="57">
        <v>186.80499033799563</v>
      </c>
      <c r="J24" s="57">
        <v>191.71177231918432</v>
      </c>
      <c r="K24" s="57">
        <v>136.42646328120654</v>
      </c>
      <c r="L24" s="57">
        <v>137.71490511718744</v>
      </c>
      <c r="M24" s="57">
        <v>141.5666468462228</v>
      </c>
      <c r="N24" s="57">
        <v>205.18133527446429</v>
      </c>
      <c r="O24" s="57">
        <v>175.0986418674278</v>
      </c>
      <c r="P24" s="57">
        <v>180.19176611452741</v>
      </c>
      <c r="Q24" s="57">
        <v>164.6069807630428</v>
      </c>
      <c r="R24" s="57">
        <v>161.75354246087326</v>
      </c>
      <c r="S24" s="57">
        <v>149.41778047794242</v>
      </c>
      <c r="T24" s="57">
        <v>132.92763813623944</v>
      </c>
      <c r="U24" s="57">
        <v>125.50742346401248</v>
      </c>
      <c r="V24" s="90">
        <v>115.42832050016959</v>
      </c>
      <c r="W24" s="90">
        <v>103.8606015656903</v>
      </c>
      <c r="X24" s="90">
        <v>91.474631248275728</v>
      </c>
      <c r="Y24" s="90">
        <v>82.114716976133522</v>
      </c>
      <c r="Z24" s="58">
        <v>74.558943222736602</v>
      </c>
    </row>
    <row r="25" spans="1:26" x14ac:dyDescent="0.4">
      <c r="A25" s="59" t="s">
        <v>74</v>
      </c>
      <c r="B25" s="65" t="s">
        <v>75</v>
      </c>
      <c r="C25" s="62" t="s">
        <v>219</v>
      </c>
      <c r="D25" s="62" t="s">
        <v>219</v>
      </c>
      <c r="E25" s="62" t="s">
        <v>219</v>
      </c>
      <c r="F25" s="62" t="s">
        <v>219</v>
      </c>
      <c r="G25" s="62">
        <v>15.724747961261851</v>
      </c>
      <c r="H25" s="62">
        <v>15.571487534019548</v>
      </c>
      <c r="I25" s="62">
        <v>14.671087522791757</v>
      </c>
      <c r="J25" s="62">
        <v>14.942983135205182</v>
      </c>
      <c r="K25" s="62">
        <v>10.42428863769722</v>
      </c>
      <c r="L25" s="62">
        <v>10.435290928038047</v>
      </c>
      <c r="M25" s="62">
        <v>10.554284618842061</v>
      </c>
      <c r="N25" s="62">
        <v>14.972000867228928</v>
      </c>
      <c r="O25" s="62">
        <v>12.826991991070505</v>
      </c>
      <c r="P25" s="62">
        <v>13.002724102862494</v>
      </c>
      <c r="Q25" s="62">
        <v>11.727877536148428</v>
      </c>
      <c r="R25" s="62">
        <v>11.426222311480187</v>
      </c>
      <c r="S25" s="62">
        <v>10.489677231361487</v>
      </c>
      <c r="T25" s="62">
        <v>9.2846678157122984</v>
      </c>
      <c r="U25" s="62">
        <v>8.6704642413587969</v>
      </c>
      <c r="V25" s="97">
        <v>7.8873703157247554</v>
      </c>
      <c r="W25" s="97">
        <v>7.0114358485078698</v>
      </c>
      <c r="X25" s="97">
        <v>6.1356824845560265</v>
      </c>
      <c r="Y25" s="97">
        <v>5.5719692879666907</v>
      </c>
      <c r="Z25" s="63">
        <v>5.0627309393558528</v>
      </c>
    </row>
    <row r="26" spans="1:26" x14ac:dyDescent="0.4">
      <c r="A26" s="59" t="s">
        <v>76</v>
      </c>
      <c r="B26" s="65" t="s">
        <v>77</v>
      </c>
      <c r="C26" s="62" t="s">
        <v>219</v>
      </c>
      <c r="D26" s="62" t="s">
        <v>219</v>
      </c>
      <c r="E26" s="62" t="s">
        <v>219</v>
      </c>
      <c r="F26" s="62" t="s">
        <v>219</v>
      </c>
      <c r="G26" s="62">
        <v>35.311963889288506</v>
      </c>
      <c r="H26" s="62">
        <v>35.683268034143268</v>
      </c>
      <c r="I26" s="62">
        <v>34.509428599785551</v>
      </c>
      <c r="J26" s="62">
        <v>35.06814561956979</v>
      </c>
      <c r="K26" s="62">
        <v>24.836489395932698</v>
      </c>
      <c r="L26" s="62">
        <v>24.972664593687053</v>
      </c>
      <c r="M26" s="62">
        <v>25.570623390319788</v>
      </c>
      <c r="N26" s="62">
        <v>36.675045899577476</v>
      </c>
      <c r="O26" s="62">
        <v>31.177757722933684</v>
      </c>
      <c r="P26" s="62">
        <v>31.986543114781686</v>
      </c>
      <c r="Q26" s="62">
        <v>29.132003308155092</v>
      </c>
      <c r="R26" s="62">
        <v>28.603068425547001</v>
      </c>
      <c r="S26" s="62">
        <v>26.529583997011724</v>
      </c>
      <c r="T26" s="62">
        <v>23.744358556079078</v>
      </c>
      <c r="U26" s="62">
        <v>22.188847747874309</v>
      </c>
      <c r="V26" s="97">
        <v>20.426872594412572</v>
      </c>
      <c r="W26" s="97">
        <v>18.442236238144176</v>
      </c>
      <c r="X26" s="97">
        <v>16.13087088414002</v>
      </c>
      <c r="Y26" s="97">
        <v>14.538794750697409</v>
      </c>
      <c r="Z26" s="63">
        <v>13.157177766112907</v>
      </c>
    </row>
    <row r="27" spans="1:26" x14ac:dyDescent="0.4">
      <c r="A27" s="59" t="s">
        <v>78</v>
      </c>
      <c r="B27" s="65" t="s">
        <v>79</v>
      </c>
      <c r="C27" s="62" t="s">
        <v>219</v>
      </c>
      <c r="D27" s="62" t="s">
        <v>219</v>
      </c>
      <c r="E27" s="62" t="s">
        <v>219</v>
      </c>
      <c r="F27" s="62" t="s">
        <v>219</v>
      </c>
      <c r="G27" s="62">
        <v>23.376566559160139</v>
      </c>
      <c r="H27" s="62">
        <v>23.347500798494849</v>
      </c>
      <c r="I27" s="62">
        <v>22.487191753483955</v>
      </c>
      <c r="J27" s="62">
        <v>22.939574455687566</v>
      </c>
      <c r="K27" s="62">
        <v>16.272032235122641</v>
      </c>
      <c r="L27" s="62">
        <v>16.315095992013742</v>
      </c>
      <c r="M27" s="62">
        <v>16.750831113575995</v>
      </c>
      <c r="N27" s="62">
        <v>24.192362985188048</v>
      </c>
      <c r="O27" s="62">
        <v>20.63450142705431</v>
      </c>
      <c r="P27" s="62">
        <v>21.191045268977856</v>
      </c>
      <c r="Q27" s="62">
        <v>19.158062488657912</v>
      </c>
      <c r="R27" s="62">
        <v>18.625225905590359</v>
      </c>
      <c r="S27" s="62">
        <v>17.127562475121078</v>
      </c>
      <c r="T27" s="62">
        <v>15.034528400759477</v>
      </c>
      <c r="U27" s="62">
        <v>13.937564284039155</v>
      </c>
      <c r="V27" s="97">
        <v>12.620188753163232</v>
      </c>
      <c r="W27" s="97">
        <v>11.212060064725375</v>
      </c>
      <c r="X27" s="97">
        <v>9.7977293194406148</v>
      </c>
      <c r="Y27" s="97">
        <v>8.7508392216851476</v>
      </c>
      <c r="Z27" s="63">
        <v>7.9656564123486664</v>
      </c>
    </row>
    <row r="28" spans="1:26" x14ac:dyDescent="0.4">
      <c r="A28" s="59" t="s">
        <v>80</v>
      </c>
      <c r="B28" s="65" t="s">
        <v>81</v>
      </c>
      <c r="C28" s="62" t="s">
        <v>219</v>
      </c>
      <c r="D28" s="62" t="s">
        <v>219</v>
      </c>
      <c r="E28" s="62" t="s">
        <v>219</v>
      </c>
      <c r="F28" s="62" t="s">
        <v>219</v>
      </c>
      <c r="G28" s="62">
        <v>17.043859842336389</v>
      </c>
      <c r="H28" s="62">
        <v>17.248187583820727</v>
      </c>
      <c r="I28" s="62">
        <v>16.626084254453236</v>
      </c>
      <c r="J28" s="62">
        <v>17.084905694580147</v>
      </c>
      <c r="K28" s="62">
        <v>12.260699962325717</v>
      </c>
      <c r="L28" s="62">
        <v>12.405196243130687</v>
      </c>
      <c r="M28" s="62">
        <v>12.776778798372307</v>
      </c>
      <c r="N28" s="62">
        <v>18.62441871940382</v>
      </c>
      <c r="O28" s="62">
        <v>15.900842274435888</v>
      </c>
      <c r="P28" s="62">
        <v>16.360838539784762</v>
      </c>
      <c r="Q28" s="62">
        <v>14.843629065350207</v>
      </c>
      <c r="R28" s="62">
        <v>14.674480115520833</v>
      </c>
      <c r="S28" s="62">
        <v>13.61431365697082</v>
      </c>
      <c r="T28" s="62">
        <v>12.219378790666998</v>
      </c>
      <c r="U28" s="62">
        <v>11.515292166952003</v>
      </c>
      <c r="V28" s="97">
        <v>10.648397604184588</v>
      </c>
      <c r="W28" s="97">
        <v>9.5921165520022917</v>
      </c>
      <c r="X28" s="97">
        <v>8.4811384576442119</v>
      </c>
      <c r="Y28" s="97">
        <v>7.5152004273807416</v>
      </c>
      <c r="Z28" s="63">
        <v>6.7897248164445561</v>
      </c>
    </row>
    <row r="29" spans="1:26" x14ac:dyDescent="0.4">
      <c r="A29" s="59" t="s">
        <v>82</v>
      </c>
      <c r="B29" s="65" t="s">
        <v>83</v>
      </c>
      <c r="C29" s="62" t="s">
        <v>219</v>
      </c>
      <c r="D29" s="62" t="s">
        <v>219</v>
      </c>
      <c r="E29" s="62" t="s">
        <v>219</v>
      </c>
      <c r="F29" s="62" t="s">
        <v>219</v>
      </c>
      <c r="G29" s="62">
        <v>18.998670221279919</v>
      </c>
      <c r="H29" s="62">
        <v>19.142590639211988</v>
      </c>
      <c r="I29" s="62">
        <v>18.71541417716335</v>
      </c>
      <c r="J29" s="62">
        <v>19.434995132010272</v>
      </c>
      <c r="K29" s="62">
        <v>13.96472643864386</v>
      </c>
      <c r="L29" s="62">
        <v>14.128486090050774</v>
      </c>
      <c r="M29" s="62">
        <v>14.60427443331371</v>
      </c>
      <c r="N29" s="62">
        <v>21.564527929551211</v>
      </c>
      <c r="O29" s="62">
        <v>18.556769225850765</v>
      </c>
      <c r="P29" s="62">
        <v>19.277804033873696</v>
      </c>
      <c r="Q29" s="62">
        <v>17.742694024420626</v>
      </c>
      <c r="R29" s="62">
        <v>17.429801083974699</v>
      </c>
      <c r="S29" s="62">
        <v>16.109556180484937</v>
      </c>
      <c r="T29" s="62">
        <v>14.426369506396773</v>
      </c>
      <c r="U29" s="62">
        <v>13.771814727698001</v>
      </c>
      <c r="V29" s="97">
        <v>12.74245120127739</v>
      </c>
      <c r="W29" s="97">
        <v>11.338350280385086</v>
      </c>
      <c r="X29" s="97">
        <v>10.009699975403819</v>
      </c>
      <c r="Y29" s="97">
        <v>9.1290410964959552</v>
      </c>
      <c r="Z29" s="63">
        <v>8.3687975083509354</v>
      </c>
    </row>
    <row r="30" spans="1:26" x14ac:dyDescent="0.4">
      <c r="A30" s="59" t="s">
        <v>84</v>
      </c>
      <c r="B30" s="65" t="s">
        <v>85</v>
      </c>
      <c r="C30" s="62" t="s">
        <v>219</v>
      </c>
      <c r="D30" s="62" t="s">
        <v>219</v>
      </c>
      <c r="E30" s="62" t="s">
        <v>219</v>
      </c>
      <c r="F30" s="62" t="s">
        <v>219</v>
      </c>
      <c r="G30" s="62">
        <v>18.554835219129235</v>
      </c>
      <c r="H30" s="62">
        <v>18.673696084242291</v>
      </c>
      <c r="I30" s="62">
        <v>17.525731870095353</v>
      </c>
      <c r="J30" s="62">
        <v>18.190984804773425</v>
      </c>
      <c r="K30" s="62">
        <v>13.101956873630197</v>
      </c>
      <c r="L30" s="62">
        <v>13.134418780378018</v>
      </c>
      <c r="M30" s="62">
        <v>13.529054234706836</v>
      </c>
      <c r="N30" s="62">
        <v>19.899079038653699</v>
      </c>
      <c r="O30" s="62">
        <v>16.835529364638202</v>
      </c>
      <c r="P30" s="62">
        <v>17.413355479290871</v>
      </c>
      <c r="Q30" s="62">
        <v>15.896129969688388</v>
      </c>
      <c r="R30" s="62">
        <v>15.778902536549325</v>
      </c>
      <c r="S30" s="62">
        <v>14.480602631272543</v>
      </c>
      <c r="T30" s="62">
        <v>12.993281453570829</v>
      </c>
      <c r="U30" s="62">
        <v>12.132159073171584</v>
      </c>
      <c r="V30" s="97">
        <v>10.970379173868386</v>
      </c>
      <c r="W30" s="97">
        <v>9.9277575198729231</v>
      </c>
      <c r="X30" s="97">
        <v>8.7520980340087995</v>
      </c>
      <c r="Y30" s="97">
        <v>7.853304078071087</v>
      </c>
      <c r="Z30" s="63">
        <v>7.0670743090337007</v>
      </c>
    </row>
    <row r="31" spans="1:26" x14ac:dyDescent="0.4">
      <c r="A31" s="59" t="s">
        <v>86</v>
      </c>
      <c r="B31" s="65" t="s">
        <v>87</v>
      </c>
      <c r="C31" s="62" t="s">
        <v>219</v>
      </c>
      <c r="D31" s="62" t="s">
        <v>219</v>
      </c>
      <c r="E31" s="62" t="s">
        <v>219</v>
      </c>
      <c r="F31" s="62" t="s">
        <v>219</v>
      </c>
      <c r="G31" s="62">
        <v>19.130572993003415</v>
      </c>
      <c r="H31" s="62">
        <v>19.013971613288959</v>
      </c>
      <c r="I31" s="62">
        <v>18.148136120425775</v>
      </c>
      <c r="J31" s="62">
        <v>18.793573990233224</v>
      </c>
      <c r="K31" s="62">
        <v>13.484961820477466</v>
      </c>
      <c r="L31" s="62">
        <v>13.584028182468908</v>
      </c>
      <c r="M31" s="62">
        <v>14.04273265170737</v>
      </c>
      <c r="N31" s="62">
        <v>20.286106559778229</v>
      </c>
      <c r="O31" s="62">
        <v>17.245295721118339</v>
      </c>
      <c r="P31" s="62">
        <v>17.700339760002031</v>
      </c>
      <c r="Q31" s="62">
        <v>16.066328814930475</v>
      </c>
      <c r="R31" s="62">
        <v>15.747363312550585</v>
      </c>
      <c r="S31" s="62">
        <v>14.56025196084213</v>
      </c>
      <c r="T31" s="62">
        <v>12.973363237679292</v>
      </c>
      <c r="U31" s="62">
        <v>12.550826923166218</v>
      </c>
      <c r="V31" s="97">
        <v>11.723900771841075</v>
      </c>
      <c r="W31" s="97">
        <v>10.641295618394446</v>
      </c>
      <c r="X31" s="97">
        <v>9.5095928360834261</v>
      </c>
      <c r="Y31" s="97">
        <v>8.5053160533583121</v>
      </c>
      <c r="Z31" s="63">
        <v>7.8431557600861126</v>
      </c>
    </row>
    <row r="32" spans="1:26" x14ac:dyDescent="0.4">
      <c r="A32" s="59" t="s">
        <v>88</v>
      </c>
      <c r="B32" s="65" t="s">
        <v>89</v>
      </c>
      <c r="C32" s="62" t="s">
        <v>219</v>
      </c>
      <c r="D32" s="62" t="s">
        <v>219</v>
      </c>
      <c r="E32" s="62" t="s">
        <v>219</v>
      </c>
      <c r="F32" s="62" t="s">
        <v>219</v>
      </c>
      <c r="G32" s="62">
        <v>27.183639690227118</v>
      </c>
      <c r="H32" s="62">
        <v>27.052399036456297</v>
      </c>
      <c r="I32" s="62">
        <v>26.002519958378315</v>
      </c>
      <c r="J32" s="62">
        <v>26.394498649433853</v>
      </c>
      <c r="K32" s="62">
        <v>18.68072278443751</v>
      </c>
      <c r="L32" s="62">
        <v>19.004467011290004</v>
      </c>
      <c r="M32" s="62">
        <v>19.585230056129934</v>
      </c>
      <c r="N32" s="62">
        <v>28.199031002176003</v>
      </c>
      <c r="O32" s="62">
        <v>23.97955095427621</v>
      </c>
      <c r="P32" s="62">
        <v>24.897135839660034</v>
      </c>
      <c r="Q32" s="62">
        <v>23.23827599255613</v>
      </c>
      <c r="R32" s="62">
        <v>22.902624739663917</v>
      </c>
      <c r="S32" s="62">
        <v>21.126720435865593</v>
      </c>
      <c r="T32" s="62">
        <v>18.539301285462177</v>
      </c>
      <c r="U32" s="62">
        <v>17.770580056695483</v>
      </c>
      <c r="V32" s="97">
        <v>16.530097883113097</v>
      </c>
      <c r="W32" s="97">
        <v>15.013703039132206</v>
      </c>
      <c r="X32" s="97">
        <v>13.125117526861445</v>
      </c>
      <c r="Y32" s="97">
        <v>11.656797163668434</v>
      </c>
      <c r="Z32" s="63">
        <v>10.448493580751485</v>
      </c>
    </row>
    <row r="33" spans="1:26" x14ac:dyDescent="0.4">
      <c r="A33" s="59" t="s">
        <v>90</v>
      </c>
      <c r="B33" s="65" t="s">
        <v>91</v>
      </c>
      <c r="C33" s="62" t="s">
        <v>219</v>
      </c>
      <c r="D33" s="62" t="s">
        <v>219</v>
      </c>
      <c r="E33" s="62" t="s">
        <v>219</v>
      </c>
      <c r="F33" s="62" t="s">
        <v>219</v>
      </c>
      <c r="G33" s="62">
        <v>18.371811932417781</v>
      </c>
      <c r="H33" s="62">
        <v>18.61444267341496</v>
      </c>
      <c r="I33" s="62">
        <v>18.11939608141838</v>
      </c>
      <c r="J33" s="62">
        <v>18.862110837690832</v>
      </c>
      <c r="K33" s="62">
        <v>13.400585132939243</v>
      </c>
      <c r="L33" s="62">
        <v>13.73525729613019</v>
      </c>
      <c r="M33" s="62">
        <v>14.152837549254787</v>
      </c>
      <c r="N33" s="62">
        <v>20.768762272906873</v>
      </c>
      <c r="O33" s="62">
        <v>17.941403186049893</v>
      </c>
      <c r="P33" s="62">
        <v>18.361979975293963</v>
      </c>
      <c r="Q33" s="62">
        <v>16.801979563135518</v>
      </c>
      <c r="R33" s="62">
        <v>16.565854029996355</v>
      </c>
      <c r="S33" s="62">
        <v>15.379511909012102</v>
      </c>
      <c r="T33" s="62">
        <v>13.712389089912492</v>
      </c>
      <c r="U33" s="62">
        <v>12.969874243056923</v>
      </c>
      <c r="V33" s="97">
        <v>11.878662202584511</v>
      </c>
      <c r="W33" s="97">
        <v>10.681646404525919</v>
      </c>
      <c r="X33" s="97">
        <v>9.5327017301373793</v>
      </c>
      <c r="Y33" s="97">
        <v>8.5934548968097406</v>
      </c>
      <c r="Z33" s="63">
        <v>7.8561321302523872</v>
      </c>
    </row>
    <row r="34" spans="1:26" x14ac:dyDescent="0.4">
      <c r="A34" s="47">
        <v>924</v>
      </c>
      <c r="B34" s="66" t="s">
        <v>92</v>
      </c>
      <c r="C34" s="57" t="s">
        <v>219</v>
      </c>
      <c r="D34" s="57" t="s">
        <v>219</v>
      </c>
      <c r="E34" s="57" t="s">
        <v>219</v>
      </c>
      <c r="F34" s="57" t="s">
        <v>219</v>
      </c>
      <c r="G34" s="57">
        <v>20.765302278337984</v>
      </c>
      <c r="H34" s="57">
        <v>20.626135153264144</v>
      </c>
      <c r="I34" s="57">
        <v>19.918187101491959</v>
      </c>
      <c r="J34" s="57">
        <v>20.474301131110892</v>
      </c>
      <c r="K34" s="57">
        <v>14.414199090049221</v>
      </c>
      <c r="L34" s="57">
        <v>14.215583453640665</v>
      </c>
      <c r="M34" s="57">
        <v>14.474007870079971</v>
      </c>
      <c r="N34" s="57">
        <v>20.9404472643782</v>
      </c>
      <c r="O34" s="57">
        <v>17.850079850623803</v>
      </c>
      <c r="P34" s="57">
        <v>18.049236094286194</v>
      </c>
      <c r="Q34" s="57">
        <v>16.473980574390325</v>
      </c>
      <c r="R34" s="57">
        <v>16.153980402606905</v>
      </c>
      <c r="S34" s="57">
        <v>14.827789293105164</v>
      </c>
      <c r="T34" s="57">
        <v>13.262567075867874</v>
      </c>
      <c r="U34" s="57">
        <v>12.433290946628619</v>
      </c>
      <c r="V34" s="90">
        <v>11.412630874427695</v>
      </c>
      <c r="W34" s="90">
        <v>10.132526111236151</v>
      </c>
      <c r="X34" s="90">
        <v>8.8980337804558989</v>
      </c>
      <c r="Y34" s="90">
        <v>8.0733950424936474</v>
      </c>
      <c r="Z34" s="58">
        <v>7.2768996711692617</v>
      </c>
    </row>
    <row r="35" spans="1:26" x14ac:dyDescent="0.4">
      <c r="A35" s="47">
        <v>923</v>
      </c>
      <c r="B35" s="66" t="s">
        <v>93</v>
      </c>
      <c r="C35" s="57" t="s">
        <v>219</v>
      </c>
      <c r="D35" s="57" t="s">
        <v>219</v>
      </c>
      <c r="E35" s="57" t="s">
        <v>219</v>
      </c>
      <c r="F35" s="57" t="s">
        <v>219</v>
      </c>
      <c r="G35" s="57">
        <v>27.373489265498446</v>
      </c>
      <c r="H35" s="57">
        <v>27.587556434093912</v>
      </c>
      <c r="I35" s="57">
        <v>26.463037357971906</v>
      </c>
      <c r="J35" s="57">
        <v>26.656318820529513</v>
      </c>
      <c r="K35" s="57">
        <v>19.040761745347421</v>
      </c>
      <c r="L35" s="57">
        <v>19.245815516481269</v>
      </c>
      <c r="M35" s="57">
        <v>19.347909703548552</v>
      </c>
      <c r="N35" s="57">
        <v>27.593539179965394</v>
      </c>
      <c r="O35" s="57">
        <v>23.366775515214968</v>
      </c>
      <c r="P35" s="57">
        <v>23.953080269571483</v>
      </c>
      <c r="Q35" s="57">
        <v>21.57263188268794</v>
      </c>
      <c r="R35" s="57">
        <v>20.887701635302857</v>
      </c>
      <c r="S35" s="57">
        <v>19.178870075891062</v>
      </c>
      <c r="T35" s="57">
        <v>17.059811160699383</v>
      </c>
      <c r="U35" s="57">
        <v>15.94273306049131</v>
      </c>
      <c r="V35" s="90">
        <v>14.576517684716217</v>
      </c>
      <c r="W35" s="90">
        <v>12.741904718409993</v>
      </c>
      <c r="X35" s="90">
        <v>11.012502757489557</v>
      </c>
      <c r="Y35" s="90">
        <v>9.7384611309006424</v>
      </c>
      <c r="Z35" s="58">
        <v>8.7015409458171522</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1" priority="1" stopIfTrue="1" operator="equal">
      <formula>FALSE</formula>
    </cfRule>
  </conditionalFormatting>
  <hyperlinks>
    <hyperlink ref="B16" display="WALES"/>
    <hyperlink ref="B17" display="SCOTLAND"/>
    <hyperlink ref="B34" display="WALES"/>
    <hyperlink ref="B35" display="SCOTLAN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2.77734375" style="75" hidden="1" customWidth="1"/>
    <col min="8" max="13" width="12.77734375" style="75" customWidth="1"/>
    <col min="14" max="14" width="12.77734375" style="75" hidden="1" customWidth="1"/>
    <col min="15" max="20" width="12.77734375" style="75" customWidth="1"/>
    <col min="21" max="21" width="11.109375" style="75" customWidth="1"/>
    <col min="22" max="22" width="10.109375" style="75" customWidth="1"/>
    <col min="23" max="25" width="12.77734375" style="75" customWidth="1"/>
    <col min="26" max="27" width="12.77734375" style="75" hidden="1" customWidth="1"/>
    <col min="28" max="28" width="13.44140625" style="75" hidden="1" customWidth="1"/>
    <col min="29" max="31" width="12.77734375" style="75" customWidth="1"/>
    <col min="32" max="32" width="11.5546875" style="75" customWidth="1"/>
    <col min="33" max="39" width="12.77734375" style="75" hidden="1" customWidth="1"/>
    <col min="40" max="40" width="12.77734375" style="75" customWidth="1"/>
    <col min="41" max="16384" width="8.88671875" style="75"/>
  </cols>
  <sheetData>
    <row r="1" spans="1:40" s="48" customFormat="1" ht="60" customHeight="1" x14ac:dyDescent="0.4">
      <c r="A1" s="250" t="s">
        <v>97</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c r="H2" s="53" t="s">
        <v>51</v>
      </c>
      <c r="I2" s="53" t="s">
        <v>52</v>
      </c>
      <c r="J2" s="234" t="s">
        <v>53</v>
      </c>
      <c r="K2" s="234" t="s">
        <v>54</v>
      </c>
      <c r="L2" s="234" t="s">
        <v>55</v>
      </c>
      <c r="M2" s="53" t="s">
        <v>96</v>
      </c>
      <c r="N2" s="53"/>
      <c r="O2" s="53" t="s">
        <v>56</v>
      </c>
      <c r="P2" s="53" t="s">
        <v>57</v>
      </c>
      <c r="Q2" s="53" t="s">
        <v>58</v>
      </c>
      <c r="R2" s="234" t="s">
        <v>59</v>
      </c>
      <c r="S2" s="234" t="s">
        <v>60</v>
      </c>
      <c r="T2" s="234" t="s">
        <v>61</v>
      </c>
      <c r="U2" s="234" t="s">
        <v>62</v>
      </c>
      <c r="V2" s="234" t="s">
        <v>63</v>
      </c>
      <c r="W2" s="53" t="s">
        <v>64</v>
      </c>
      <c r="X2" s="53" t="s">
        <v>65</v>
      </c>
      <c r="Y2" s="53" t="s">
        <v>66</v>
      </c>
      <c r="Z2" s="53"/>
      <c r="AA2" s="53"/>
      <c r="AB2" s="53"/>
      <c r="AC2" s="53" t="s">
        <v>67</v>
      </c>
      <c r="AD2" s="234" t="s">
        <v>54</v>
      </c>
      <c r="AE2" s="234" t="s">
        <v>55</v>
      </c>
      <c r="AF2" s="53" t="s">
        <v>68</v>
      </c>
      <c r="AG2" s="53"/>
      <c r="AH2" s="53"/>
      <c r="AI2" s="53"/>
      <c r="AJ2" s="53"/>
      <c r="AK2" s="53"/>
      <c r="AL2" s="53"/>
      <c r="AM2" s="53"/>
      <c r="AN2" s="86" t="s">
        <v>69</v>
      </c>
    </row>
    <row r="3" spans="1:40" s="49" customFormat="1" ht="30" customHeight="1" x14ac:dyDescent="0.4">
      <c r="A3" s="54">
        <v>925</v>
      </c>
      <c r="B3" s="55" t="s">
        <v>70</v>
      </c>
      <c r="C3" s="56">
        <f>SUM(D3:I3,M3:Q3,W3:AC3,AF3,AL3:AN3)</f>
        <v>101085.46673288279</v>
      </c>
      <c r="D3" s="57">
        <f t="shared" ref="D3:W3" si="0">SUM(D6,D16:D17,D4)</f>
        <v>3457.0445494205628</v>
      </c>
      <c r="E3" s="57">
        <f t="shared" si="0"/>
        <v>1006.6780681472781</v>
      </c>
      <c r="F3" s="57">
        <f t="shared" si="0"/>
        <v>1053.6691153298652</v>
      </c>
      <c r="G3" s="57"/>
      <c r="H3" s="57">
        <f t="shared" si="0"/>
        <v>3228.3309952600002</v>
      </c>
      <c r="I3" s="57">
        <f t="shared" si="0"/>
        <v>7582.0869577400681</v>
      </c>
      <c r="J3" s="57">
        <f t="shared" si="0"/>
        <v>793.5472182356566</v>
      </c>
      <c r="K3" s="57">
        <f t="shared" si="0"/>
        <v>4388.6272675576192</v>
      </c>
      <c r="L3" s="57">
        <f t="shared" si="0"/>
        <v>2399.912471946795</v>
      </c>
      <c r="M3" s="57">
        <f t="shared" si="0"/>
        <v>14.986460219999998</v>
      </c>
      <c r="N3" s="57"/>
      <c r="O3" s="57">
        <f t="shared" si="0"/>
        <v>12362.273120709999</v>
      </c>
      <c r="P3" s="57">
        <f t="shared" si="0"/>
        <v>6724.1235550023985</v>
      </c>
      <c r="Q3" s="57">
        <f t="shared" si="0"/>
        <v>12874.915283718321</v>
      </c>
      <c r="R3" s="57">
        <f t="shared" si="0"/>
        <v>2381.5516966624828</v>
      </c>
      <c r="S3" s="57">
        <f t="shared" si="0"/>
        <v>4864.9706290727363</v>
      </c>
      <c r="T3" s="57">
        <f t="shared" si="0"/>
        <v>5011.3967715952967</v>
      </c>
      <c r="U3" s="57">
        <f t="shared" si="0"/>
        <v>317.28259298054263</v>
      </c>
      <c r="V3" s="57">
        <f t="shared" si="0"/>
        <v>299.71359340725877</v>
      </c>
      <c r="W3" s="57">
        <f t="shared" si="0"/>
        <v>736.5558877814442</v>
      </c>
      <c r="X3" s="57">
        <f>SUM(X6,X16:X17,X4)</f>
        <v>2559.18840136366</v>
      </c>
      <c r="Y3" s="57">
        <f>SUM(Y6,Y16:Y17,Y4)</f>
        <v>127.61983736719999</v>
      </c>
      <c r="Z3" s="57"/>
      <c r="AA3" s="57"/>
      <c r="AB3" s="57"/>
      <c r="AC3" s="57">
        <f t="shared" ref="AC3:AF3" si="1">SUM(AC6,AC16:AC17,AC4)</f>
        <v>936.04611806509149</v>
      </c>
      <c r="AD3" s="57">
        <f t="shared" si="1"/>
        <v>766.14312936370811</v>
      </c>
      <c r="AE3" s="57">
        <f t="shared" si="1"/>
        <v>169.90298870138361</v>
      </c>
      <c r="AF3" s="57">
        <f t="shared" si="1"/>
        <v>46506.352382756901</v>
      </c>
      <c r="AG3" s="57"/>
      <c r="AH3" s="57"/>
      <c r="AI3" s="57"/>
      <c r="AJ3" s="57"/>
      <c r="AK3" s="57"/>
      <c r="AL3" s="57"/>
      <c r="AM3" s="57"/>
      <c r="AN3" s="58">
        <f t="shared" ref="AN3" si="2">SUM(AN6,AN16:AN17,AN4)</f>
        <v>1915.596</v>
      </c>
    </row>
    <row r="4" spans="1:40" s="49" customFormat="1" x14ac:dyDescent="0.4">
      <c r="A4" s="59"/>
      <c r="B4" s="60" t="s">
        <v>71</v>
      </c>
      <c r="C4" s="61">
        <f t="shared" ref="C4:C18" si="3">SUM(D4:I4,M4:Q4,W4:AC4,AF4,AL4:AN4)</f>
        <v>1847.4195184098503</v>
      </c>
      <c r="D4" s="62">
        <f>AA!$J$4</f>
        <v>1.1449510901048268</v>
      </c>
      <c r="E4" s="62">
        <f>BBWB!$J$4</f>
        <v>27.432701623546105</v>
      </c>
      <c r="F4" s="62">
        <f>CA!$J$4</f>
        <v>0.22257837816269996</v>
      </c>
      <c r="G4" s="62"/>
      <c r="H4" s="62">
        <f>CTB!J4</f>
        <v>0</v>
      </c>
      <c r="I4" s="62">
        <f>DLA!$J$4</f>
        <v>5.9339162421547309</v>
      </c>
      <c r="J4" s="62">
        <f>'DLA (children)'!$J$4</f>
        <v>0.60600210426580725</v>
      </c>
      <c r="K4" s="62">
        <f>'DLA (working age)'!$J$4</f>
        <v>2.9182817157000729</v>
      </c>
      <c r="L4" s="62">
        <f>'DLA (pensioners)'!$J$4</f>
        <v>2.4137882832765034</v>
      </c>
      <c r="M4" s="62">
        <f>DHP!$J$4</f>
        <v>0</v>
      </c>
      <c r="N4" s="62"/>
      <c r="O4" s="62">
        <f>HB!$J$4</f>
        <v>0</v>
      </c>
      <c r="P4" s="62">
        <f>IB!$J$4</f>
        <v>39.49874390974562</v>
      </c>
      <c r="Q4" s="62">
        <f>IS!$J$4</f>
        <v>1.488546799147799</v>
      </c>
      <c r="R4" s="62">
        <f>'IS MIG'!$J$4</f>
        <v>0.33797778639841886</v>
      </c>
      <c r="S4" s="62">
        <f>'IS (incapacity)'!$J$4</f>
        <v>0.44918446391426786</v>
      </c>
      <c r="T4" s="62">
        <f>'IS (lone parent)'!$J$4</f>
        <v>0.60533424940263836</v>
      </c>
      <c r="U4" s="62">
        <f>'IS (carer)'!$J$4</f>
        <v>0</v>
      </c>
      <c r="V4" s="62">
        <f>'IS (others)'!$J$4</f>
        <v>9.6050299432473993E-2</v>
      </c>
      <c r="W4" s="62">
        <f>IIDB!$J$4</f>
        <v>13.117562070944141</v>
      </c>
      <c r="X4" s="62">
        <f>JSA!$J$4</f>
        <v>0.19950958704932828</v>
      </c>
      <c r="Y4" s="62">
        <f>MA!$J$4</f>
        <v>0.20169514325981064</v>
      </c>
      <c r="Z4" s="62"/>
      <c r="AA4" s="62"/>
      <c r="AB4" s="62"/>
      <c r="AC4" s="62">
        <f>SDA!$J$4</f>
        <v>1.5851513369081287</v>
      </c>
      <c r="AD4" s="62">
        <f>'SDA (working age)'!$J$4</f>
        <v>1.3385434883341667</v>
      </c>
      <c r="AE4" s="62">
        <f>'SDA (pensioners)'!$J$4</f>
        <v>0.2466078485739619</v>
      </c>
      <c r="AF4" s="62">
        <f>SP!$J$4</f>
        <v>1753.5941622288271</v>
      </c>
      <c r="AG4" s="62"/>
      <c r="AH4" s="62"/>
      <c r="AI4" s="62"/>
      <c r="AJ4" s="62"/>
      <c r="AK4" s="62"/>
      <c r="AL4" s="62"/>
      <c r="AM4" s="62"/>
      <c r="AN4" s="63">
        <f>WFP!$J$4</f>
        <v>3</v>
      </c>
    </row>
    <row r="5" spans="1:40" s="49" customFormat="1" ht="25.5" customHeight="1" x14ac:dyDescent="0.4">
      <c r="A5" s="54">
        <v>941</v>
      </c>
      <c r="B5" s="55" t="s">
        <v>72</v>
      </c>
      <c r="C5" s="56">
        <f t="shared" si="3"/>
        <v>89597.9431967649</v>
      </c>
      <c r="D5" s="57">
        <f t="shared" ref="D5:W5" si="4">SUM(D6,D16)</f>
        <v>3116.9458450528855</v>
      </c>
      <c r="E5" s="57">
        <f t="shared" si="4"/>
        <v>875.1813669307802</v>
      </c>
      <c r="F5" s="57">
        <f t="shared" si="4"/>
        <v>950.54974632774918</v>
      </c>
      <c r="G5" s="57"/>
      <c r="H5" s="57">
        <f t="shared" si="4"/>
        <v>2891.1079582600005</v>
      </c>
      <c r="I5" s="57">
        <f t="shared" si="4"/>
        <v>6720.0992621639798</v>
      </c>
      <c r="J5" s="57">
        <f t="shared" si="4"/>
        <v>718.89564359902852</v>
      </c>
      <c r="K5" s="57">
        <f t="shared" si="4"/>
        <v>3887.1953584686103</v>
      </c>
      <c r="L5" s="57">
        <f t="shared" si="4"/>
        <v>2113.2046898268318</v>
      </c>
      <c r="M5" s="57">
        <f t="shared" si="4"/>
        <v>13.284069219999999</v>
      </c>
      <c r="N5" s="57"/>
      <c r="O5" s="57">
        <f t="shared" si="4"/>
        <v>11212.411897709999</v>
      </c>
      <c r="P5" s="57">
        <f t="shared" si="4"/>
        <v>5861.7187024437453</v>
      </c>
      <c r="Q5" s="57">
        <f t="shared" si="4"/>
        <v>11607.381930198528</v>
      </c>
      <c r="R5" s="57">
        <f t="shared" si="4"/>
        <v>2146.7323332611272</v>
      </c>
      <c r="S5" s="57">
        <f t="shared" si="4"/>
        <v>4321.7112268888059</v>
      </c>
      <c r="T5" s="57">
        <f t="shared" si="4"/>
        <v>4584.8303790065029</v>
      </c>
      <c r="U5" s="57">
        <f t="shared" si="4"/>
        <v>285.0837190916746</v>
      </c>
      <c r="V5" s="57">
        <f t="shared" si="4"/>
        <v>269.02427195041452</v>
      </c>
      <c r="W5" s="57">
        <f t="shared" si="4"/>
        <v>651.92179969776305</v>
      </c>
      <c r="X5" s="57">
        <f>SUM(X6,X16)</f>
        <v>2283.2817089457872</v>
      </c>
      <c r="Y5" s="57">
        <f>SUM(Y6,Y16)</f>
        <v>117.79070087184813</v>
      </c>
      <c r="Z5" s="57"/>
      <c r="AA5" s="57"/>
      <c r="AB5" s="57"/>
      <c r="AC5" s="57">
        <f t="shared" ref="AC5:AF5" si="5">SUM(AC6,AC16)</f>
        <v>831.09996489979562</v>
      </c>
      <c r="AD5" s="57">
        <f t="shared" si="5"/>
        <v>680.37830721297121</v>
      </c>
      <c r="AE5" s="57">
        <f t="shared" si="5"/>
        <v>150.72165768682459</v>
      </c>
      <c r="AF5" s="57">
        <f t="shared" si="5"/>
        <v>40723.043580960257</v>
      </c>
      <c r="AG5" s="57"/>
      <c r="AH5" s="57"/>
      <c r="AI5" s="57"/>
      <c r="AJ5" s="57"/>
      <c r="AK5" s="57"/>
      <c r="AL5" s="57"/>
      <c r="AM5" s="57"/>
      <c r="AN5" s="58">
        <f t="shared" ref="AN5" si="6">SUM(AN6,AN16)</f>
        <v>1742.1246630817857</v>
      </c>
    </row>
    <row r="6" spans="1:40" s="49" customFormat="1" ht="25.5" customHeight="1" x14ac:dyDescent="0.4">
      <c r="A6" s="54">
        <v>921</v>
      </c>
      <c r="B6" s="64" t="s">
        <v>73</v>
      </c>
      <c r="C6" s="56">
        <f t="shared" si="3"/>
        <v>83744.855306348269</v>
      </c>
      <c r="D6" s="57">
        <f t="shared" ref="D6:L6" si="7">SUM(D7:D15)</f>
        <v>2847.8836904936852</v>
      </c>
      <c r="E6" s="57">
        <f t="shared" si="7"/>
        <v>821.69177545270327</v>
      </c>
      <c r="F6" s="57">
        <f t="shared" si="7"/>
        <v>875.90954391584489</v>
      </c>
      <c r="G6" s="57"/>
      <c r="H6" s="57">
        <f t="shared" si="7"/>
        <v>2745.9872092600003</v>
      </c>
      <c r="I6" s="57">
        <f t="shared" si="7"/>
        <v>6089.390008040763</v>
      </c>
      <c r="J6" s="57">
        <f t="shared" si="7"/>
        <v>669.54928236335945</v>
      </c>
      <c r="K6" s="57">
        <f t="shared" si="7"/>
        <v>3537.8733143633453</v>
      </c>
      <c r="L6" s="57">
        <f t="shared" si="7"/>
        <v>1880.2574494870469</v>
      </c>
      <c r="M6" s="57">
        <f t="shared" ref="M6:W6" si="8">SUM(M7:M15)</f>
        <v>12.61432522</v>
      </c>
      <c r="N6" s="57"/>
      <c r="O6" s="57">
        <f t="shared" si="8"/>
        <v>10667.02459571</v>
      </c>
      <c r="P6" s="57">
        <f t="shared" si="8"/>
        <v>5247.4452328965372</v>
      </c>
      <c r="Q6" s="57">
        <f t="shared" si="8"/>
        <v>10855.599884618056</v>
      </c>
      <c r="R6" s="57">
        <f t="shared" si="8"/>
        <v>2012.2946837874363</v>
      </c>
      <c r="S6" s="57">
        <f t="shared" si="8"/>
        <v>4003.8841875284397</v>
      </c>
      <c r="T6" s="57">
        <f t="shared" si="8"/>
        <v>4321.3600394150862</v>
      </c>
      <c r="U6" s="57">
        <f t="shared" si="8"/>
        <v>263.35905158315484</v>
      </c>
      <c r="V6" s="57">
        <f t="shared" si="8"/>
        <v>254.70192230393559</v>
      </c>
      <c r="W6" s="57">
        <f t="shared" si="8"/>
        <v>599.6491436283942</v>
      </c>
      <c r="X6" s="57">
        <f>SUM(X7:X15)</f>
        <v>2160.6765271632098</v>
      </c>
      <c r="Y6" s="57">
        <f>SUM(Y7:Y15)</f>
        <v>112.01957332242188</v>
      </c>
      <c r="Z6" s="57"/>
      <c r="AA6" s="57"/>
      <c r="AB6" s="57"/>
      <c r="AC6" s="57">
        <f t="shared" ref="AC6:AF6" si="9">SUM(AC7:AC15)</f>
        <v>767.6746425701665</v>
      </c>
      <c r="AD6" s="57">
        <f t="shared" si="9"/>
        <v>631.49644928833823</v>
      </c>
      <c r="AE6" s="57">
        <f t="shared" si="9"/>
        <v>136.17819328182847</v>
      </c>
      <c r="AF6" s="57">
        <f t="shared" si="9"/>
        <v>38305.178544651368</v>
      </c>
      <c r="AG6" s="57"/>
      <c r="AH6" s="57"/>
      <c r="AI6" s="57"/>
      <c r="AJ6" s="57"/>
      <c r="AK6" s="57"/>
      <c r="AL6" s="57"/>
      <c r="AM6" s="57"/>
      <c r="AN6" s="58">
        <f t="shared" ref="AN6" si="10">SUM(AN7:AN15)</f>
        <v>1636.1106094051156</v>
      </c>
    </row>
    <row r="7" spans="1:40" s="49" customFormat="1" x14ac:dyDescent="0.4">
      <c r="A7" s="59" t="s">
        <v>74</v>
      </c>
      <c r="B7" s="65" t="s">
        <v>75</v>
      </c>
      <c r="C7" s="61">
        <f t="shared" si="3"/>
        <v>5113.6316433363163</v>
      </c>
      <c r="D7" s="62">
        <f>AA!$J7</f>
        <v>166.60679306216838</v>
      </c>
      <c r="E7" s="62">
        <f>BBWB!$J7</f>
        <v>46.647303073373692</v>
      </c>
      <c r="F7" s="62">
        <f>CA!$J7</f>
        <v>65.307519208303873</v>
      </c>
      <c r="G7" s="62"/>
      <c r="H7" s="62">
        <f>CTB!J7</f>
        <v>187.60443099999998</v>
      </c>
      <c r="I7" s="62">
        <f>DLA!$J7</f>
        <v>448.82199834255732</v>
      </c>
      <c r="J7" s="62">
        <f>'DLA (children)'!$J7</f>
        <v>40.627463886026447</v>
      </c>
      <c r="K7" s="62">
        <f>'DLA (working age)'!$J7</f>
        <v>250.47921926304105</v>
      </c>
      <c r="L7" s="62">
        <f>'DLA (pensioners)'!$J7</f>
        <v>158.05962151561906</v>
      </c>
      <c r="M7" s="62">
        <f>DHP!$J7</f>
        <v>0.30296100000000004</v>
      </c>
      <c r="N7" s="62"/>
      <c r="O7" s="62">
        <f>HB!$J7</f>
        <v>593.11178099999995</v>
      </c>
      <c r="P7" s="62">
        <f>IB!$J7</f>
        <v>499.05518577982082</v>
      </c>
      <c r="Q7" s="62">
        <f>IS!$J7</f>
        <v>704.467710844267</v>
      </c>
      <c r="R7" s="62">
        <f>'IS MIG'!$J7</f>
        <v>123.70363333651068</v>
      </c>
      <c r="S7" s="62">
        <f>'IS (incapacity)'!$J7</f>
        <v>291.16843951228526</v>
      </c>
      <c r="T7" s="62">
        <f>'IS (lone parent)'!$J7</f>
        <v>252.24759257089357</v>
      </c>
      <c r="U7" s="62">
        <f>'IS (carer)'!$J7</f>
        <v>22.336886012049245</v>
      </c>
      <c r="V7" s="62">
        <f>'IS (others)'!$J7</f>
        <v>15.011159412528254</v>
      </c>
      <c r="W7" s="62">
        <f>IIDB!$J7</f>
        <v>87.597164997849447</v>
      </c>
      <c r="X7" s="62">
        <f>JSA!$J7</f>
        <v>147.15095103568729</v>
      </c>
      <c r="Y7" s="62">
        <f>MA!$J7</f>
        <v>4.567482231223317</v>
      </c>
      <c r="Z7" s="62"/>
      <c r="AA7" s="62"/>
      <c r="AB7" s="62"/>
      <c r="AC7" s="62">
        <f>SDA!$J7</f>
        <v>52.273451415927276</v>
      </c>
      <c r="AD7" s="62">
        <f>'SDA (working age)'!$J7</f>
        <v>41.659035717943325</v>
      </c>
      <c r="AE7" s="62">
        <f>'SDA (pensioners)'!$J7</f>
        <v>10.614415697983947</v>
      </c>
      <c r="AF7" s="62">
        <f>SP!$J7</f>
        <v>2023.4068837851482</v>
      </c>
      <c r="AG7" s="62"/>
      <c r="AH7" s="62"/>
      <c r="AI7" s="62"/>
      <c r="AJ7" s="62"/>
      <c r="AK7" s="62"/>
      <c r="AL7" s="62"/>
      <c r="AM7" s="62"/>
      <c r="AN7" s="63">
        <f>WFP!$J7</f>
        <v>86.710026559989672</v>
      </c>
    </row>
    <row r="8" spans="1:40" s="49" customFormat="1" x14ac:dyDescent="0.4">
      <c r="A8" s="59" t="s">
        <v>76</v>
      </c>
      <c r="B8" s="65" t="s">
        <v>77</v>
      </c>
      <c r="C8" s="61">
        <f t="shared" si="3"/>
        <v>12936.876446620561</v>
      </c>
      <c r="D8" s="62">
        <f>AA!$J8</f>
        <v>468.81927728358312</v>
      </c>
      <c r="E8" s="62">
        <f>BBWB!$J8</f>
        <v>124.97266554009516</v>
      </c>
      <c r="F8" s="62">
        <f>CA!$J8</f>
        <v>154.79444333369017</v>
      </c>
      <c r="G8" s="62"/>
      <c r="H8" s="62">
        <f>CTB!J8</f>
        <v>436.45291499999996</v>
      </c>
      <c r="I8" s="62">
        <f>DLA!$J8</f>
        <v>1206.329797547334</v>
      </c>
      <c r="J8" s="62">
        <f>'DLA (children)'!$J8</f>
        <v>99.863638148360366</v>
      </c>
      <c r="K8" s="62">
        <f>'DLA (working age)'!$J8</f>
        <v>689.28844024155649</v>
      </c>
      <c r="L8" s="62">
        <f>'DLA (pensioners)'!$J8</f>
        <v>418.59882608174962</v>
      </c>
      <c r="M8" s="62">
        <f>DHP!$J8</f>
        <v>1.3922905700000001</v>
      </c>
      <c r="N8" s="62"/>
      <c r="O8" s="62">
        <f>HB!$J8</f>
        <v>1483.08995</v>
      </c>
      <c r="P8" s="62">
        <f>IB!$J8</f>
        <v>1093.068652351388</v>
      </c>
      <c r="Q8" s="62">
        <f>IS!$J8</f>
        <v>1869.5627569113883</v>
      </c>
      <c r="R8" s="62">
        <f>'IS MIG'!$J8</f>
        <v>320.69477721151418</v>
      </c>
      <c r="S8" s="62">
        <f>'IS (incapacity)'!$J8</f>
        <v>785.44210765490823</v>
      </c>
      <c r="T8" s="62">
        <f>'IS (lone parent)'!$J8</f>
        <v>676.92925661918582</v>
      </c>
      <c r="U8" s="62">
        <f>'IS (carer)'!$J8</f>
        <v>47.638210820648354</v>
      </c>
      <c r="V8" s="62">
        <f>'IS (others)'!$J8</f>
        <v>38.858404605131767</v>
      </c>
      <c r="W8" s="62">
        <f>IIDB!$J8</f>
        <v>107.66622562597992</v>
      </c>
      <c r="X8" s="62">
        <f>JSA!$J8</f>
        <v>303.33043616177866</v>
      </c>
      <c r="Y8" s="62">
        <f>MA!$J8</f>
        <v>11.850707973744811</v>
      </c>
      <c r="Z8" s="62"/>
      <c r="AA8" s="62"/>
      <c r="AB8" s="62"/>
      <c r="AC8" s="62">
        <f>SDA!$J8</f>
        <v>129.92226279106893</v>
      </c>
      <c r="AD8" s="62">
        <f>'SDA (working age)'!$J8</f>
        <v>105.01238556002315</v>
      </c>
      <c r="AE8" s="62">
        <f>'SDA (pensioners)'!$J8</f>
        <v>24.909877231045776</v>
      </c>
      <c r="AF8" s="62">
        <f>SP!$J8</f>
        <v>5317.9194401931391</v>
      </c>
      <c r="AG8" s="62"/>
      <c r="AH8" s="62"/>
      <c r="AI8" s="62"/>
      <c r="AJ8" s="62"/>
      <c r="AK8" s="62"/>
      <c r="AL8" s="62"/>
      <c r="AM8" s="62"/>
      <c r="AN8" s="63">
        <f>WFP!$J8</f>
        <v>227.70462533737214</v>
      </c>
    </row>
    <row r="9" spans="1:40" s="49" customFormat="1" x14ac:dyDescent="0.4">
      <c r="A9" s="59" t="s">
        <v>78</v>
      </c>
      <c r="B9" s="65" t="s">
        <v>79</v>
      </c>
      <c r="C9" s="61">
        <f t="shared" si="3"/>
        <v>8587.9693540436328</v>
      </c>
      <c r="D9" s="62">
        <f>AA!$J9</f>
        <v>278.82526105295653</v>
      </c>
      <c r="E9" s="62">
        <f>BBWB!$J9</f>
        <v>84.173236910859345</v>
      </c>
      <c r="F9" s="62">
        <f>CA!$J9</f>
        <v>105.12397772095829</v>
      </c>
      <c r="G9" s="62"/>
      <c r="H9" s="62">
        <f>CTB!J9</f>
        <v>268.781993</v>
      </c>
      <c r="I9" s="62">
        <f>DLA!$J9</f>
        <v>733.55518234553551</v>
      </c>
      <c r="J9" s="62">
        <f>'DLA (children)'!$J9</f>
        <v>70.242707111447743</v>
      </c>
      <c r="K9" s="62">
        <f>'DLA (working age)'!$J9</f>
        <v>420.07236568039724</v>
      </c>
      <c r="L9" s="62">
        <f>'DLA (pensioners)'!$J9</f>
        <v>243.60129231524166</v>
      </c>
      <c r="M9" s="62">
        <f>DHP!$J9</f>
        <v>0.96802500000000002</v>
      </c>
      <c r="N9" s="62"/>
      <c r="O9" s="62">
        <f>HB!$J9</f>
        <v>893.264186</v>
      </c>
      <c r="P9" s="62">
        <f>IB!$J9</f>
        <v>638.43250644230454</v>
      </c>
      <c r="Q9" s="62">
        <f>IS!$J9</f>
        <v>1129.7671671757735</v>
      </c>
      <c r="R9" s="62">
        <f>'IS MIG'!$J9</f>
        <v>215.40500986300282</v>
      </c>
      <c r="S9" s="62">
        <f>'IS (incapacity)'!$J9</f>
        <v>418.71482336174148</v>
      </c>
      <c r="T9" s="62">
        <f>'IS (lone parent)'!$J9</f>
        <v>434.22108631511048</v>
      </c>
      <c r="U9" s="62">
        <f>'IS (carer)'!$J9</f>
        <v>35.910532356860863</v>
      </c>
      <c r="V9" s="62">
        <f>'IS (others)'!$J9</f>
        <v>25.515715279057673</v>
      </c>
      <c r="W9" s="62">
        <f>IIDB!$J9</f>
        <v>78.255583271629504</v>
      </c>
      <c r="X9" s="62">
        <f>JSA!$J9</f>
        <v>237.69880117212125</v>
      </c>
      <c r="Y9" s="62">
        <f>MA!$J9</f>
        <v>10.747779029116757</v>
      </c>
      <c r="Z9" s="62"/>
      <c r="AA9" s="62"/>
      <c r="AB9" s="62"/>
      <c r="AC9" s="62">
        <f>SDA!$J9</f>
        <v>85.687637970488481</v>
      </c>
      <c r="AD9" s="62">
        <f>'SDA (working age)'!$J9</f>
        <v>69.393021493684287</v>
      </c>
      <c r="AE9" s="62">
        <f>'SDA (pensioners)'!$J9</f>
        <v>16.294616476804201</v>
      </c>
      <c r="AF9" s="62">
        <f>SP!$J9</f>
        <v>3876.2857148058274</v>
      </c>
      <c r="AG9" s="62"/>
      <c r="AH9" s="62"/>
      <c r="AI9" s="62"/>
      <c r="AJ9" s="62"/>
      <c r="AK9" s="62"/>
      <c r="AL9" s="62"/>
      <c r="AM9" s="62"/>
      <c r="AN9" s="63">
        <f>WFP!$J9</f>
        <v>166.40230214606242</v>
      </c>
    </row>
    <row r="10" spans="1:40" s="49" customFormat="1" x14ac:dyDescent="0.4">
      <c r="A10" s="59" t="s">
        <v>80</v>
      </c>
      <c r="B10" s="65" t="s">
        <v>81</v>
      </c>
      <c r="C10" s="61">
        <f t="shared" si="3"/>
        <v>6847.2718041615635</v>
      </c>
      <c r="D10" s="62">
        <f>AA!$J10</f>
        <v>260.35144932948072</v>
      </c>
      <c r="E10" s="62">
        <f>BBWB!$J10</f>
        <v>72.050816230508275</v>
      </c>
      <c r="F10" s="62">
        <f>CA!$J10</f>
        <v>77.882521218235951</v>
      </c>
      <c r="G10" s="62"/>
      <c r="H10" s="62">
        <f>CTB!J10</f>
        <v>201.64055799999997</v>
      </c>
      <c r="I10" s="62">
        <f>DLA!$J10</f>
        <v>535.63868204628307</v>
      </c>
      <c r="J10" s="62">
        <f>'DLA (children)'!$J10</f>
        <v>56.24581614902015</v>
      </c>
      <c r="K10" s="62">
        <f>'DLA (working age)'!$J10</f>
        <v>310.89980333308716</v>
      </c>
      <c r="L10" s="62">
        <f>'DLA (pensioners)'!$J10</f>
        <v>168.51100915306893</v>
      </c>
      <c r="M10" s="62">
        <f>DHP!$J10</f>
        <v>0.48746300000000004</v>
      </c>
      <c r="N10" s="62"/>
      <c r="O10" s="62">
        <f>HB!$J10</f>
        <v>622.09421899999995</v>
      </c>
      <c r="P10" s="62">
        <f>IB!$J10</f>
        <v>478.05830331873977</v>
      </c>
      <c r="Q10" s="62">
        <f>IS!$J10</f>
        <v>785.48867475423162</v>
      </c>
      <c r="R10" s="62">
        <f>'IS MIG'!$J10</f>
        <v>159.23792047911712</v>
      </c>
      <c r="S10" s="62">
        <f>'IS (incapacity)'!$J10</f>
        <v>277.99077289374861</v>
      </c>
      <c r="T10" s="62">
        <f>'IS (lone parent)'!$J10</f>
        <v>308.72550707803521</v>
      </c>
      <c r="U10" s="62">
        <f>'IS (carer)'!$J10</f>
        <v>23.063270582825936</v>
      </c>
      <c r="V10" s="62">
        <f>'IS (others)'!$J10</f>
        <v>16.471203720504548</v>
      </c>
      <c r="W10" s="62">
        <f>IIDB!$J10</f>
        <v>75.82232868835591</v>
      </c>
      <c r="X10" s="62">
        <f>JSA!$J10</f>
        <v>167.95746147153605</v>
      </c>
      <c r="Y10" s="62">
        <f>MA!$J10</f>
        <v>9.2135958300921548</v>
      </c>
      <c r="Z10" s="62"/>
      <c r="AA10" s="62"/>
      <c r="AB10" s="62"/>
      <c r="AC10" s="62">
        <f>SDA!$J10</f>
        <v>74.825230775852134</v>
      </c>
      <c r="AD10" s="62">
        <f>'SDA (working age)'!$J10</f>
        <v>62.68934802993099</v>
      </c>
      <c r="AE10" s="62">
        <f>'SDA (pensioners)'!$J10</f>
        <v>12.135882745921121</v>
      </c>
      <c r="AF10" s="62">
        <f>SP!$J10</f>
        <v>3344.7122932115153</v>
      </c>
      <c r="AG10" s="62"/>
      <c r="AH10" s="62"/>
      <c r="AI10" s="62"/>
      <c r="AJ10" s="62"/>
      <c r="AK10" s="62"/>
      <c r="AL10" s="62"/>
      <c r="AM10" s="62"/>
      <c r="AN10" s="63">
        <f>WFP!$J10</f>
        <v>141.04820728673198</v>
      </c>
    </row>
    <row r="11" spans="1:40" s="49" customFormat="1" x14ac:dyDescent="0.4">
      <c r="A11" s="59" t="s">
        <v>82</v>
      </c>
      <c r="B11" s="65" t="s">
        <v>83</v>
      </c>
      <c r="C11" s="61">
        <f t="shared" si="3"/>
        <v>9259.7067039010781</v>
      </c>
      <c r="D11" s="62">
        <f>AA!$J11</f>
        <v>366.28520190105087</v>
      </c>
      <c r="E11" s="62">
        <f>BBWB!$J11</f>
        <v>96.923638490412444</v>
      </c>
      <c r="F11" s="62">
        <f>CA!$J11</f>
        <v>110.81859064599394</v>
      </c>
      <c r="G11" s="62"/>
      <c r="H11" s="62">
        <f>CTB!J11</f>
        <v>315.258824</v>
      </c>
      <c r="I11" s="62">
        <f>DLA!$J11</f>
        <v>725.85376779180638</v>
      </c>
      <c r="J11" s="62">
        <f>'DLA (children)'!$J11</f>
        <v>78.345938118519143</v>
      </c>
      <c r="K11" s="62">
        <f>'DLA (working age)'!$J11</f>
        <v>408.91844928412405</v>
      </c>
      <c r="L11" s="62">
        <f>'DLA (pensioners)'!$J11</f>
        <v>238.51524548514033</v>
      </c>
      <c r="M11" s="62">
        <f>DHP!$J11</f>
        <v>1.2290889999999999</v>
      </c>
      <c r="N11" s="62"/>
      <c r="O11" s="62">
        <f>HB!$J11</f>
        <v>992.34072500000002</v>
      </c>
      <c r="P11" s="62">
        <f>IB!$J11</f>
        <v>630.64155181262004</v>
      </c>
      <c r="Q11" s="62">
        <f>IS!$J11</f>
        <v>1217.093563474642</v>
      </c>
      <c r="R11" s="62">
        <f>'IS MIG'!$J11</f>
        <v>245.62466069040329</v>
      </c>
      <c r="S11" s="62">
        <f>'IS (incapacity)'!$J11</f>
        <v>432.78984752092447</v>
      </c>
      <c r="T11" s="62">
        <f>'IS (lone parent)'!$J11</f>
        <v>476.84520809870901</v>
      </c>
      <c r="U11" s="62">
        <f>'IS (carer)'!$J11</f>
        <v>35.434590077458914</v>
      </c>
      <c r="V11" s="62">
        <f>'IS (others)'!$J11</f>
        <v>26.399257087146168</v>
      </c>
      <c r="W11" s="62">
        <f>IIDB!$J11</f>
        <v>67.327096382405045</v>
      </c>
      <c r="X11" s="62">
        <f>JSA!$J11</f>
        <v>284.3523439041083</v>
      </c>
      <c r="Y11" s="62">
        <f>MA!$J11</f>
        <v>11.038948122141013</v>
      </c>
      <c r="Z11" s="62"/>
      <c r="AA11" s="62"/>
      <c r="AB11" s="62"/>
      <c r="AC11" s="62">
        <f>SDA!$J11</f>
        <v>84.701669078607324</v>
      </c>
      <c r="AD11" s="62">
        <f>'SDA (working age)'!$J11</f>
        <v>70.896452573113436</v>
      </c>
      <c r="AE11" s="62">
        <f>'SDA (pensioners)'!$J11</f>
        <v>13.805216505493892</v>
      </c>
      <c r="AF11" s="62">
        <f>SP!$J11</f>
        <v>4177.3834340486319</v>
      </c>
      <c r="AG11" s="62"/>
      <c r="AH11" s="62"/>
      <c r="AI11" s="62"/>
      <c r="AJ11" s="62"/>
      <c r="AK11" s="62"/>
      <c r="AL11" s="62"/>
      <c r="AM11" s="62"/>
      <c r="AN11" s="63">
        <f>WFP!$J11</f>
        <v>178.45826024865781</v>
      </c>
    </row>
    <row r="12" spans="1:40" s="49" customFormat="1" x14ac:dyDescent="0.4">
      <c r="A12" s="59" t="s">
        <v>84</v>
      </c>
      <c r="B12" s="65" t="s">
        <v>85</v>
      </c>
      <c r="C12" s="61">
        <f t="shared" si="3"/>
        <v>8371.9859620745519</v>
      </c>
      <c r="D12" s="62">
        <f>AA!$J12</f>
        <v>313.34702387011191</v>
      </c>
      <c r="E12" s="62">
        <f>BBWB!$J12</f>
        <v>88.515010241060736</v>
      </c>
      <c r="F12" s="62">
        <f>CA!$J12</f>
        <v>80.094798183824523</v>
      </c>
      <c r="G12" s="62"/>
      <c r="H12" s="62">
        <f>CTB!J12</f>
        <v>249.86232900000002</v>
      </c>
      <c r="I12" s="62">
        <f>DLA!$J12</f>
        <v>532.56695873921478</v>
      </c>
      <c r="J12" s="62">
        <f>'DLA (children)'!$J12</f>
        <v>74.112488212479718</v>
      </c>
      <c r="K12" s="62">
        <f>'DLA (working age)'!$J12</f>
        <v>309.60379528655915</v>
      </c>
      <c r="L12" s="62">
        <f>'DLA (pensioners)'!$J12</f>
        <v>147.95159193945523</v>
      </c>
      <c r="M12" s="62">
        <f>DHP!$J12</f>
        <v>1.3352700000000002</v>
      </c>
      <c r="N12" s="62"/>
      <c r="O12" s="62">
        <f>HB!$J12</f>
        <v>863.44536099999993</v>
      </c>
      <c r="P12" s="62">
        <f>IB!$J12</f>
        <v>413.97049462137886</v>
      </c>
      <c r="Q12" s="62">
        <f>IS!$J12</f>
        <v>869.2734554985409</v>
      </c>
      <c r="R12" s="62">
        <f>'IS MIG'!$J12</f>
        <v>173.20599601888179</v>
      </c>
      <c r="S12" s="62">
        <f>'IS (incapacity)'!$J12</f>
        <v>292.32374932046423</v>
      </c>
      <c r="T12" s="62">
        <f>'IS (lone parent)'!$J12</f>
        <v>362.42178282313233</v>
      </c>
      <c r="U12" s="62">
        <f>'IS (carer)'!$J12</f>
        <v>21.036821905348361</v>
      </c>
      <c r="V12" s="62">
        <f>'IS (others)'!$J12</f>
        <v>20.285105430714307</v>
      </c>
      <c r="W12" s="62">
        <f>IIDB!$J12</f>
        <v>45.417225765189336</v>
      </c>
      <c r="X12" s="62">
        <f>JSA!$J12</f>
        <v>169.08385491375668</v>
      </c>
      <c r="Y12" s="62">
        <f>MA!$J12</f>
        <v>14.071912911675733</v>
      </c>
      <c r="Z12" s="62"/>
      <c r="AA12" s="62"/>
      <c r="AB12" s="62"/>
      <c r="AC12" s="62">
        <f>SDA!$J12</f>
        <v>73.722563469667421</v>
      </c>
      <c r="AD12" s="62">
        <f>'SDA (working age)'!$J12</f>
        <v>60.801002029992858</v>
      </c>
      <c r="AE12" s="62">
        <f>'SDA (pensioners)'!$J12</f>
        <v>12.921561439674557</v>
      </c>
      <c r="AF12" s="62">
        <f>SP!$J12</f>
        <v>4472.3685674860717</v>
      </c>
      <c r="AG12" s="62"/>
      <c r="AH12" s="62"/>
      <c r="AI12" s="62"/>
      <c r="AJ12" s="62"/>
      <c r="AK12" s="62"/>
      <c r="AL12" s="62"/>
      <c r="AM12" s="62"/>
      <c r="AN12" s="63">
        <f>WFP!$J12</f>
        <v>184.91113637405883</v>
      </c>
    </row>
    <row r="13" spans="1:40" s="49" customFormat="1" x14ac:dyDescent="0.4">
      <c r="A13" s="59" t="s">
        <v>86</v>
      </c>
      <c r="B13" s="65" t="s">
        <v>87</v>
      </c>
      <c r="C13" s="61">
        <f t="shared" si="3"/>
        <v>12613.20469198502</v>
      </c>
      <c r="D13" s="62">
        <f>AA!$J13</f>
        <v>302.13041002112379</v>
      </c>
      <c r="E13" s="62">
        <f>BBWB!$J13</f>
        <v>99.572141298563167</v>
      </c>
      <c r="F13" s="62">
        <f>CA!$J13</f>
        <v>108.87018059335966</v>
      </c>
      <c r="G13" s="62"/>
      <c r="H13" s="62">
        <f>CTB!J13</f>
        <v>529.10975135000012</v>
      </c>
      <c r="I13" s="62">
        <f>DLA!$J13</f>
        <v>747.30246038537894</v>
      </c>
      <c r="J13" s="62">
        <f>'DLA (children)'!$J13</f>
        <v>90.680563789930233</v>
      </c>
      <c r="K13" s="62">
        <f>'DLA (working age)'!$J13</f>
        <v>468.63587829779726</v>
      </c>
      <c r="L13" s="62">
        <f>'DLA (pensioners)'!$J13</f>
        <v>187.13857757297083</v>
      </c>
      <c r="M13" s="62">
        <f>DHP!$J13</f>
        <v>3.5525529999999996</v>
      </c>
      <c r="N13" s="62"/>
      <c r="O13" s="62">
        <f>HB!$J13</f>
        <v>3015.297603</v>
      </c>
      <c r="P13" s="62">
        <f>IB!$J13</f>
        <v>527.80806195844502</v>
      </c>
      <c r="Q13" s="62">
        <f>IS!$J13</f>
        <v>2299.7937200897195</v>
      </c>
      <c r="R13" s="62">
        <f>'IS MIG'!$J13</f>
        <v>382.39151647952292</v>
      </c>
      <c r="S13" s="62">
        <f>'IS (incapacity)'!$J13</f>
        <v>803.498005546174</v>
      </c>
      <c r="T13" s="62">
        <f>'IS (lone parent)'!$J13</f>
        <v>1007.6876694865542</v>
      </c>
      <c r="U13" s="62">
        <f>'IS (carer)'!$J13</f>
        <v>35.074012837916953</v>
      </c>
      <c r="V13" s="62">
        <f>'IS (others)'!$J13</f>
        <v>71.142515739551271</v>
      </c>
      <c r="W13" s="62">
        <f>IIDB!$J13</f>
        <v>31.727523892337015</v>
      </c>
      <c r="X13" s="62">
        <f>JSA!$J13</f>
        <v>493.74897276984609</v>
      </c>
      <c r="Y13" s="62">
        <f>MA!$J13</f>
        <v>16.132412727252795</v>
      </c>
      <c r="Z13" s="62"/>
      <c r="AA13" s="62"/>
      <c r="AB13" s="62"/>
      <c r="AC13" s="62">
        <f>SDA!$J13</f>
        <v>82.623716631029239</v>
      </c>
      <c r="AD13" s="62">
        <f>'SDA (working age)'!$J13</f>
        <v>69.274119366666454</v>
      </c>
      <c r="AE13" s="62">
        <f>'SDA (pensioners)'!$J13</f>
        <v>13.349597264362785</v>
      </c>
      <c r="AF13" s="62">
        <f>SP!$J13</f>
        <v>4164.997139912557</v>
      </c>
      <c r="AG13" s="62"/>
      <c r="AH13" s="62"/>
      <c r="AI13" s="62"/>
      <c r="AJ13" s="62"/>
      <c r="AK13" s="62"/>
      <c r="AL13" s="62"/>
      <c r="AM13" s="62"/>
      <c r="AN13" s="63">
        <f>WFP!$J13</f>
        <v>190.53804435540852</v>
      </c>
    </row>
    <row r="14" spans="1:40" s="49" customFormat="1" x14ac:dyDescent="0.4">
      <c r="A14" s="59" t="s">
        <v>88</v>
      </c>
      <c r="B14" s="65" t="s">
        <v>89</v>
      </c>
      <c r="C14" s="61">
        <f t="shared" si="3"/>
        <v>11799.030978644207</v>
      </c>
      <c r="D14" s="62">
        <f>AA!$J14</f>
        <v>364.86446078056247</v>
      </c>
      <c r="E14" s="62">
        <f>BBWB!$J14</f>
        <v>130.21063901085978</v>
      </c>
      <c r="F14" s="62">
        <f>CA!$J14</f>
        <v>97.178947604457406</v>
      </c>
      <c r="G14" s="62"/>
      <c r="H14" s="62">
        <f>CTB!J14</f>
        <v>326.68384891000005</v>
      </c>
      <c r="I14" s="62">
        <f>DLA!$J14</f>
        <v>653.81351031546069</v>
      </c>
      <c r="J14" s="62">
        <f>'DLA (children)'!$J14</f>
        <v>101.10286976352791</v>
      </c>
      <c r="K14" s="62">
        <f>'DLA (working age)'!$J14</f>
        <v>381.06890326730797</v>
      </c>
      <c r="L14" s="62">
        <f>'DLA (pensioners)'!$J14</f>
        <v>169.89577828097825</v>
      </c>
      <c r="M14" s="62">
        <f>DHP!$J14</f>
        <v>2.1604939999999999</v>
      </c>
      <c r="N14" s="62"/>
      <c r="O14" s="62">
        <f>HB!$J14</f>
        <v>1373.38611771</v>
      </c>
      <c r="P14" s="62">
        <f>IB!$J14</f>
        <v>522.39591724299657</v>
      </c>
      <c r="Q14" s="62">
        <f>IS!$J14</f>
        <v>1156.8261477929257</v>
      </c>
      <c r="R14" s="62">
        <f>'IS MIG'!$J14</f>
        <v>219.15612161360212</v>
      </c>
      <c r="S14" s="62">
        <f>'IS (incapacity)'!$J14</f>
        <v>389.09553642572411</v>
      </c>
      <c r="T14" s="62">
        <f>'IS (lone parent)'!$J14</f>
        <v>499.652924359228</v>
      </c>
      <c r="U14" s="62">
        <f>'IS (carer)'!$J14</f>
        <v>23.774664060584033</v>
      </c>
      <c r="V14" s="62">
        <f>'IS (others)'!$J14</f>
        <v>25.146901333787355</v>
      </c>
      <c r="W14" s="62">
        <f>IIDB!$J14</f>
        <v>59.392570567382457</v>
      </c>
      <c r="X14" s="62">
        <f>JSA!$J14</f>
        <v>222.07693476112922</v>
      </c>
      <c r="Y14" s="62">
        <f>MA!$J14</f>
        <v>20.266835168941345</v>
      </c>
      <c r="Z14" s="62"/>
      <c r="AA14" s="62"/>
      <c r="AB14" s="62"/>
      <c r="AC14" s="62">
        <f>SDA!$J14</f>
        <v>105.33745908015416</v>
      </c>
      <c r="AD14" s="62">
        <f>'SDA (working age)'!$J14</f>
        <v>86.588714049122586</v>
      </c>
      <c r="AE14" s="62">
        <f>'SDA (pensioners)'!$J14</f>
        <v>18.748745031031575</v>
      </c>
      <c r="AF14" s="62">
        <f>SP!$J14</f>
        <v>6493.3485432331763</v>
      </c>
      <c r="AG14" s="62"/>
      <c r="AH14" s="62"/>
      <c r="AI14" s="62"/>
      <c r="AJ14" s="62"/>
      <c r="AK14" s="62"/>
      <c r="AL14" s="62"/>
      <c r="AM14" s="62"/>
      <c r="AN14" s="63">
        <f>WFP!$J14</f>
        <v>271.08855246615963</v>
      </c>
    </row>
    <row r="15" spans="1:40" s="49" customFormat="1" x14ac:dyDescent="0.4">
      <c r="A15" s="59" t="s">
        <v>90</v>
      </c>
      <c r="B15" s="65" t="s">
        <v>91</v>
      </c>
      <c r="C15" s="61">
        <f t="shared" si="3"/>
        <v>8215.1777215813381</v>
      </c>
      <c r="D15" s="62">
        <f>AA!$J15</f>
        <v>326.65381319264725</v>
      </c>
      <c r="E15" s="62">
        <f>BBWB!$J15</f>
        <v>78.626324656970823</v>
      </c>
      <c r="F15" s="62">
        <f>CA!$J15</f>
        <v>75.838565407020951</v>
      </c>
      <c r="G15" s="62"/>
      <c r="H15" s="62">
        <f>CTB!J15</f>
        <v>230.59255899999999</v>
      </c>
      <c r="I15" s="62">
        <f>DLA!$J15</f>
        <v>505.50765052719163</v>
      </c>
      <c r="J15" s="62">
        <f>'DLA (children)'!$J15</f>
        <v>58.327797184047718</v>
      </c>
      <c r="K15" s="62">
        <f>'DLA (working age)'!$J15</f>
        <v>298.9064597094748</v>
      </c>
      <c r="L15" s="62">
        <f>'DLA (pensioners)'!$J15</f>
        <v>147.98550714282297</v>
      </c>
      <c r="M15" s="62">
        <f>DHP!$J15</f>
        <v>1.1861796499999999</v>
      </c>
      <c r="N15" s="62"/>
      <c r="O15" s="62">
        <f>HB!$J15</f>
        <v>830.99465299999997</v>
      </c>
      <c r="P15" s="62">
        <f>IB!$J15</f>
        <v>444.01455936884315</v>
      </c>
      <c r="Q15" s="62">
        <f>IS!$J15</f>
        <v>823.32668807656523</v>
      </c>
      <c r="R15" s="62">
        <f>'IS MIG'!$J15</f>
        <v>172.87504809488155</v>
      </c>
      <c r="S15" s="62">
        <f>'IS (incapacity)'!$J15</f>
        <v>312.86090529246934</v>
      </c>
      <c r="T15" s="62">
        <f>'IS (lone parent)'!$J15</f>
        <v>302.62901206423811</v>
      </c>
      <c r="U15" s="62">
        <f>'IS (carer)'!$J15</f>
        <v>19.090062929462185</v>
      </c>
      <c r="V15" s="62">
        <f>'IS (others)'!$J15</f>
        <v>15.871659695514239</v>
      </c>
      <c r="W15" s="62">
        <f>IIDB!$J15</f>
        <v>46.443424437265584</v>
      </c>
      <c r="X15" s="62">
        <f>JSA!$J15</f>
        <v>135.27677097324641</v>
      </c>
      <c r="Y15" s="62">
        <f>MA!$J15</f>
        <v>14.129899328233964</v>
      </c>
      <c r="Z15" s="62"/>
      <c r="AA15" s="62"/>
      <c r="AB15" s="62"/>
      <c r="AC15" s="62">
        <f>SDA!$J15</f>
        <v>78.580651357371664</v>
      </c>
      <c r="AD15" s="62">
        <f>'SDA (working age)'!$J15</f>
        <v>65.182370467861077</v>
      </c>
      <c r="AE15" s="62">
        <f>'SDA (pensioners)'!$J15</f>
        <v>13.398280889510595</v>
      </c>
      <c r="AF15" s="62">
        <f>SP!$J15</f>
        <v>4434.7565279753071</v>
      </c>
      <c r="AG15" s="62"/>
      <c r="AH15" s="62"/>
      <c r="AI15" s="62"/>
      <c r="AJ15" s="62"/>
      <c r="AK15" s="62"/>
      <c r="AL15" s="62"/>
      <c r="AM15" s="62"/>
      <c r="AN15" s="63">
        <f>WFP!$J15</f>
        <v>189.24945463067462</v>
      </c>
    </row>
    <row r="16" spans="1:40" s="49" customFormat="1" x14ac:dyDescent="0.4">
      <c r="A16" s="47">
        <v>924</v>
      </c>
      <c r="B16" s="66" t="s">
        <v>92</v>
      </c>
      <c r="C16" s="56">
        <f t="shared" si="3"/>
        <v>5853.087890416642</v>
      </c>
      <c r="D16" s="57">
        <f>AA!$J$16</f>
        <v>269.06215455920045</v>
      </c>
      <c r="E16" s="57">
        <f>BBWB!$J$16</f>
        <v>53.489591478076889</v>
      </c>
      <c r="F16" s="57">
        <f>CA!$J$16</f>
        <v>74.640202411904269</v>
      </c>
      <c r="G16" s="57"/>
      <c r="H16" s="57">
        <f>CTB!J16</f>
        <v>145.12074900000002</v>
      </c>
      <c r="I16" s="57">
        <f>DLA!$J$16</f>
        <v>630.70925412321662</v>
      </c>
      <c r="J16" s="57">
        <f>'DLA (children)'!$J$16</f>
        <v>49.346361235669072</v>
      </c>
      <c r="K16" s="57">
        <f>'DLA (working age)'!$J$16</f>
        <v>349.32204410526504</v>
      </c>
      <c r="L16" s="57">
        <f>'DLA (pensioners)'!$J$16</f>
        <v>232.94724033978503</v>
      </c>
      <c r="M16" s="57">
        <f>DHP!$J$16</f>
        <v>0.66974400000000012</v>
      </c>
      <c r="N16" s="57"/>
      <c r="O16" s="57">
        <f>HB!$J$16</f>
        <v>545.38730199999998</v>
      </c>
      <c r="P16" s="57">
        <f>IB!$J$16</f>
        <v>614.27346954720849</v>
      </c>
      <c r="Q16" s="57">
        <f>IS!$J$16</f>
        <v>751.78204558047264</v>
      </c>
      <c r="R16" s="57">
        <f>'IS MIG'!$J$16</f>
        <v>134.43764947369095</v>
      </c>
      <c r="S16" s="57">
        <f>'IS (incapacity)'!$J$16</f>
        <v>317.82703936036609</v>
      </c>
      <c r="T16" s="57">
        <f>'IS (lone parent)'!$J$16</f>
        <v>263.47033959141686</v>
      </c>
      <c r="U16" s="57">
        <f>'IS (carer)'!$J$16</f>
        <v>21.724667508519772</v>
      </c>
      <c r="V16" s="57">
        <f>'IS (others)'!$J$16</f>
        <v>14.322349646478953</v>
      </c>
      <c r="W16" s="57">
        <f>IIDB!$J$16</f>
        <v>52.27265606936885</v>
      </c>
      <c r="X16" s="57">
        <f>JSA!$J$16</f>
        <v>122.6051817825774</v>
      </c>
      <c r="Y16" s="57">
        <f>MA!$J$16</f>
        <v>5.7711275494262502</v>
      </c>
      <c r="Z16" s="57"/>
      <c r="AA16" s="57"/>
      <c r="AB16" s="57"/>
      <c r="AC16" s="57">
        <f>SDA!$J$16</f>
        <v>63.425322329629076</v>
      </c>
      <c r="AD16" s="57">
        <f>'SDA (working age)'!$J$16</f>
        <v>48.881857924632953</v>
      </c>
      <c r="AE16" s="57">
        <f>'SDA (pensioners)'!$J$16</f>
        <v>14.543464404996124</v>
      </c>
      <c r="AF16" s="57">
        <f>SP!$J$16</f>
        <v>2417.8650363088905</v>
      </c>
      <c r="AG16" s="57"/>
      <c r="AH16" s="57"/>
      <c r="AI16" s="57"/>
      <c r="AJ16" s="57"/>
      <c r="AK16" s="57"/>
      <c r="AL16" s="57"/>
      <c r="AM16" s="57"/>
      <c r="AN16" s="58">
        <f>WFP!$J$16</f>
        <v>106.01405367667009</v>
      </c>
    </row>
    <row r="17" spans="1:40" s="49" customFormat="1" x14ac:dyDescent="0.4">
      <c r="A17" s="47">
        <v>923</v>
      </c>
      <c r="B17" s="66" t="s">
        <v>93</v>
      </c>
      <c r="C17" s="56">
        <f t="shared" si="3"/>
        <v>9640.1040177080322</v>
      </c>
      <c r="D17" s="57">
        <f>AA!$J$17</f>
        <v>338.9537532775725</v>
      </c>
      <c r="E17" s="57">
        <f>BBWB!$J$17</f>
        <v>104.06399959295175</v>
      </c>
      <c r="F17" s="57">
        <f>CA!$J$17</f>
        <v>102.89679062395339</v>
      </c>
      <c r="G17" s="57"/>
      <c r="H17" s="57">
        <f>CTB!J17</f>
        <v>337.22303699999998</v>
      </c>
      <c r="I17" s="57">
        <f>DLA!$J$17</f>
        <v>856.05377933393368</v>
      </c>
      <c r="J17" s="57">
        <f>'DLA (children)'!$J$17</f>
        <v>74.045572532362314</v>
      </c>
      <c r="K17" s="57">
        <f>'DLA (working age)'!$J$17</f>
        <v>498.51362737330913</v>
      </c>
      <c r="L17" s="57">
        <f>'DLA (pensioners)'!$J$17</f>
        <v>284.29399383668681</v>
      </c>
      <c r="M17" s="57">
        <f>DHP!$J$17</f>
        <v>1.7023909999999993</v>
      </c>
      <c r="N17" s="57"/>
      <c r="O17" s="57">
        <f>HB!$J$17</f>
        <v>1149.8612230000001</v>
      </c>
      <c r="P17" s="57">
        <f>IB!$J$17</f>
        <v>822.90610864890766</v>
      </c>
      <c r="Q17" s="57">
        <f>IS!$J$17</f>
        <v>1266.0448067206455</v>
      </c>
      <c r="R17" s="57">
        <f>'IS MIG'!$J$17</f>
        <v>234.48138561495739</v>
      </c>
      <c r="S17" s="57">
        <f>'IS (incapacity)'!$J$17</f>
        <v>542.81021772001657</v>
      </c>
      <c r="T17" s="57">
        <f>'IS (lone parent)'!$J$17</f>
        <v>425.96105833939151</v>
      </c>
      <c r="U17" s="57">
        <f>'IS (carer)'!$J$17</f>
        <v>32.198873888868029</v>
      </c>
      <c r="V17" s="57">
        <f>'IS (others)'!$J$17</f>
        <v>30.593271157411788</v>
      </c>
      <c r="W17" s="57">
        <f>IIDB!$J$17</f>
        <v>71.516526012736989</v>
      </c>
      <c r="X17" s="57">
        <f>JSA!$J$17</f>
        <v>275.70718283082351</v>
      </c>
      <c r="Y17" s="57">
        <f>MA!$J$17</f>
        <v>9.6274413520920525</v>
      </c>
      <c r="Z17" s="57"/>
      <c r="AA17" s="57"/>
      <c r="AB17" s="57"/>
      <c r="AC17" s="57">
        <f>SDA!$J$17</f>
        <v>103.36100182838777</v>
      </c>
      <c r="AD17" s="57">
        <f>'SDA (working age)'!$J$17</f>
        <v>84.426278662402723</v>
      </c>
      <c r="AE17" s="57">
        <f>'SDA (pensioners)'!$J$17</f>
        <v>18.934723165985044</v>
      </c>
      <c r="AF17" s="57">
        <f>SP!$J$17</f>
        <v>4029.7146395678124</v>
      </c>
      <c r="AG17" s="57"/>
      <c r="AH17" s="57"/>
      <c r="AI17" s="57"/>
      <c r="AJ17" s="57"/>
      <c r="AK17" s="57"/>
      <c r="AL17" s="57"/>
      <c r="AM17" s="57"/>
      <c r="AN17" s="58">
        <f>WFP!$J$17</f>
        <v>170.47133691821432</v>
      </c>
    </row>
    <row r="18" spans="1:40" s="72" customFormat="1" ht="30" customHeight="1" x14ac:dyDescent="0.4">
      <c r="A18" s="67">
        <v>922</v>
      </c>
      <c r="B18" s="68" t="s">
        <v>94</v>
      </c>
      <c r="C18" s="69">
        <f t="shared" si="3"/>
        <v>0</v>
      </c>
      <c r="D18" s="70"/>
      <c r="E18" s="70"/>
      <c r="F18" s="70"/>
      <c r="G18" s="70"/>
      <c r="H18" s="70"/>
      <c r="I18" s="70"/>
      <c r="J18" s="70"/>
      <c r="K18" s="70"/>
      <c r="L18" s="70"/>
      <c r="M18" s="70"/>
      <c r="N18" s="70"/>
      <c r="O18" s="70"/>
      <c r="P18" s="70"/>
      <c r="Q18" s="70"/>
      <c r="R18" s="70"/>
      <c r="S18" s="70"/>
      <c r="T18" s="70"/>
      <c r="U18" s="70"/>
      <c r="V18" s="70"/>
      <c r="W18" s="70"/>
      <c r="X18" s="70"/>
      <c r="Y18" s="70"/>
      <c r="Z18" s="236"/>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zoomScale="85" zoomScaleNormal="85" workbookViewId="0">
      <selection sqref="A1:B1"/>
    </sheetView>
  </sheetViews>
  <sheetFormatPr defaultColWidth="8.88671875" defaultRowHeight="15" x14ac:dyDescent="0.4"/>
  <cols>
    <col min="1" max="1" width="11.77734375" style="101" customWidth="1"/>
    <col min="2" max="2" width="60.77734375" style="75" customWidth="1"/>
    <col min="3" max="23" width="9.88671875" style="75" bestFit="1" customWidth="1"/>
    <col min="24" max="25" width="8.88671875" style="75"/>
    <col min="26" max="26" width="8.88671875" style="96"/>
    <col min="27" max="16384" width="8.88671875" style="75"/>
  </cols>
  <sheetData>
    <row r="1" spans="1:26" s="84" customFormat="1" ht="60" customHeight="1" x14ac:dyDescent="0.4">
      <c r="A1" s="250" t="s">
        <v>180</v>
      </c>
      <c r="B1" s="250"/>
      <c r="C1" s="229"/>
      <c r="D1" s="229"/>
      <c r="E1" s="229"/>
      <c r="F1" s="229"/>
      <c r="G1" s="229"/>
    </row>
    <row r="2" spans="1:26" s="49" customFormat="1" x14ac:dyDescent="0.4">
      <c r="A2" s="85" t="s">
        <v>45</v>
      </c>
      <c r="B2" s="51" t="s">
        <v>46</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49" customFormat="1" ht="30" customHeight="1" x14ac:dyDescent="0.4">
      <c r="A3" s="54">
        <v>925</v>
      </c>
      <c r="B3" s="55" t="s">
        <v>70</v>
      </c>
      <c r="C3" s="57">
        <f t="shared" ref="C3:Z3" si="0">SUM(C6,C16:C17,C4)</f>
        <v>32024.286</v>
      </c>
      <c r="D3" s="57">
        <f t="shared" si="0"/>
        <v>33586</v>
      </c>
      <c r="E3" s="57">
        <f t="shared" si="0"/>
        <v>35603.290999999997</v>
      </c>
      <c r="F3" s="57">
        <f t="shared" si="0"/>
        <v>37802.438000000009</v>
      </c>
      <c r="G3" s="57">
        <f t="shared" si="0"/>
        <v>38745.099982005835</v>
      </c>
      <c r="H3" s="57">
        <f t="shared" si="0"/>
        <v>41921.907407030114</v>
      </c>
      <c r="I3" s="57">
        <f t="shared" si="0"/>
        <v>44367.258565528267</v>
      </c>
      <c r="J3" s="57">
        <f t="shared" si="0"/>
        <v>46506.352382756901</v>
      </c>
      <c r="K3" s="57">
        <f t="shared" si="0"/>
        <v>48801.804999999986</v>
      </c>
      <c r="L3" s="57">
        <f t="shared" si="0"/>
        <v>51422.462685709987</v>
      </c>
      <c r="M3" s="57">
        <f t="shared" si="0"/>
        <v>53663.456746919997</v>
      </c>
      <c r="N3" s="57">
        <f t="shared" si="0"/>
        <v>57593.742352232301</v>
      </c>
      <c r="O3" s="57">
        <f t="shared" si="0"/>
        <v>61584.34965923</v>
      </c>
      <c r="P3" s="57">
        <f t="shared" si="0"/>
        <v>66895.841990320027</v>
      </c>
      <c r="Q3" s="57">
        <f t="shared" si="0"/>
        <v>69835.141333069987</v>
      </c>
      <c r="R3" s="57">
        <f t="shared" si="0"/>
        <v>74150.519898250001</v>
      </c>
      <c r="S3" s="57">
        <f t="shared" si="0"/>
        <v>79809.006438810044</v>
      </c>
      <c r="T3" s="57">
        <f t="shared" si="0"/>
        <v>83110.340359949972</v>
      </c>
      <c r="U3" s="57">
        <f t="shared" si="0"/>
        <v>86515.830873260027</v>
      </c>
      <c r="V3" s="57">
        <f t="shared" si="0"/>
        <v>89367.861473900004</v>
      </c>
      <c r="W3" s="90">
        <f t="shared" si="0"/>
        <v>91580.290263550007</v>
      </c>
      <c r="X3" s="90">
        <f t="shared" si="0"/>
        <v>93800.446975290019</v>
      </c>
      <c r="Y3" s="90">
        <f t="shared" si="0"/>
        <v>96743.369584550004</v>
      </c>
      <c r="Z3" s="58">
        <f t="shared" si="0"/>
        <v>98807.419040459979</v>
      </c>
    </row>
    <row r="4" spans="1:26" s="49" customFormat="1" x14ac:dyDescent="0.4">
      <c r="A4" s="59"/>
      <c r="B4" s="89" t="s">
        <v>71</v>
      </c>
      <c r="C4" s="62">
        <v>1045.6796948058982</v>
      </c>
      <c r="D4" s="62">
        <v>1120.2350737188808</v>
      </c>
      <c r="E4" s="62">
        <v>1210.6134013281896</v>
      </c>
      <c r="F4" s="62">
        <v>1309.9068207980572</v>
      </c>
      <c r="G4" s="62">
        <v>1396.9807118136234</v>
      </c>
      <c r="H4" s="62">
        <v>1514.0330256590748</v>
      </c>
      <c r="I4" s="62">
        <v>1622.685744422949</v>
      </c>
      <c r="J4" s="62">
        <v>1753.5941622288271</v>
      </c>
      <c r="K4" s="62">
        <v>1890.9482456924106</v>
      </c>
      <c r="L4" s="62">
        <v>2035.6212325466122</v>
      </c>
      <c r="M4" s="62">
        <v>2173.936356712717</v>
      </c>
      <c r="N4" s="62">
        <v>2333.216346707105</v>
      </c>
      <c r="O4" s="62">
        <v>2511.1234542366046</v>
      </c>
      <c r="P4" s="62">
        <v>2753.6384223247896</v>
      </c>
      <c r="Q4" s="62">
        <v>3015.8112222628183</v>
      </c>
      <c r="R4" s="62">
        <v>3174.4124856362937</v>
      </c>
      <c r="S4" s="62">
        <v>3407.5967994059415</v>
      </c>
      <c r="T4" s="62">
        <v>3481.0106828642861</v>
      </c>
      <c r="U4" s="62">
        <v>3677.9968933946316</v>
      </c>
      <c r="V4" s="62">
        <v>3755.2251642728693</v>
      </c>
      <c r="W4" s="97">
        <v>3877.9613064236983</v>
      </c>
      <c r="X4" s="97">
        <v>3948.7800422798869</v>
      </c>
      <c r="Y4" s="97">
        <v>4109.086771977536</v>
      </c>
      <c r="Z4" s="63">
        <v>4200.6515673219274</v>
      </c>
    </row>
    <row r="5" spans="1:26" s="49" customFormat="1" ht="25.5" customHeight="1" x14ac:dyDescent="0.4">
      <c r="A5" s="54">
        <v>941</v>
      </c>
      <c r="B5" s="55" t="s">
        <v>72</v>
      </c>
      <c r="C5" s="57">
        <f t="shared" ref="C5:Z5" si="1">SUM(C6,C16)</f>
        <v>28279.561786655908</v>
      </c>
      <c r="D5" s="57">
        <f t="shared" si="1"/>
        <v>29625.990933610414</v>
      </c>
      <c r="E5" s="57">
        <f t="shared" si="1"/>
        <v>31380.168700248796</v>
      </c>
      <c r="F5" s="57">
        <f t="shared" si="1"/>
        <v>33234.98030707064</v>
      </c>
      <c r="G5" s="57">
        <f t="shared" si="1"/>
        <v>34028.322008128605</v>
      </c>
      <c r="H5" s="57">
        <f t="shared" si="1"/>
        <v>36806.617383084515</v>
      </c>
      <c r="I5" s="57">
        <f t="shared" si="1"/>
        <v>38897.736316177754</v>
      </c>
      <c r="J5" s="57">
        <f t="shared" si="1"/>
        <v>40723.043580960257</v>
      </c>
      <c r="K5" s="57">
        <f t="shared" si="1"/>
        <v>42689.525783890407</v>
      </c>
      <c r="L5" s="57">
        <f t="shared" si="1"/>
        <v>44946.274892417256</v>
      </c>
      <c r="M5" s="57">
        <f t="shared" si="1"/>
        <v>46858.31208866505</v>
      </c>
      <c r="N5" s="57">
        <f t="shared" si="1"/>
        <v>50295.437572721174</v>
      </c>
      <c r="O5" s="57">
        <f t="shared" si="1"/>
        <v>53770.869505456503</v>
      </c>
      <c r="P5" s="57">
        <f t="shared" si="1"/>
        <v>58397.12972947627</v>
      </c>
      <c r="Q5" s="57">
        <f t="shared" si="1"/>
        <v>60853.780248055649</v>
      </c>
      <c r="R5" s="57">
        <f t="shared" si="1"/>
        <v>64657.870929256147</v>
      </c>
      <c r="S5" s="57">
        <f t="shared" si="1"/>
        <v>69618.677769379297</v>
      </c>
      <c r="T5" s="57">
        <f t="shared" si="1"/>
        <v>72578.097237942828</v>
      </c>
      <c r="U5" s="57">
        <f t="shared" si="1"/>
        <v>75514.033191528957</v>
      </c>
      <c r="V5" s="57">
        <f t="shared" si="1"/>
        <v>78052.90256201895</v>
      </c>
      <c r="W5" s="90">
        <f t="shared" si="1"/>
        <v>79958.061515396228</v>
      </c>
      <c r="X5" s="90">
        <f t="shared" si="1"/>
        <v>81930.178292250959</v>
      </c>
      <c r="Y5" s="90">
        <f t="shared" si="1"/>
        <v>84477.548468206121</v>
      </c>
      <c r="Z5" s="58">
        <f t="shared" si="1"/>
        <v>86290.938289167127</v>
      </c>
    </row>
    <row r="6" spans="1:26" s="49" customFormat="1" ht="25.5" customHeight="1" x14ac:dyDescent="0.4">
      <c r="A6" s="54">
        <v>921</v>
      </c>
      <c r="B6" s="64" t="s">
        <v>73</v>
      </c>
      <c r="C6" s="57">
        <v>26598.510734769348</v>
      </c>
      <c r="D6" s="57">
        <v>27852.018933757394</v>
      </c>
      <c r="E6" s="57">
        <v>29501.055359285499</v>
      </c>
      <c r="F6" s="57">
        <f t="shared" ref="F6:I6" si="2">SUM(F7:F15)</f>
        <v>31284.785322893087</v>
      </c>
      <c r="G6" s="57">
        <f t="shared" si="2"/>
        <v>32026.661891061874</v>
      </c>
      <c r="H6" s="57">
        <f t="shared" si="2"/>
        <v>34633.915453400397</v>
      </c>
      <c r="I6" s="57">
        <f t="shared" si="2"/>
        <v>36590.959812653455</v>
      </c>
      <c r="J6" s="57">
        <f t="shared" ref="J6:Z6" si="3">SUM(J7:J15)</f>
        <v>38305.178544651368</v>
      </c>
      <c r="K6" s="57">
        <f t="shared" si="3"/>
        <v>40152.071876140966</v>
      </c>
      <c r="L6" s="57">
        <f t="shared" si="3"/>
        <v>42270.834219636425</v>
      </c>
      <c r="M6" s="57">
        <f t="shared" si="3"/>
        <v>44064.793884634819</v>
      </c>
      <c r="N6" s="57">
        <f t="shared" si="3"/>
        <v>47295.922055852978</v>
      </c>
      <c r="O6" s="57">
        <f t="shared" si="3"/>
        <v>50561.536628248497</v>
      </c>
      <c r="P6" s="57">
        <f t="shared" si="3"/>
        <v>54913.345212695131</v>
      </c>
      <c r="Q6" s="57">
        <f t="shared" si="3"/>
        <v>57222.700066909689</v>
      </c>
      <c r="R6" s="57">
        <f t="shared" si="3"/>
        <v>60802.566050333618</v>
      </c>
      <c r="S6" s="57">
        <f t="shared" si="3"/>
        <v>65469.064368336716</v>
      </c>
      <c r="T6" s="57">
        <f t="shared" si="3"/>
        <v>68256.478495536066</v>
      </c>
      <c r="U6" s="57">
        <f t="shared" si="3"/>
        <v>71017.562834868048</v>
      </c>
      <c r="V6" s="57">
        <f t="shared" si="3"/>
        <v>73402.207106247224</v>
      </c>
      <c r="W6" s="90">
        <f t="shared" si="3"/>
        <v>75193.187177713844</v>
      </c>
      <c r="X6" s="90">
        <f t="shared" si="3"/>
        <v>77048.142335251323</v>
      </c>
      <c r="Y6" s="90">
        <f t="shared" si="3"/>
        <v>79450.08675174923</v>
      </c>
      <c r="Z6" s="58">
        <f t="shared" si="3"/>
        <v>81157.756774001726</v>
      </c>
    </row>
    <row r="7" spans="1:26" s="49" customFormat="1" x14ac:dyDescent="0.4">
      <c r="A7" s="59" t="s">
        <v>74</v>
      </c>
      <c r="B7" s="65" t="s">
        <v>75</v>
      </c>
      <c r="C7" s="62"/>
      <c r="D7" s="62"/>
      <c r="E7" s="62"/>
      <c r="F7" s="62">
        <v>1681.7232238778199</v>
      </c>
      <c r="G7" s="62">
        <v>1733.3118387431405</v>
      </c>
      <c r="H7" s="62">
        <v>1865.7933292161806</v>
      </c>
      <c r="I7" s="62">
        <v>1936.2461539278418</v>
      </c>
      <c r="J7" s="62">
        <v>2023.4068837851482</v>
      </c>
      <c r="K7" s="62">
        <v>2114.97708848823</v>
      </c>
      <c r="L7" s="62">
        <v>2221.648455335072</v>
      </c>
      <c r="M7" s="62">
        <v>2311.8501370370732</v>
      </c>
      <c r="N7" s="62">
        <v>2475.5467760123256</v>
      </c>
      <c r="O7" s="62">
        <v>2636.3537299000859</v>
      </c>
      <c r="P7" s="62">
        <v>2857.1499661849798</v>
      </c>
      <c r="Q7" s="62">
        <v>2975.5944477452349</v>
      </c>
      <c r="R7" s="62">
        <v>3158.4180262659042</v>
      </c>
      <c r="S7" s="62">
        <v>3397.5150774639051</v>
      </c>
      <c r="T7" s="62">
        <v>3538.5372517953228</v>
      </c>
      <c r="U7" s="62">
        <v>3681.3641209683919</v>
      </c>
      <c r="V7" s="62">
        <v>3804.1301252867024</v>
      </c>
      <c r="W7" s="97">
        <v>3903.7227701323513</v>
      </c>
      <c r="X7" s="97">
        <v>4000.7634205032605</v>
      </c>
      <c r="Y7" s="97">
        <v>4124.7000215108928</v>
      </c>
      <c r="Z7" s="63">
        <v>4205.5009973392225</v>
      </c>
    </row>
    <row r="8" spans="1:26" s="49" customFormat="1" x14ac:dyDescent="0.4">
      <c r="A8" s="59" t="s">
        <v>76</v>
      </c>
      <c r="B8" s="65" t="s">
        <v>77</v>
      </c>
      <c r="C8" s="62"/>
      <c r="D8" s="62"/>
      <c r="E8" s="62"/>
      <c r="F8" s="62">
        <v>4379.0515023553999</v>
      </c>
      <c r="G8" s="62">
        <v>4484.2067500409676</v>
      </c>
      <c r="H8" s="62">
        <v>4857.8986241284738</v>
      </c>
      <c r="I8" s="62">
        <v>5087.669036931622</v>
      </c>
      <c r="J8" s="62">
        <v>5317.9194401931391</v>
      </c>
      <c r="K8" s="62">
        <v>5563.5260361198398</v>
      </c>
      <c r="L8" s="62">
        <v>5847.3315024107505</v>
      </c>
      <c r="M8" s="62">
        <v>6087.0027826395999</v>
      </c>
      <c r="N8" s="62">
        <v>6524.6480156089146</v>
      </c>
      <c r="O8" s="62">
        <v>6960.467663625358</v>
      </c>
      <c r="P8" s="62">
        <v>7536.9825607723833</v>
      </c>
      <c r="Q8" s="62">
        <v>7832.5568568573271</v>
      </c>
      <c r="R8" s="62">
        <v>8297.6642711741169</v>
      </c>
      <c r="S8" s="62">
        <v>8913.0883545359702</v>
      </c>
      <c r="T8" s="62">
        <v>9268.5282224113671</v>
      </c>
      <c r="U8" s="62">
        <v>9630.9741370477495</v>
      </c>
      <c r="V8" s="62">
        <v>9939.0472575471322</v>
      </c>
      <c r="W8" s="97">
        <v>10167.240847203317</v>
      </c>
      <c r="X8" s="97">
        <v>10397.711048234416</v>
      </c>
      <c r="Y8" s="97">
        <v>10703.142358714349</v>
      </c>
      <c r="Z8" s="63">
        <v>10896.627892194922</v>
      </c>
    </row>
    <row r="9" spans="1:26" s="49" customFormat="1" x14ac:dyDescent="0.4">
      <c r="A9" s="59" t="s">
        <v>78</v>
      </c>
      <c r="B9" s="65" t="s">
        <v>79</v>
      </c>
      <c r="C9" s="62"/>
      <c r="D9" s="62"/>
      <c r="E9" s="62"/>
      <c r="F9" s="62">
        <v>3186.7988911134539</v>
      </c>
      <c r="G9" s="62">
        <v>3264.387293300555</v>
      </c>
      <c r="H9" s="62">
        <v>3525.5947986999158</v>
      </c>
      <c r="I9" s="62">
        <v>3703.8798445320926</v>
      </c>
      <c r="J9" s="62">
        <v>3876.2857148058274</v>
      </c>
      <c r="K9" s="62">
        <v>4057.4096429323899</v>
      </c>
      <c r="L9" s="62">
        <v>4266.841749897847</v>
      </c>
      <c r="M9" s="62">
        <v>4445.4649214662004</v>
      </c>
      <c r="N9" s="62">
        <v>4761.717737547764</v>
      </c>
      <c r="O9" s="62">
        <v>5086.1095141533851</v>
      </c>
      <c r="P9" s="62">
        <v>5521.6311633488349</v>
      </c>
      <c r="Q9" s="62">
        <v>5747.8298803079069</v>
      </c>
      <c r="R9" s="62">
        <v>6101.3828144034187</v>
      </c>
      <c r="S9" s="62">
        <v>6565.7253432465677</v>
      </c>
      <c r="T9" s="62">
        <v>6839.3741643195535</v>
      </c>
      <c r="U9" s="62">
        <v>7113.8680597735429</v>
      </c>
      <c r="V9" s="62">
        <v>7353.8341586595916</v>
      </c>
      <c r="W9" s="97">
        <v>7535.9055046875601</v>
      </c>
      <c r="X9" s="97">
        <v>7715.4673910352358</v>
      </c>
      <c r="Y9" s="97">
        <v>7949.9640187310779</v>
      </c>
      <c r="Z9" s="63">
        <v>8106.4785818555538</v>
      </c>
    </row>
    <row r="10" spans="1:26" s="49" customFormat="1" x14ac:dyDescent="0.4">
      <c r="A10" s="59" t="s">
        <v>80</v>
      </c>
      <c r="B10" s="65" t="s">
        <v>81</v>
      </c>
      <c r="C10" s="62"/>
      <c r="D10" s="62"/>
      <c r="E10" s="62"/>
      <c r="F10" s="62">
        <v>2662.2149658882931</v>
      </c>
      <c r="G10" s="62">
        <v>2738.5926980164995</v>
      </c>
      <c r="H10" s="62">
        <v>2974.9646625662654</v>
      </c>
      <c r="I10" s="62">
        <v>3178.6627487934225</v>
      </c>
      <c r="J10" s="62">
        <v>3344.7122932115153</v>
      </c>
      <c r="K10" s="62">
        <v>3527.052288464452</v>
      </c>
      <c r="L10" s="62">
        <v>3732.3984212277956</v>
      </c>
      <c r="M10" s="62">
        <v>3907.5468732816848</v>
      </c>
      <c r="N10" s="62">
        <v>4215.0073154254169</v>
      </c>
      <c r="O10" s="62">
        <v>4529.8169184925109</v>
      </c>
      <c r="P10" s="62">
        <v>4947.9921771778645</v>
      </c>
      <c r="Q10" s="62">
        <v>5175.8185386459572</v>
      </c>
      <c r="R10" s="62">
        <v>5515.2111813775555</v>
      </c>
      <c r="S10" s="62">
        <v>5959.4148365057536</v>
      </c>
      <c r="T10" s="62">
        <v>6229.7935357600218</v>
      </c>
      <c r="U10" s="62">
        <v>6497.4913874911717</v>
      </c>
      <c r="V10" s="62">
        <v>6734.9357003514397</v>
      </c>
      <c r="W10" s="97">
        <v>6920.1929374658675</v>
      </c>
      <c r="X10" s="97">
        <v>7105.1456736571563</v>
      </c>
      <c r="Y10" s="97">
        <v>7335.1841778258404</v>
      </c>
      <c r="Z10" s="63">
        <v>7499.5110673307126</v>
      </c>
    </row>
    <row r="11" spans="1:26" s="49" customFormat="1" x14ac:dyDescent="0.4">
      <c r="A11" s="59" t="s">
        <v>82</v>
      </c>
      <c r="B11" s="65" t="s">
        <v>83</v>
      </c>
      <c r="C11" s="62"/>
      <c r="D11" s="62"/>
      <c r="E11" s="62"/>
      <c r="F11" s="62">
        <v>3387.5960686170542</v>
      </c>
      <c r="G11" s="62">
        <v>3474.1250270480659</v>
      </c>
      <c r="H11" s="62">
        <v>3761.7095448629552</v>
      </c>
      <c r="I11" s="62">
        <v>3980.2486852966367</v>
      </c>
      <c r="J11" s="62">
        <v>4177.3834340486319</v>
      </c>
      <c r="K11" s="62">
        <v>4389.513649395125</v>
      </c>
      <c r="L11" s="62">
        <v>4627.3184655123277</v>
      </c>
      <c r="M11" s="62">
        <v>4828.0430858324698</v>
      </c>
      <c r="N11" s="62">
        <v>5186.6201149676035</v>
      </c>
      <c r="O11" s="62">
        <v>5552.2097296868269</v>
      </c>
      <c r="P11" s="62">
        <v>6037.2486195200718</v>
      </c>
      <c r="Q11" s="62">
        <v>6293.9122619857826</v>
      </c>
      <c r="R11" s="62">
        <v>6677.3455096704765</v>
      </c>
      <c r="S11" s="62">
        <v>7172.7545151957056</v>
      </c>
      <c r="T11" s="62">
        <v>7465.9022378132477</v>
      </c>
      <c r="U11" s="62">
        <v>7760.2785337538135</v>
      </c>
      <c r="V11" s="62">
        <v>8013.9288017603421</v>
      </c>
      <c r="W11" s="97">
        <v>8203.5969699329089</v>
      </c>
      <c r="X11" s="97">
        <v>8397.6895504712211</v>
      </c>
      <c r="Y11" s="97">
        <v>8646.964728087185</v>
      </c>
      <c r="Z11" s="63">
        <v>8819.284101767631</v>
      </c>
    </row>
    <row r="12" spans="1:26" s="49" customFormat="1" x14ac:dyDescent="0.4">
      <c r="A12" s="59" t="s">
        <v>84</v>
      </c>
      <c r="B12" s="65" t="s">
        <v>85</v>
      </c>
      <c r="C12" s="62"/>
      <c r="D12" s="62"/>
      <c r="E12" s="62"/>
      <c r="F12" s="62">
        <v>3581.2369345008433</v>
      </c>
      <c r="G12" s="62">
        <v>3674.6611053331208</v>
      </c>
      <c r="H12" s="62">
        <v>3999.5484966466001</v>
      </c>
      <c r="I12" s="62">
        <v>4245.1581346009089</v>
      </c>
      <c r="J12" s="62">
        <v>4472.3685674860717</v>
      </c>
      <c r="K12" s="62">
        <v>4714.2105425312948</v>
      </c>
      <c r="L12" s="62">
        <v>4983.8457450743499</v>
      </c>
      <c r="M12" s="62">
        <v>5218.6311511606782</v>
      </c>
      <c r="N12" s="62">
        <v>5635.336035910138</v>
      </c>
      <c r="O12" s="62">
        <v>6051.0556584585029</v>
      </c>
      <c r="P12" s="62">
        <v>6595.5057191140968</v>
      </c>
      <c r="Q12" s="62">
        <v>6892.8580344655002</v>
      </c>
      <c r="R12" s="62">
        <v>7349.2174204031944</v>
      </c>
      <c r="S12" s="62">
        <v>7937.9305211568371</v>
      </c>
      <c r="T12" s="62">
        <v>8298.821995573986</v>
      </c>
      <c r="U12" s="62">
        <v>8648.5193557056446</v>
      </c>
      <c r="V12" s="62">
        <v>8949.0577960480041</v>
      </c>
      <c r="W12" s="97">
        <v>9173.9305982613623</v>
      </c>
      <c r="X12" s="97">
        <v>9401.6981506329248</v>
      </c>
      <c r="Y12" s="97">
        <v>9691.2833838819552</v>
      </c>
      <c r="Z12" s="63">
        <v>9912.2172432735242</v>
      </c>
    </row>
    <row r="13" spans="1:26" s="49" customFormat="1" x14ac:dyDescent="0.4">
      <c r="A13" s="59" t="s">
        <v>86</v>
      </c>
      <c r="B13" s="65" t="s">
        <v>87</v>
      </c>
      <c r="C13" s="62"/>
      <c r="D13" s="62"/>
      <c r="E13" s="62"/>
      <c r="F13" s="62">
        <v>3585.4258387170112</v>
      </c>
      <c r="G13" s="62">
        <v>3615.5504707862542</v>
      </c>
      <c r="H13" s="62">
        <v>3869.5231080808721</v>
      </c>
      <c r="I13" s="62">
        <v>4038.1772625997469</v>
      </c>
      <c r="J13" s="62">
        <v>4164.997139912557</v>
      </c>
      <c r="K13" s="62">
        <v>4299.2312898123037</v>
      </c>
      <c r="L13" s="62">
        <v>4469.4719996096446</v>
      </c>
      <c r="M13" s="62">
        <v>4591.0784969735196</v>
      </c>
      <c r="N13" s="62">
        <v>4845.757805580517</v>
      </c>
      <c r="O13" s="62">
        <v>5109.1610391090999</v>
      </c>
      <c r="P13" s="62">
        <v>5484.098549461477</v>
      </c>
      <c r="Q13" s="62">
        <v>5662.5567877171497</v>
      </c>
      <c r="R13" s="62">
        <v>5975.4962608269179</v>
      </c>
      <c r="S13" s="62">
        <v>6383.4779196427553</v>
      </c>
      <c r="T13" s="62">
        <v>6613.9153367393856</v>
      </c>
      <c r="U13" s="62">
        <v>6831.3173465994341</v>
      </c>
      <c r="V13" s="62">
        <v>7014.8704861558317</v>
      </c>
      <c r="W13" s="97">
        <v>7127.3578585117593</v>
      </c>
      <c r="X13" s="97">
        <v>7267.5456983730492</v>
      </c>
      <c r="Y13" s="97">
        <v>7476.7279898786164</v>
      </c>
      <c r="Z13" s="63">
        <v>7603.1816062914186</v>
      </c>
    </row>
    <row r="14" spans="1:26" s="49" customFormat="1" x14ac:dyDescent="0.4">
      <c r="A14" s="59" t="s">
        <v>88</v>
      </c>
      <c r="B14" s="65" t="s">
        <v>89</v>
      </c>
      <c r="C14" s="62"/>
      <c r="D14" s="62"/>
      <c r="E14" s="62"/>
      <c r="F14" s="62">
        <v>5241.0957255110334</v>
      </c>
      <c r="G14" s="62">
        <v>5369.9661062965515</v>
      </c>
      <c r="H14" s="62">
        <v>5803.0675758008792</v>
      </c>
      <c r="I14" s="62">
        <v>6191.8009542717973</v>
      </c>
      <c r="J14" s="62">
        <v>6493.3485432331763</v>
      </c>
      <c r="K14" s="62">
        <v>6826.3936316914569</v>
      </c>
      <c r="L14" s="62">
        <v>7206.0281802838617</v>
      </c>
      <c r="M14" s="62">
        <v>7534.8475875942968</v>
      </c>
      <c r="N14" s="62">
        <v>8116.0196612258742</v>
      </c>
      <c r="O14" s="62">
        <v>8699.1375347254343</v>
      </c>
      <c r="P14" s="62">
        <v>9472.3440947977633</v>
      </c>
      <c r="Q14" s="62">
        <v>9892.7462825561706</v>
      </c>
      <c r="R14" s="62">
        <v>10539.246620743326</v>
      </c>
      <c r="S14" s="62">
        <v>11379.071613379556</v>
      </c>
      <c r="T14" s="62">
        <v>11892.288847467114</v>
      </c>
      <c r="U14" s="62">
        <v>12392.929136629427</v>
      </c>
      <c r="V14" s="62">
        <v>12822.475186725023</v>
      </c>
      <c r="W14" s="97">
        <v>13145.345637424136</v>
      </c>
      <c r="X14" s="97">
        <v>13489.815636289517</v>
      </c>
      <c r="Y14" s="97">
        <v>13933.191464254694</v>
      </c>
      <c r="Z14" s="63">
        <v>14273.752467262766</v>
      </c>
    </row>
    <row r="15" spans="1:26" s="49" customFormat="1" x14ac:dyDescent="0.4">
      <c r="A15" s="59" t="s">
        <v>90</v>
      </c>
      <c r="B15" s="65" t="s">
        <v>91</v>
      </c>
      <c r="C15" s="62"/>
      <c r="D15" s="62"/>
      <c r="E15" s="62"/>
      <c r="F15" s="62">
        <v>3579.6421723121757</v>
      </c>
      <c r="G15" s="62">
        <v>3671.8606014967204</v>
      </c>
      <c r="H15" s="62">
        <v>3975.8153133982541</v>
      </c>
      <c r="I15" s="62">
        <v>4229.1169916993895</v>
      </c>
      <c r="J15" s="62">
        <v>4434.7565279753071</v>
      </c>
      <c r="K15" s="62">
        <v>4659.7577067058774</v>
      </c>
      <c r="L15" s="62">
        <v>4915.9497002847811</v>
      </c>
      <c r="M15" s="62">
        <v>5140.3288486492984</v>
      </c>
      <c r="N15" s="62">
        <v>5535.2685935744248</v>
      </c>
      <c r="O15" s="62">
        <v>5937.2248400972921</v>
      </c>
      <c r="P15" s="62">
        <v>6460.3923623176488</v>
      </c>
      <c r="Q15" s="62">
        <v>6748.8269766286667</v>
      </c>
      <c r="R15" s="62">
        <v>7188.5839454686984</v>
      </c>
      <c r="S15" s="62">
        <v>7760.0861872096575</v>
      </c>
      <c r="T15" s="62">
        <v>8109.3169036560648</v>
      </c>
      <c r="U15" s="62">
        <v>8460.8207568988673</v>
      </c>
      <c r="V15" s="62">
        <v>8769.9275937131588</v>
      </c>
      <c r="W15" s="97">
        <v>9015.8940540945841</v>
      </c>
      <c r="X15" s="97">
        <v>9272.3057660545383</v>
      </c>
      <c r="Y15" s="97">
        <v>9588.9286088646131</v>
      </c>
      <c r="Z15" s="63">
        <v>9841.20281668598</v>
      </c>
    </row>
    <row r="16" spans="1:26" s="49" customFormat="1" x14ac:dyDescent="0.4">
      <c r="A16" s="47">
        <v>924</v>
      </c>
      <c r="B16" s="66" t="s">
        <v>92</v>
      </c>
      <c r="C16" s="57">
        <v>1681.051051886559</v>
      </c>
      <c r="D16" s="57">
        <v>1773.9719998530206</v>
      </c>
      <c r="E16" s="57">
        <v>1879.1133409632978</v>
      </c>
      <c r="F16" s="57">
        <v>1950.1949841775538</v>
      </c>
      <c r="G16" s="57">
        <v>2001.6601170667325</v>
      </c>
      <c r="H16" s="57">
        <v>2172.7019296841172</v>
      </c>
      <c r="I16" s="57">
        <v>2306.7765035243019</v>
      </c>
      <c r="J16" s="57">
        <v>2417.8650363088905</v>
      </c>
      <c r="K16" s="57">
        <v>2537.4539077494433</v>
      </c>
      <c r="L16" s="57">
        <v>2675.4406727808314</v>
      </c>
      <c r="M16" s="57">
        <v>2793.5182040302307</v>
      </c>
      <c r="N16" s="57">
        <v>2999.5155168681986</v>
      </c>
      <c r="O16" s="57">
        <v>3209.3328772080072</v>
      </c>
      <c r="P16" s="57">
        <v>3483.784516781137</v>
      </c>
      <c r="Q16" s="57">
        <v>3631.0801811459596</v>
      </c>
      <c r="R16" s="57">
        <v>3855.30487892253</v>
      </c>
      <c r="S16" s="57">
        <v>4149.6134010425822</v>
      </c>
      <c r="T16" s="57">
        <v>4321.6187424067602</v>
      </c>
      <c r="U16" s="57">
        <v>4496.4703566609169</v>
      </c>
      <c r="V16" s="57">
        <v>4650.695455771719</v>
      </c>
      <c r="W16" s="90">
        <v>4764.8743376823813</v>
      </c>
      <c r="X16" s="90">
        <v>4882.0359569996426</v>
      </c>
      <c r="Y16" s="90">
        <v>5027.4617164568936</v>
      </c>
      <c r="Z16" s="58">
        <v>5133.1815151654018</v>
      </c>
    </row>
    <row r="17" spans="1:26" s="49" customFormat="1" x14ac:dyDescent="0.4">
      <c r="A17" s="47">
        <v>923</v>
      </c>
      <c r="B17" s="91" t="s">
        <v>93</v>
      </c>
      <c r="C17" s="90">
        <v>2699.0445185381941</v>
      </c>
      <c r="D17" s="90">
        <v>2839.7739926707027</v>
      </c>
      <c r="E17" s="90">
        <v>3012.5088984230101</v>
      </c>
      <c r="F17" s="90">
        <v>3257.5508721313058</v>
      </c>
      <c r="G17" s="90">
        <v>3319.7972620636078</v>
      </c>
      <c r="H17" s="90">
        <v>3601.2569982865266</v>
      </c>
      <c r="I17" s="90">
        <v>3846.8365049275671</v>
      </c>
      <c r="J17" s="90">
        <v>4029.7146395678124</v>
      </c>
      <c r="K17" s="90">
        <v>4221.3309704171734</v>
      </c>
      <c r="L17" s="90">
        <v>4440.5665607461233</v>
      </c>
      <c r="M17" s="90">
        <v>4631.2083015422295</v>
      </c>
      <c r="N17" s="90">
        <v>4965.0884328040183</v>
      </c>
      <c r="O17" s="90">
        <v>5302.356699536891</v>
      </c>
      <c r="P17" s="90">
        <v>5745.0738385189634</v>
      </c>
      <c r="Q17" s="90">
        <v>5965.5498627515271</v>
      </c>
      <c r="R17" s="90">
        <v>6318.2364833575693</v>
      </c>
      <c r="S17" s="90">
        <v>6782.7318700248043</v>
      </c>
      <c r="T17" s="90">
        <v>7051.232439142861</v>
      </c>
      <c r="U17" s="90">
        <v>7323.800788336438</v>
      </c>
      <c r="V17" s="90">
        <v>7559.7337476081857</v>
      </c>
      <c r="W17" s="90">
        <v>7744.2674417300914</v>
      </c>
      <c r="X17" s="90">
        <v>7921.4886407591657</v>
      </c>
      <c r="Y17" s="90">
        <v>8156.7343443663485</v>
      </c>
      <c r="Z17" s="58">
        <v>8315.8291839709273</v>
      </c>
    </row>
    <row r="18" spans="1:26" s="72" customFormat="1" ht="30" customHeight="1" x14ac:dyDescent="0.4">
      <c r="A18" s="67"/>
      <c r="B18" s="68" t="s">
        <v>94</v>
      </c>
      <c r="C18" s="92"/>
      <c r="D18" s="92"/>
      <c r="E18" s="92"/>
      <c r="F18" s="92"/>
      <c r="G18" s="70"/>
      <c r="H18" s="70"/>
      <c r="I18" s="70"/>
      <c r="J18" s="70"/>
      <c r="K18" s="70"/>
      <c r="L18" s="70"/>
      <c r="M18" s="70"/>
      <c r="N18" s="70"/>
      <c r="O18" s="70"/>
      <c r="P18" s="70"/>
      <c r="Q18" s="70"/>
      <c r="R18" s="70"/>
      <c r="S18" s="70"/>
      <c r="T18" s="70"/>
      <c r="U18" s="70"/>
      <c r="V18" s="70"/>
      <c r="W18" s="93"/>
      <c r="X18" s="93"/>
      <c r="Y18" s="93"/>
      <c r="Z18" s="94"/>
    </row>
    <row r="19" spans="1:26" ht="60" customHeight="1" x14ac:dyDescent="0.4">
      <c r="A19" s="250" t="s">
        <v>181</v>
      </c>
      <c r="B19" s="250"/>
      <c r="C19" s="48"/>
      <c r="D19" s="47"/>
      <c r="E19" s="47"/>
      <c r="F19" s="48"/>
      <c r="G19" s="48"/>
      <c r="H19" s="48"/>
      <c r="I19" s="48"/>
      <c r="J19" s="48"/>
      <c r="K19" s="48"/>
      <c r="L19" s="48"/>
      <c r="M19" s="48"/>
      <c r="N19" s="48"/>
      <c r="O19" s="48"/>
      <c r="P19" s="48"/>
      <c r="Q19" s="48"/>
      <c r="R19" s="48"/>
      <c r="S19" s="48"/>
      <c r="T19" s="48"/>
      <c r="U19" s="48"/>
      <c r="V19" s="48"/>
      <c r="W19" s="95"/>
    </row>
    <row r="20" spans="1:26" x14ac:dyDescent="0.4">
      <c r="A20" s="85" t="s">
        <v>45</v>
      </c>
      <c r="B20" s="51" t="s">
        <v>46</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0" customHeight="1" x14ac:dyDescent="0.4">
      <c r="A21" s="54">
        <v>925</v>
      </c>
      <c r="B21" s="55" t="s">
        <v>70</v>
      </c>
      <c r="C21" s="57">
        <v>49734.1227129166</v>
      </c>
      <c r="D21" s="57">
        <v>51939.596537629215</v>
      </c>
      <c r="E21" s="57">
        <v>54214.920944140409</v>
      </c>
      <c r="F21" s="57">
        <v>57336.588050046405</v>
      </c>
      <c r="G21" s="57">
        <v>57643.809716631855</v>
      </c>
      <c r="H21" s="57">
        <v>61602.199840533263</v>
      </c>
      <c r="I21" s="57">
        <v>63716.345670872885</v>
      </c>
      <c r="J21" s="57">
        <v>65471.68107119076</v>
      </c>
      <c r="K21" s="57">
        <v>66812.49425514722</v>
      </c>
      <c r="L21" s="57">
        <v>68724.906160470913</v>
      </c>
      <c r="M21" s="57">
        <v>69739.598247944727</v>
      </c>
      <c r="N21" s="57">
        <v>72908.21506510055</v>
      </c>
      <c r="O21" s="57">
        <v>76020.002455466121</v>
      </c>
      <c r="P21" s="57">
        <v>81237.145549269932</v>
      </c>
      <c r="Q21" s="57">
        <v>83378.529769136818</v>
      </c>
      <c r="R21" s="57">
        <v>87199.974890371173</v>
      </c>
      <c r="S21" s="57">
        <v>91960.204758034786</v>
      </c>
      <c r="T21" s="57">
        <v>93951.479453095599</v>
      </c>
      <c r="U21" s="57">
        <v>96454.251035210662</v>
      </c>
      <c r="V21" s="90">
        <v>98783.1914847812</v>
      </c>
      <c r="W21" s="90">
        <v>98887.376031549618</v>
      </c>
      <c r="X21" s="90">
        <v>99564.584208874949</v>
      </c>
      <c r="Y21" s="90">
        <v>100540.29191201742</v>
      </c>
      <c r="Z21" s="58">
        <v>100754.02719461013</v>
      </c>
    </row>
    <row r="22" spans="1:26" x14ac:dyDescent="0.4">
      <c r="A22" s="59"/>
      <c r="B22" s="89" t="s">
        <v>71</v>
      </c>
      <c r="C22" s="62">
        <v>1623.9538411529838</v>
      </c>
      <c r="D22" s="62">
        <v>1732.4051020145296</v>
      </c>
      <c r="E22" s="62">
        <v>1843.4618824120705</v>
      </c>
      <c r="F22" s="62">
        <v>1986.7921684851158</v>
      </c>
      <c r="G22" s="62">
        <v>2078.3864376911729</v>
      </c>
      <c r="H22" s="62">
        <v>2224.7977437252052</v>
      </c>
      <c r="I22" s="62">
        <v>2330.3582224749357</v>
      </c>
      <c r="J22" s="62">
        <v>2468.7113014762249</v>
      </c>
      <c r="K22" s="62">
        <v>2588.8175407058193</v>
      </c>
      <c r="L22" s="62">
        <v>2720.5596713652708</v>
      </c>
      <c r="M22" s="62">
        <v>2825.1897534060204</v>
      </c>
      <c r="N22" s="62">
        <v>2953.6305899131494</v>
      </c>
      <c r="O22" s="62">
        <v>3099.7422594107825</v>
      </c>
      <c r="P22" s="62">
        <v>3343.9705465824095</v>
      </c>
      <c r="Q22" s="62">
        <v>3600.6786980534525</v>
      </c>
      <c r="R22" s="62">
        <v>3733.0647097148462</v>
      </c>
      <c r="S22" s="62">
        <v>3926.4152429519536</v>
      </c>
      <c r="T22" s="62">
        <v>3935.0831945904342</v>
      </c>
      <c r="U22" s="62">
        <v>4100.503134298142</v>
      </c>
      <c r="V22" s="97">
        <v>4150.8560275795917</v>
      </c>
      <c r="W22" s="97">
        <v>4187.3793677715566</v>
      </c>
      <c r="X22" s="97">
        <v>4191.4367758340313</v>
      </c>
      <c r="Y22" s="97">
        <v>4270.3575999115074</v>
      </c>
      <c r="Z22" s="63">
        <v>4283.4087395373472</v>
      </c>
    </row>
    <row r="23" spans="1:26" ht="25.5" customHeight="1" x14ac:dyDescent="0.4">
      <c r="A23" s="54">
        <v>941</v>
      </c>
      <c r="B23" s="55" t="s">
        <v>72</v>
      </c>
      <c r="C23" s="57">
        <v>43918.518469546892</v>
      </c>
      <c r="D23" s="57">
        <v>45815.578399308819</v>
      </c>
      <c r="E23" s="57">
        <v>47784.160326577054</v>
      </c>
      <c r="F23" s="57">
        <v>50408.927982843685</v>
      </c>
      <c r="G23" s="57">
        <v>50626.327451053672</v>
      </c>
      <c r="H23" s="57">
        <v>54085.530447657788</v>
      </c>
      <c r="I23" s="57">
        <v>55861.499967944605</v>
      </c>
      <c r="J23" s="57">
        <v>57329.934191299377</v>
      </c>
      <c r="K23" s="57">
        <v>58444.430409718203</v>
      </c>
      <c r="L23" s="57">
        <v>60069.634220426036</v>
      </c>
      <c r="M23" s="57">
        <v>60895.81360835224</v>
      </c>
      <c r="N23" s="57">
        <v>63669.253456719773</v>
      </c>
      <c r="O23" s="57">
        <v>66375.006871972553</v>
      </c>
      <c r="P23" s="57">
        <v>70916.45738130527</v>
      </c>
      <c r="Q23" s="57">
        <v>72655.379958031321</v>
      </c>
      <c r="R23" s="57">
        <v>76036.7523954348</v>
      </c>
      <c r="S23" s="57">
        <v>80218.363168877724</v>
      </c>
      <c r="T23" s="57">
        <v>82045.381860585898</v>
      </c>
      <c r="U23" s="57">
        <v>84188.632769498901</v>
      </c>
      <c r="V23" s="90">
        <v>86276.147739964596</v>
      </c>
      <c r="W23" s="90">
        <v>86337.823052017295</v>
      </c>
      <c r="X23" s="90">
        <v>86964.874889944389</v>
      </c>
      <c r="Y23" s="90">
        <v>87793.069638556874</v>
      </c>
      <c r="Z23" s="58">
        <v>87990.958851734162</v>
      </c>
    </row>
    <row r="24" spans="1:26" ht="25.5" customHeight="1" x14ac:dyDescent="0.4">
      <c r="A24" s="54">
        <v>921</v>
      </c>
      <c r="B24" s="64" t="s">
        <v>73</v>
      </c>
      <c r="C24" s="57">
        <v>41307.824844677205</v>
      </c>
      <c r="D24" s="57">
        <v>43072.191573208147</v>
      </c>
      <c r="E24" s="57">
        <v>44922.739981322884</v>
      </c>
      <c r="F24" s="57">
        <v>47450.98314275017</v>
      </c>
      <c r="G24" s="57">
        <v>47648.316942391873</v>
      </c>
      <c r="H24" s="57">
        <v>50892.850850167233</v>
      </c>
      <c r="I24" s="57">
        <v>52548.710901500024</v>
      </c>
      <c r="J24" s="57">
        <v>53926.061807855003</v>
      </c>
      <c r="K24" s="57">
        <v>54970.509216962928</v>
      </c>
      <c r="L24" s="57">
        <v>56493.970987442328</v>
      </c>
      <c r="M24" s="57">
        <v>57265.431798135178</v>
      </c>
      <c r="N24" s="57">
        <v>59872.151315701209</v>
      </c>
      <c r="O24" s="57">
        <v>62413.391712345794</v>
      </c>
      <c r="P24" s="57">
        <v>66685.810132811195</v>
      </c>
      <c r="Q24" s="57">
        <v>68320.110905823734</v>
      </c>
      <c r="R24" s="57">
        <v>71502.967749041462</v>
      </c>
      <c r="S24" s="57">
        <v>75436.956720482267</v>
      </c>
      <c r="T24" s="57">
        <v>77160.039402320632</v>
      </c>
      <c r="U24" s="57">
        <v>79175.634845580193</v>
      </c>
      <c r="V24" s="90">
        <v>81135.479359094024</v>
      </c>
      <c r="W24" s="90">
        <v>81192.764884834178</v>
      </c>
      <c r="X24" s="90">
        <v>81782.832630812147</v>
      </c>
      <c r="Y24" s="90">
        <v>82568.293297607612</v>
      </c>
      <c r="Z24" s="58">
        <v>82756.648361728701</v>
      </c>
    </row>
    <row r="25" spans="1:26" x14ac:dyDescent="0.4">
      <c r="A25" s="59" t="s">
        <v>74</v>
      </c>
      <c r="B25" s="65" t="s">
        <v>75</v>
      </c>
      <c r="C25" s="62" t="s">
        <v>219</v>
      </c>
      <c r="D25" s="62" t="s">
        <v>219</v>
      </c>
      <c r="E25" s="62" t="s">
        <v>219</v>
      </c>
      <c r="F25" s="62">
        <v>2550.7421426543574</v>
      </c>
      <c r="G25" s="62">
        <v>2578.7699053169995</v>
      </c>
      <c r="H25" s="62">
        <v>2741.6923665127561</v>
      </c>
      <c r="I25" s="62">
        <v>2780.6660414988742</v>
      </c>
      <c r="J25" s="62">
        <v>2848.5538724286421</v>
      </c>
      <c r="K25" s="62">
        <v>2895.5259866799579</v>
      </c>
      <c r="L25" s="62">
        <v>2969.180658414627</v>
      </c>
      <c r="M25" s="62">
        <v>3004.4188268895869</v>
      </c>
      <c r="N25" s="62">
        <v>3133.8074134060389</v>
      </c>
      <c r="O25" s="62">
        <v>3254.3270835765716</v>
      </c>
      <c r="P25" s="62">
        <v>3469.6731628349521</v>
      </c>
      <c r="Q25" s="62">
        <v>3552.6625350254399</v>
      </c>
      <c r="R25" s="62">
        <v>3714.2554490731559</v>
      </c>
      <c r="S25" s="62">
        <v>3914.7985438415085</v>
      </c>
      <c r="T25" s="62">
        <v>4000.1136858087793</v>
      </c>
      <c r="U25" s="62">
        <v>4104.2571687958052</v>
      </c>
      <c r="V25" s="97">
        <v>4204.9133592501739</v>
      </c>
      <c r="W25" s="97">
        <v>4215.1963089665396</v>
      </c>
      <c r="X25" s="97">
        <v>4246.6145879391943</v>
      </c>
      <c r="Y25" s="97">
        <v>4286.5836283465305</v>
      </c>
      <c r="Z25" s="63">
        <v>4288.3537083320571</v>
      </c>
    </row>
    <row r="26" spans="1:26" x14ac:dyDescent="0.4">
      <c r="A26" s="59" t="s">
        <v>76</v>
      </c>
      <c r="B26" s="65" t="s">
        <v>77</v>
      </c>
      <c r="C26" s="62" t="s">
        <v>219</v>
      </c>
      <c r="D26" s="62" t="s">
        <v>219</v>
      </c>
      <c r="E26" s="62" t="s">
        <v>219</v>
      </c>
      <c r="F26" s="62">
        <v>6641.896272417358</v>
      </c>
      <c r="G26" s="62">
        <v>6671.4697019608984</v>
      </c>
      <c r="H26" s="62">
        <v>7138.4452749979064</v>
      </c>
      <c r="I26" s="62">
        <v>7306.4617805346797</v>
      </c>
      <c r="J26" s="62">
        <v>7486.5713544909668</v>
      </c>
      <c r="K26" s="62">
        <v>7616.7889963623047</v>
      </c>
      <c r="L26" s="62">
        <v>7814.8203684538448</v>
      </c>
      <c r="M26" s="62">
        <v>7910.506596647293</v>
      </c>
      <c r="N26" s="62">
        <v>8259.5855264414568</v>
      </c>
      <c r="O26" s="62">
        <v>8592.0330702183164</v>
      </c>
      <c r="P26" s="62">
        <v>9152.7803683280345</v>
      </c>
      <c r="Q26" s="62">
        <v>9351.5537105196581</v>
      </c>
      <c r="R26" s="62">
        <v>9757.9371943444658</v>
      </c>
      <c r="S26" s="62">
        <v>10270.137001868485</v>
      </c>
      <c r="T26" s="62">
        <v>10477.540280510559</v>
      </c>
      <c r="U26" s="62">
        <v>10737.322727551134</v>
      </c>
      <c r="V26" s="97">
        <v>10986.173241991552</v>
      </c>
      <c r="W26" s="97">
        <v>10978.473271566936</v>
      </c>
      <c r="X26" s="97">
        <v>11036.661451242346</v>
      </c>
      <c r="Y26" s="97">
        <v>11123.212492413257</v>
      </c>
      <c r="Z26" s="63">
        <v>11111.302710277163</v>
      </c>
    </row>
    <row r="27" spans="1:26" x14ac:dyDescent="0.4">
      <c r="A27" s="59" t="s">
        <v>78</v>
      </c>
      <c r="B27" s="65" t="s">
        <v>79</v>
      </c>
      <c r="C27" s="62" t="s">
        <v>219</v>
      </c>
      <c r="D27" s="62" t="s">
        <v>219</v>
      </c>
      <c r="E27" s="62" t="s">
        <v>219</v>
      </c>
      <c r="F27" s="62">
        <v>4833.5553177315369</v>
      </c>
      <c r="G27" s="62">
        <v>4856.6585210465219</v>
      </c>
      <c r="H27" s="62">
        <v>5180.6897343090841</v>
      </c>
      <c r="I27" s="62">
        <v>5319.1857267680562</v>
      </c>
      <c r="J27" s="62">
        <v>5457.0382121534885</v>
      </c>
      <c r="K27" s="62">
        <v>5554.8285244613253</v>
      </c>
      <c r="L27" s="62">
        <v>5702.5331644569078</v>
      </c>
      <c r="M27" s="62">
        <v>5777.2077395326905</v>
      </c>
      <c r="N27" s="62">
        <v>6027.883007935503</v>
      </c>
      <c r="O27" s="62">
        <v>6278.3168109133567</v>
      </c>
      <c r="P27" s="62">
        <v>6705.3727278185961</v>
      </c>
      <c r="Q27" s="62">
        <v>6862.5278854593398</v>
      </c>
      <c r="R27" s="62">
        <v>7175.14090181149</v>
      </c>
      <c r="S27" s="62">
        <v>7565.379822299853</v>
      </c>
      <c r="T27" s="62">
        <v>7731.5207528707106</v>
      </c>
      <c r="U27" s="62">
        <v>7931.0665891187873</v>
      </c>
      <c r="V27" s="97">
        <v>8128.5956255577585</v>
      </c>
      <c r="W27" s="97">
        <v>8137.1867160030597</v>
      </c>
      <c r="X27" s="97">
        <v>8189.5910684511036</v>
      </c>
      <c r="Y27" s="97">
        <v>8261.9791574936553</v>
      </c>
      <c r="Z27" s="63">
        <v>8266.1845782486162</v>
      </c>
    </row>
    <row r="28" spans="1:26" x14ac:dyDescent="0.4">
      <c r="A28" s="59" t="s">
        <v>80</v>
      </c>
      <c r="B28" s="65" t="s">
        <v>81</v>
      </c>
      <c r="C28" s="62" t="s">
        <v>219</v>
      </c>
      <c r="D28" s="62" t="s">
        <v>219</v>
      </c>
      <c r="E28" s="62" t="s">
        <v>219</v>
      </c>
      <c r="F28" s="62">
        <v>4037.8962541994078</v>
      </c>
      <c r="G28" s="62">
        <v>4074.3969288796752</v>
      </c>
      <c r="H28" s="62">
        <v>4371.5655846136215</v>
      </c>
      <c r="I28" s="62">
        <v>4564.9152330229663</v>
      </c>
      <c r="J28" s="62">
        <v>4708.6887127537402</v>
      </c>
      <c r="K28" s="62">
        <v>4828.7386247421618</v>
      </c>
      <c r="L28" s="62">
        <v>4988.2622856888638</v>
      </c>
      <c r="M28" s="62">
        <v>5078.1437797206008</v>
      </c>
      <c r="N28" s="62">
        <v>5335.7994688827039</v>
      </c>
      <c r="O28" s="62">
        <v>5591.6266904184467</v>
      </c>
      <c r="P28" s="62">
        <v>6008.7555327012969</v>
      </c>
      <c r="Q28" s="62">
        <v>6179.5842589608019</v>
      </c>
      <c r="R28" s="62">
        <v>6485.8112551489658</v>
      </c>
      <c r="S28" s="62">
        <v>6866.7564358581012</v>
      </c>
      <c r="T28" s="62">
        <v>7042.424767328167</v>
      </c>
      <c r="U28" s="62">
        <v>7243.8842586657047</v>
      </c>
      <c r="V28" s="97">
        <v>7444.4932658459829</v>
      </c>
      <c r="W28" s="97">
        <v>7472.3471529597036</v>
      </c>
      <c r="X28" s="97">
        <v>7541.7644323967706</v>
      </c>
      <c r="Y28" s="97">
        <v>7623.0708278409802</v>
      </c>
      <c r="Z28" s="63">
        <v>7647.2591771141224</v>
      </c>
    </row>
    <row r="29" spans="1:26" x14ac:dyDescent="0.4">
      <c r="A29" s="59" t="s">
        <v>82</v>
      </c>
      <c r="B29" s="65" t="s">
        <v>83</v>
      </c>
      <c r="C29" s="62" t="s">
        <v>219</v>
      </c>
      <c r="D29" s="62" t="s">
        <v>219</v>
      </c>
      <c r="E29" s="62" t="s">
        <v>219</v>
      </c>
      <c r="F29" s="62">
        <v>5138.1130567888958</v>
      </c>
      <c r="G29" s="62">
        <v>5168.7000958560866</v>
      </c>
      <c r="H29" s="62">
        <v>5527.6488465748871</v>
      </c>
      <c r="I29" s="62">
        <v>5716.0822932936653</v>
      </c>
      <c r="J29" s="62">
        <v>5880.923828537304</v>
      </c>
      <c r="K29" s="62">
        <v>6009.4981217006662</v>
      </c>
      <c r="L29" s="62">
        <v>6184.3017760664879</v>
      </c>
      <c r="M29" s="62">
        <v>6274.3961261692102</v>
      </c>
      <c r="N29" s="62">
        <v>6565.769115859126</v>
      </c>
      <c r="O29" s="62">
        <v>6853.6730454990857</v>
      </c>
      <c r="P29" s="62">
        <v>7331.5295873254736</v>
      </c>
      <c r="Q29" s="62">
        <v>7514.5140524232311</v>
      </c>
      <c r="R29" s="62">
        <v>7852.4649803748725</v>
      </c>
      <c r="S29" s="62">
        <v>8264.831293223031</v>
      </c>
      <c r="T29" s="62">
        <v>8439.774854209898</v>
      </c>
      <c r="U29" s="62">
        <v>8651.7328244164601</v>
      </c>
      <c r="V29" s="97">
        <v>8858.2343844145234</v>
      </c>
      <c r="W29" s="97">
        <v>8858.1525134116782</v>
      </c>
      <c r="X29" s="97">
        <v>8913.736505201723</v>
      </c>
      <c r="Y29" s="97">
        <v>8986.3353080234538</v>
      </c>
      <c r="Z29" s="63">
        <v>8993.033102733214</v>
      </c>
    </row>
    <row r="30" spans="1:26" x14ac:dyDescent="0.4">
      <c r="A30" s="59" t="s">
        <v>84</v>
      </c>
      <c r="B30" s="65" t="s">
        <v>85</v>
      </c>
      <c r="C30" s="62" t="s">
        <v>219</v>
      </c>
      <c r="D30" s="62" t="s">
        <v>219</v>
      </c>
      <c r="E30" s="62" t="s">
        <v>219</v>
      </c>
      <c r="F30" s="62">
        <v>5431.816509376612</v>
      </c>
      <c r="G30" s="62">
        <v>5467.0517207932235</v>
      </c>
      <c r="H30" s="62">
        <v>5877.1415949697766</v>
      </c>
      <c r="I30" s="62">
        <v>6096.5218919770514</v>
      </c>
      <c r="J30" s="62">
        <v>6296.2041416052325</v>
      </c>
      <c r="K30" s="62">
        <v>6454.0269522905292</v>
      </c>
      <c r="L30" s="62">
        <v>6660.7920597252869</v>
      </c>
      <c r="M30" s="62">
        <v>6781.9939666306273</v>
      </c>
      <c r="N30" s="62">
        <v>7133.8009111735173</v>
      </c>
      <c r="O30" s="62">
        <v>7469.450738045336</v>
      </c>
      <c r="P30" s="62">
        <v>8009.4672872530045</v>
      </c>
      <c r="Q30" s="62">
        <v>8229.6156039847847</v>
      </c>
      <c r="R30" s="62">
        <v>8642.5769556628766</v>
      </c>
      <c r="S30" s="62">
        <v>9146.5080027065724</v>
      </c>
      <c r="T30" s="62">
        <v>9381.3429330845356</v>
      </c>
      <c r="U30" s="62">
        <v>9642.0094287730826</v>
      </c>
      <c r="V30" s="97">
        <v>9891.8836737920847</v>
      </c>
      <c r="W30" s="97">
        <v>9905.90794314921</v>
      </c>
      <c r="X30" s="97">
        <v>9979.4425017154517</v>
      </c>
      <c r="Y30" s="97">
        <v>10071.640719171131</v>
      </c>
      <c r="Z30" s="63">
        <v>10107.498155363362</v>
      </c>
    </row>
    <row r="31" spans="1:26" x14ac:dyDescent="0.4">
      <c r="A31" s="59" t="s">
        <v>86</v>
      </c>
      <c r="B31" s="65" t="s">
        <v>87</v>
      </c>
      <c r="C31" s="62" t="s">
        <v>219</v>
      </c>
      <c r="D31" s="62" t="s">
        <v>219</v>
      </c>
      <c r="E31" s="62" t="s">
        <v>219</v>
      </c>
      <c r="F31" s="62">
        <v>5438.1700010594377</v>
      </c>
      <c r="G31" s="62">
        <v>5379.108673243175</v>
      </c>
      <c r="H31" s="62">
        <v>5686.0756233526135</v>
      </c>
      <c r="I31" s="62">
        <v>5799.2742094724717</v>
      </c>
      <c r="J31" s="62">
        <v>5863.4863934820505</v>
      </c>
      <c r="K31" s="62">
        <v>5885.8963485496861</v>
      </c>
      <c r="L31" s="62">
        <v>5973.343704625493</v>
      </c>
      <c r="M31" s="62">
        <v>5966.4432616351696</v>
      </c>
      <c r="N31" s="62">
        <v>6134.2697628844135</v>
      </c>
      <c r="O31" s="62">
        <v>6306.7717185876645</v>
      </c>
      <c r="P31" s="62">
        <v>6659.7937751289346</v>
      </c>
      <c r="Q31" s="62">
        <v>6760.717465184327</v>
      </c>
      <c r="R31" s="62">
        <v>7027.1000745054998</v>
      </c>
      <c r="S31" s="62">
        <v>7355.38459570747</v>
      </c>
      <c r="T31" s="62">
        <v>7476.6524619314923</v>
      </c>
      <c r="U31" s="62">
        <v>7616.0581433396856</v>
      </c>
      <c r="V31" s="97">
        <v>7753.9205151199576</v>
      </c>
      <c r="W31" s="97">
        <v>7696.0415241945702</v>
      </c>
      <c r="X31" s="97">
        <v>7714.1441113615028</v>
      </c>
      <c r="Y31" s="97">
        <v>7770.1698615343294</v>
      </c>
      <c r="Z31" s="63">
        <v>7752.972132711614</v>
      </c>
    </row>
    <row r="32" spans="1:26" x14ac:dyDescent="0.4">
      <c r="A32" s="59" t="s">
        <v>88</v>
      </c>
      <c r="B32" s="65" t="s">
        <v>89</v>
      </c>
      <c r="C32" s="62" t="s">
        <v>219</v>
      </c>
      <c r="D32" s="62" t="s">
        <v>219</v>
      </c>
      <c r="E32" s="62" t="s">
        <v>219</v>
      </c>
      <c r="F32" s="62">
        <v>7949.3959237360596</v>
      </c>
      <c r="G32" s="62">
        <v>7989.2761809849826</v>
      </c>
      <c r="H32" s="62">
        <v>8527.3249859966199</v>
      </c>
      <c r="I32" s="62">
        <v>8892.1187083249079</v>
      </c>
      <c r="J32" s="62">
        <v>9141.3414109051628</v>
      </c>
      <c r="K32" s="62">
        <v>9345.7277922560279</v>
      </c>
      <c r="L32" s="62">
        <v>9630.6863696230557</v>
      </c>
      <c r="M32" s="62">
        <v>9792.0871198533332</v>
      </c>
      <c r="N32" s="62">
        <v>10274.111088568734</v>
      </c>
      <c r="O32" s="62">
        <v>10738.255099055852</v>
      </c>
      <c r="P32" s="62">
        <v>11503.049711717549</v>
      </c>
      <c r="Q32" s="62">
        <v>11811.283326321964</v>
      </c>
      <c r="R32" s="62">
        <v>12394.006703571837</v>
      </c>
      <c r="S32" s="62">
        <v>13111.5747735191</v>
      </c>
      <c r="T32" s="62">
        <v>13443.551385592678</v>
      </c>
      <c r="U32" s="62">
        <v>13816.554565107755</v>
      </c>
      <c r="V32" s="97">
        <v>14173.384041969482</v>
      </c>
      <c r="W32" s="97">
        <v>14194.197609242883</v>
      </c>
      <c r="X32" s="97">
        <v>14318.779155022177</v>
      </c>
      <c r="Y32" s="97">
        <v>14480.032513834549</v>
      </c>
      <c r="Z32" s="63">
        <v>14554.960125684822</v>
      </c>
    </row>
    <row r="33" spans="1:26" x14ac:dyDescent="0.4">
      <c r="A33" s="59" t="s">
        <v>90</v>
      </c>
      <c r="B33" s="65" t="s">
        <v>91</v>
      </c>
      <c r="C33" s="62" t="s">
        <v>219</v>
      </c>
      <c r="D33" s="62" t="s">
        <v>219</v>
      </c>
      <c r="E33" s="62" t="s">
        <v>219</v>
      </c>
      <c r="F33" s="62">
        <v>5429.3976647864984</v>
      </c>
      <c r="G33" s="62">
        <v>5462.8852143103104</v>
      </c>
      <c r="H33" s="62">
        <v>5842.2668388399679</v>
      </c>
      <c r="I33" s="62">
        <v>6073.4850166073566</v>
      </c>
      <c r="J33" s="62">
        <v>6243.2538814984255</v>
      </c>
      <c r="K33" s="62">
        <v>6379.4778699202734</v>
      </c>
      <c r="L33" s="62">
        <v>6570.0506003877717</v>
      </c>
      <c r="M33" s="62">
        <v>6680.2343810566672</v>
      </c>
      <c r="N33" s="62">
        <v>7007.1250205497163</v>
      </c>
      <c r="O33" s="62">
        <v>7328.9374560311608</v>
      </c>
      <c r="P33" s="62">
        <v>7845.3879797033396</v>
      </c>
      <c r="Q33" s="62">
        <v>8057.652067944201</v>
      </c>
      <c r="R33" s="62">
        <v>8453.6742345482835</v>
      </c>
      <c r="S33" s="62">
        <v>8941.5862514581331</v>
      </c>
      <c r="T33" s="62">
        <v>9167.1182809838047</v>
      </c>
      <c r="U33" s="62">
        <v>9432.7491398117745</v>
      </c>
      <c r="V33" s="97">
        <v>9693.8812511525048</v>
      </c>
      <c r="W33" s="97">
        <v>9735.2618453395935</v>
      </c>
      <c r="X33" s="97">
        <v>9842.0988174818813</v>
      </c>
      <c r="Y33" s="97">
        <v>9965.2687889497156</v>
      </c>
      <c r="Z33" s="63">
        <v>10035.084671263741</v>
      </c>
    </row>
    <row r="34" spans="1:26" x14ac:dyDescent="0.4">
      <c r="A34" s="47">
        <v>924</v>
      </c>
      <c r="B34" s="66" t="s">
        <v>92</v>
      </c>
      <c r="C34" s="57">
        <v>2610.6936248696898</v>
      </c>
      <c r="D34" s="57">
        <v>2743.3868261006705</v>
      </c>
      <c r="E34" s="57">
        <v>2861.4203452541719</v>
      </c>
      <c r="F34" s="57">
        <v>2957.944840093518</v>
      </c>
      <c r="G34" s="57">
        <v>2978.0105086618073</v>
      </c>
      <c r="H34" s="57">
        <v>3192.6795974905558</v>
      </c>
      <c r="I34" s="57">
        <v>3312.7890664445858</v>
      </c>
      <c r="J34" s="57">
        <v>3403.8723834443758</v>
      </c>
      <c r="K34" s="57">
        <v>3473.9211927552801</v>
      </c>
      <c r="L34" s="57">
        <v>3575.6632329837066</v>
      </c>
      <c r="M34" s="57">
        <v>3630.3818102170612</v>
      </c>
      <c r="N34" s="57">
        <v>3797.1021410185649</v>
      </c>
      <c r="O34" s="57">
        <v>3961.6151596267632</v>
      </c>
      <c r="P34" s="57">
        <v>4230.6472484940814</v>
      </c>
      <c r="Q34" s="57">
        <v>4335.2690522075854</v>
      </c>
      <c r="R34" s="57">
        <v>4533.7846463933456</v>
      </c>
      <c r="S34" s="57">
        <v>4781.406448395458</v>
      </c>
      <c r="T34" s="57">
        <v>4885.3424582652733</v>
      </c>
      <c r="U34" s="57">
        <v>5012.997923918716</v>
      </c>
      <c r="V34" s="90">
        <v>5140.6683808705766</v>
      </c>
      <c r="W34" s="90">
        <v>5145.0581671831178</v>
      </c>
      <c r="X34" s="90">
        <v>5182.0422591322458</v>
      </c>
      <c r="Y34" s="90">
        <v>5224.7763409492718</v>
      </c>
      <c r="Z34" s="58">
        <v>5234.3104900054605</v>
      </c>
    </row>
    <row r="35" spans="1:26" x14ac:dyDescent="0.4">
      <c r="A35" s="47">
        <v>923</v>
      </c>
      <c r="B35" s="66" t="s">
        <v>93</v>
      </c>
      <c r="C35" s="57">
        <v>4191.6504022167255</v>
      </c>
      <c r="D35" s="57">
        <v>4391.6130363058628</v>
      </c>
      <c r="E35" s="57">
        <v>4587.298735151282</v>
      </c>
      <c r="F35" s="57">
        <v>4940.8678987175908</v>
      </c>
      <c r="G35" s="57">
        <v>4939.0958278870085</v>
      </c>
      <c r="H35" s="57">
        <v>5291.8716491502746</v>
      </c>
      <c r="I35" s="57">
        <v>5524.4874804533456</v>
      </c>
      <c r="J35" s="57">
        <v>5673.0355784151534</v>
      </c>
      <c r="K35" s="57">
        <v>5779.2463047232068</v>
      </c>
      <c r="L35" s="57">
        <v>5934.7122686796074</v>
      </c>
      <c r="M35" s="57">
        <v>6018.5948861864708</v>
      </c>
      <c r="N35" s="57">
        <v>6285.3310184676284</v>
      </c>
      <c r="O35" s="57">
        <v>6545.2533240827852</v>
      </c>
      <c r="P35" s="57">
        <v>6976.7176213822431</v>
      </c>
      <c r="Q35" s="57">
        <v>7122.4711130520509</v>
      </c>
      <c r="R35" s="57">
        <v>7430.1577852215423</v>
      </c>
      <c r="S35" s="57">
        <v>7815.4263462051085</v>
      </c>
      <c r="T35" s="57">
        <v>7971.0143979192626</v>
      </c>
      <c r="U35" s="57">
        <v>8165.1151314136141</v>
      </c>
      <c r="V35" s="90">
        <v>8356.1877172370132</v>
      </c>
      <c r="W35" s="90">
        <v>8362.1736117607779</v>
      </c>
      <c r="X35" s="90">
        <v>8408.272543096522</v>
      </c>
      <c r="Y35" s="90">
        <v>8476.864673549042</v>
      </c>
      <c r="Z35" s="58">
        <v>8479.6596033386177</v>
      </c>
    </row>
    <row r="36" spans="1:26" s="100" customFormat="1" ht="30" customHeight="1"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row r="49" spans="1:1" x14ac:dyDescent="0.4">
      <c r="A49" s="75"/>
    </row>
    <row r="50" spans="1:1" x14ac:dyDescent="0.4">
      <c r="A50" s="75"/>
    </row>
  </sheetData>
  <mergeCells count="2">
    <mergeCell ref="A1:B1"/>
    <mergeCell ref="A19:B19"/>
  </mergeCells>
  <conditionalFormatting sqref="C1:V1">
    <cfRule type="cellIs" dxfId="0" priority="1" stopIfTrue="1" operator="equal">
      <formula>FALSE</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zoomScale="85" zoomScaleNormal="85" workbookViewId="0">
      <selection sqref="A1:B1"/>
    </sheetView>
  </sheetViews>
  <sheetFormatPr defaultColWidth="8.88671875" defaultRowHeight="15" x14ac:dyDescent="0.4"/>
  <cols>
    <col min="1" max="1" width="12.109375" style="122" customWidth="1"/>
    <col min="2" max="2" width="60.5546875" style="122" customWidth="1"/>
    <col min="3" max="11" width="8.88671875" style="122" customWidth="1"/>
    <col min="12" max="25" width="8.88671875" style="122"/>
    <col min="26" max="26" width="8.88671875" style="123"/>
    <col min="27" max="16384" width="8.88671875" style="122"/>
  </cols>
  <sheetData>
    <row r="1" spans="1:26" s="48" customFormat="1" ht="59.25" customHeight="1" thickBot="1" x14ac:dyDescent="0.45">
      <c r="A1" s="250" t="s">
        <v>182</v>
      </c>
      <c r="B1" s="250"/>
      <c r="E1" s="47"/>
      <c r="F1" s="47"/>
    </row>
    <row r="2" spans="1:26" s="120" customFormat="1" ht="15.4" thickBot="1" x14ac:dyDescent="0.4">
      <c r="A2" s="161" t="s">
        <v>45</v>
      </c>
      <c r="B2" s="162" t="s">
        <v>130</v>
      </c>
      <c r="C2" s="105" t="s">
        <v>13</v>
      </c>
      <c r="D2" s="105" t="s">
        <v>14</v>
      </c>
      <c r="E2" s="105" t="s">
        <v>15</v>
      </c>
      <c r="F2" s="105" t="s">
        <v>16</v>
      </c>
      <c r="G2" s="105" t="s">
        <v>17</v>
      </c>
      <c r="H2" s="105" t="s">
        <v>18</v>
      </c>
      <c r="I2" s="105" t="s">
        <v>19</v>
      </c>
      <c r="J2" s="105" t="s">
        <v>20</v>
      </c>
      <c r="K2" s="105" t="s">
        <v>21</v>
      </c>
      <c r="L2" s="105" t="s">
        <v>22</v>
      </c>
      <c r="M2" s="105" t="s">
        <v>23</v>
      </c>
      <c r="N2" s="105" t="s">
        <v>24</v>
      </c>
      <c r="O2" s="105" t="s">
        <v>25</v>
      </c>
      <c r="P2" s="105" t="s">
        <v>26</v>
      </c>
      <c r="Q2" s="105" t="s">
        <v>27</v>
      </c>
      <c r="R2" s="105" t="s">
        <v>28</v>
      </c>
      <c r="S2" s="105" t="s">
        <v>29</v>
      </c>
      <c r="T2" s="105" t="s">
        <v>30</v>
      </c>
      <c r="U2" s="105" t="s">
        <v>31</v>
      </c>
      <c r="V2" s="105" t="s">
        <v>32</v>
      </c>
      <c r="W2" s="105" t="s">
        <v>33</v>
      </c>
      <c r="X2" s="105" t="s">
        <v>34</v>
      </c>
      <c r="Y2" s="105" t="s">
        <v>35</v>
      </c>
      <c r="Z2" s="106" t="s">
        <v>36</v>
      </c>
    </row>
    <row r="3" spans="1:26" s="120" customFormat="1" ht="31.5" customHeight="1" x14ac:dyDescent="0.4">
      <c r="A3" s="54">
        <v>925</v>
      </c>
      <c r="B3" s="55" t="s">
        <v>70</v>
      </c>
      <c r="C3" s="57"/>
      <c r="D3" s="57"/>
      <c r="E3" s="57"/>
      <c r="F3" s="57"/>
      <c r="G3" s="57"/>
      <c r="H3" s="57"/>
      <c r="I3" s="57"/>
      <c r="J3" s="90"/>
      <c r="K3" s="90">
        <f>SUM(K4,K6,K16:K17)</f>
        <v>1291.1700000000003</v>
      </c>
      <c r="L3" s="90">
        <f t="shared" ref="L3:Z3" si="0">SUM(L4,L6,L16:L17)</f>
        <v>1183.6549443026729</v>
      </c>
      <c r="M3" s="90">
        <f t="shared" si="0"/>
        <v>1312.9542119951132</v>
      </c>
      <c r="N3" s="90">
        <f t="shared" si="0"/>
        <v>1623.1882790812581</v>
      </c>
      <c r="O3" s="90">
        <f t="shared" si="0"/>
        <v>1949.4219162508434</v>
      </c>
      <c r="P3" s="90">
        <f t="shared" si="0"/>
        <v>2026.2023687265357</v>
      </c>
      <c r="Q3" s="90">
        <f t="shared" si="0"/>
        <v>2134.4746846376856</v>
      </c>
      <c r="R3" s="90">
        <f t="shared" si="0"/>
        <v>2194.8675095390699</v>
      </c>
      <c r="S3" s="90">
        <f t="shared" si="0"/>
        <v>2244.5398762216828</v>
      </c>
      <c r="T3" s="90">
        <f t="shared" si="0"/>
        <v>2224.31914366208</v>
      </c>
      <c r="U3" s="90">
        <f t="shared" si="0"/>
        <v>2272.4970248438781</v>
      </c>
      <c r="V3" s="90">
        <f t="shared" si="0"/>
        <v>2400.02563917</v>
      </c>
      <c r="W3" s="90">
        <f t="shared" si="0"/>
        <v>2489.1042438382997</v>
      </c>
      <c r="X3" s="90">
        <f t="shared" si="0"/>
        <v>2342.0000000043656</v>
      </c>
      <c r="Y3" s="90">
        <f t="shared" si="0"/>
        <v>2439.000000004432</v>
      </c>
      <c r="Z3" s="248">
        <f t="shared" si="0"/>
        <v>2169.0000000039413</v>
      </c>
    </row>
    <row r="4" spans="1:26" s="120" customFormat="1" x14ac:dyDescent="0.4">
      <c r="A4" s="59"/>
      <c r="B4" s="89" t="s">
        <v>71</v>
      </c>
      <c r="C4" s="62"/>
      <c r="D4" s="62"/>
      <c r="E4" s="62"/>
      <c r="F4" s="62"/>
      <c r="G4" s="62"/>
      <c r="H4" s="62"/>
      <c r="I4" s="62"/>
      <c r="J4" s="97"/>
      <c r="K4" s="108">
        <v>0</v>
      </c>
      <c r="L4" s="108">
        <v>1.499534350526045</v>
      </c>
      <c r="M4" s="108">
        <v>1.4125522907058992</v>
      </c>
      <c r="N4" s="108">
        <v>2.4828882257493583</v>
      </c>
      <c r="O4" s="108">
        <v>7.1099237748638462</v>
      </c>
      <c r="P4" s="108">
        <v>5.1058958693013521</v>
      </c>
      <c r="Q4" s="108">
        <v>3.8093184303361292</v>
      </c>
      <c r="R4" s="108">
        <v>3.7477527025414932</v>
      </c>
      <c r="S4" s="108">
        <v>3.8325686404818593</v>
      </c>
      <c r="T4" s="108">
        <v>3.7980415882710714</v>
      </c>
      <c r="U4" s="108">
        <v>3.8803056810316057</v>
      </c>
      <c r="V4" s="108">
        <v>3.884325</v>
      </c>
      <c r="W4" s="108">
        <v>5.4263159999999999</v>
      </c>
      <c r="X4" s="108">
        <v>2.387287813604015</v>
      </c>
      <c r="Y4" s="108">
        <v>1.8081801386529401</v>
      </c>
      <c r="Z4" s="116">
        <v>1.6080125956286295</v>
      </c>
    </row>
    <row r="5" spans="1:26" s="120" customFormat="1" ht="27.75" customHeight="1" x14ac:dyDescent="0.4">
      <c r="A5" s="54">
        <v>941</v>
      </c>
      <c r="B5" s="55" t="s">
        <v>72</v>
      </c>
      <c r="C5" s="57"/>
      <c r="D5" s="57"/>
      <c r="E5" s="57"/>
      <c r="F5" s="57"/>
      <c r="G5" s="57"/>
      <c r="H5" s="57"/>
      <c r="I5" s="57"/>
      <c r="J5" s="90"/>
      <c r="K5" s="90">
        <f>SUM(K6,K16)</f>
        <v>1172.6234577334915</v>
      </c>
      <c r="L5" s="90">
        <f t="shared" ref="L5:Z5" si="1">SUM(L6,L16)</f>
        <v>1067.7159772678749</v>
      </c>
      <c r="M5" s="90">
        <f t="shared" si="1"/>
        <v>1189.033903927241</v>
      </c>
      <c r="N5" s="90">
        <f t="shared" si="1"/>
        <v>1473.9370535680025</v>
      </c>
      <c r="O5" s="90">
        <f t="shared" si="1"/>
        <v>1753.275519820073</v>
      </c>
      <c r="P5" s="90">
        <f t="shared" si="1"/>
        <v>1839.2711035263999</v>
      </c>
      <c r="Q5" s="90">
        <f t="shared" si="1"/>
        <v>1943.0072806131227</v>
      </c>
      <c r="R5" s="90">
        <f t="shared" si="1"/>
        <v>1986.101807033378</v>
      </c>
      <c r="S5" s="90">
        <f t="shared" si="1"/>
        <v>2031.0495666585953</v>
      </c>
      <c r="T5" s="90">
        <f t="shared" si="1"/>
        <v>2012.7521371774878</v>
      </c>
      <c r="U5" s="90">
        <f t="shared" si="1"/>
        <v>2056.3475598890404</v>
      </c>
      <c r="V5" s="90">
        <f t="shared" si="1"/>
        <v>2194.8666322700001</v>
      </c>
      <c r="W5" s="90">
        <f t="shared" si="1"/>
        <v>2280.5674927852997</v>
      </c>
      <c r="X5" s="90">
        <f t="shared" si="1"/>
        <v>2179.5244642450748</v>
      </c>
      <c r="Y5" s="90">
        <f t="shared" si="1"/>
        <v>2243.8941655623726</v>
      </c>
      <c r="Z5" s="58">
        <f t="shared" si="1"/>
        <v>1995.4925974189364</v>
      </c>
    </row>
    <row r="6" spans="1:26" s="120" customFormat="1" ht="29.25" customHeight="1" x14ac:dyDescent="0.4">
      <c r="A6" s="54">
        <v>921</v>
      </c>
      <c r="B6" s="64" t="s">
        <v>73</v>
      </c>
      <c r="C6" s="57"/>
      <c r="D6" s="57"/>
      <c r="E6" s="57"/>
      <c r="F6" s="57"/>
      <c r="G6" s="57"/>
      <c r="H6" s="57"/>
      <c r="I6" s="57"/>
      <c r="J6" s="90"/>
      <c r="K6" s="90">
        <f>SUM(K7:K15)</f>
        <v>1111.2513752613359</v>
      </c>
      <c r="L6" s="90">
        <f t="shared" ref="L6:Z6" si="2">SUM(L7:L15)</f>
        <v>1021.8685891701493</v>
      </c>
      <c r="M6" s="90">
        <f t="shared" si="2"/>
        <v>1131.0676515306241</v>
      </c>
      <c r="N6" s="90">
        <f t="shared" si="2"/>
        <v>1402.6462923306167</v>
      </c>
      <c r="O6" s="90">
        <f t="shared" si="2"/>
        <v>1661.6288128965571</v>
      </c>
      <c r="P6" s="90">
        <f t="shared" si="2"/>
        <v>1747.9246304767612</v>
      </c>
      <c r="Q6" s="90">
        <f t="shared" si="2"/>
        <v>1850.1888296891684</v>
      </c>
      <c r="R6" s="90">
        <f t="shared" si="2"/>
        <v>1893.5073322659887</v>
      </c>
      <c r="S6" s="90">
        <f t="shared" si="2"/>
        <v>1936.3595728298319</v>
      </c>
      <c r="T6" s="90">
        <f t="shared" si="2"/>
        <v>1918.9151917002223</v>
      </c>
      <c r="U6" s="90">
        <f t="shared" si="2"/>
        <v>1960.4781429372797</v>
      </c>
      <c r="V6" s="90">
        <f t="shared" si="2"/>
        <v>2100.2729483000003</v>
      </c>
      <c r="W6" s="90">
        <f t="shared" si="2"/>
        <v>2179.4915747852997</v>
      </c>
      <c r="X6" s="90">
        <f t="shared" si="2"/>
        <v>2083.7462794760963</v>
      </c>
      <c r="Y6" s="90">
        <f t="shared" si="2"/>
        <v>2142.538672055905</v>
      </c>
      <c r="Z6" s="58">
        <f t="shared" si="2"/>
        <v>1905.3572692452881</v>
      </c>
    </row>
    <row r="7" spans="1:26" s="120" customFormat="1" x14ac:dyDescent="0.4">
      <c r="A7" s="59" t="s">
        <v>74</v>
      </c>
      <c r="B7" s="65" t="s">
        <v>75</v>
      </c>
      <c r="C7" s="62"/>
      <c r="D7" s="62"/>
      <c r="E7" s="62"/>
      <c r="F7" s="62"/>
      <c r="G7" s="62"/>
      <c r="H7" s="62"/>
      <c r="I7" s="62"/>
      <c r="J7" s="97"/>
      <c r="K7" s="108">
        <v>45.685714521549691</v>
      </c>
      <c r="L7" s="108">
        <v>38.984342799458886</v>
      </c>
      <c r="M7" s="108">
        <v>48.097665607664062</v>
      </c>
      <c r="N7" s="108">
        <v>67.325157566440495</v>
      </c>
      <c r="O7" s="108">
        <v>72.553624231490303</v>
      </c>
      <c r="P7" s="108">
        <v>79.670083483728249</v>
      </c>
      <c r="Q7" s="108">
        <v>91.563465303377939</v>
      </c>
      <c r="R7" s="108">
        <v>89.368993566704546</v>
      </c>
      <c r="S7" s="108">
        <v>91.391516292658778</v>
      </c>
      <c r="T7" s="108">
        <v>90.568183444466683</v>
      </c>
      <c r="U7" s="108">
        <v>92.52985481400539</v>
      </c>
      <c r="V7" s="108">
        <v>79.316969</v>
      </c>
      <c r="W7" s="108">
        <v>79.916122013299997</v>
      </c>
      <c r="X7" s="108">
        <v>91.961158619841385</v>
      </c>
      <c r="Y7" s="108">
        <v>83.729539681144644</v>
      </c>
      <c r="Z7" s="116">
        <v>74.46058694891461</v>
      </c>
    </row>
    <row r="8" spans="1:26" s="120" customFormat="1" x14ac:dyDescent="0.4">
      <c r="A8" s="59" t="s">
        <v>76</v>
      </c>
      <c r="B8" s="65" t="s">
        <v>77</v>
      </c>
      <c r="C8" s="62"/>
      <c r="D8" s="62"/>
      <c r="E8" s="62"/>
      <c r="F8" s="62"/>
      <c r="G8" s="62"/>
      <c r="H8" s="62"/>
      <c r="I8" s="62"/>
      <c r="J8" s="97"/>
      <c r="K8" s="108">
        <v>152.83011218237499</v>
      </c>
      <c r="L8" s="108">
        <v>135.68765957754297</v>
      </c>
      <c r="M8" s="108">
        <v>154.54947252261152</v>
      </c>
      <c r="N8" s="108">
        <v>185.21495799835367</v>
      </c>
      <c r="O8" s="108">
        <v>235.97022515036306</v>
      </c>
      <c r="P8" s="108">
        <v>213.09283001538026</v>
      </c>
      <c r="Q8" s="108">
        <v>230.75618401793989</v>
      </c>
      <c r="R8" s="108">
        <v>227.08106634532425</v>
      </c>
      <c r="S8" s="108">
        <v>232.22017107267621</v>
      </c>
      <c r="T8" s="108">
        <v>230.12813340208248</v>
      </c>
      <c r="U8" s="108">
        <v>235.11261860926405</v>
      </c>
      <c r="V8" s="108">
        <v>258.41019399999999</v>
      </c>
      <c r="W8" s="108">
        <v>271.49807705299997</v>
      </c>
      <c r="X8" s="108">
        <v>268.85514930013863</v>
      </c>
      <c r="Y8" s="108">
        <v>277.57749044884321</v>
      </c>
      <c r="Z8" s="116">
        <v>246.84935497480151</v>
      </c>
    </row>
    <row r="9" spans="1:26" s="120" customFormat="1" x14ac:dyDescent="0.4">
      <c r="A9" s="59" t="s">
        <v>78</v>
      </c>
      <c r="B9" s="65" t="s">
        <v>79</v>
      </c>
      <c r="C9" s="62"/>
      <c r="D9" s="62"/>
      <c r="E9" s="62"/>
      <c r="F9" s="62"/>
      <c r="G9" s="62"/>
      <c r="H9" s="62"/>
      <c r="I9" s="62"/>
      <c r="J9" s="97"/>
      <c r="K9" s="108">
        <v>95.39428520578933</v>
      </c>
      <c r="L9" s="108">
        <v>101.60325731734007</v>
      </c>
      <c r="M9" s="108">
        <v>103.79042825757092</v>
      </c>
      <c r="N9" s="108">
        <v>136.82269411847113</v>
      </c>
      <c r="O9" s="108">
        <v>153.10889085837297</v>
      </c>
      <c r="P9" s="108">
        <v>171.83021082932493</v>
      </c>
      <c r="Q9" s="108">
        <v>181.50918402983925</v>
      </c>
      <c r="R9" s="108">
        <v>168.67460443901862</v>
      </c>
      <c r="S9" s="108">
        <v>172.49190400964235</v>
      </c>
      <c r="T9" s="108">
        <v>170.93794959046454</v>
      </c>
      <c r="U9" s="108">
        <v>174.64039860651306</v>
      </c>
      <c r="V9" s="108">
        <v>185.7589059</v>
      </c>
      <c r="W9" s="108">
        <v>190.04666503999999</v>
      </c>
      <c r="X9" s="108">
        <v>189.65222968400204</v>
      </c>
      <c r="Y9" s="108">
        <v>173.77699698308774</v>
      </c>
      <c r="Z9" s="116">
        <v>154.53969104400056</v>
      </c>
    </row>
    <row r="10" spans="1:26" s="120" customFormat="1" x14ac:dyDescent="0.4">
      <c r="A10" s="59" t="s">
        <v>80</v>
      </c>
      <c r="B10" s="65" t="s">
        <v>81</v>
      </c>
      <c r="C10" s="62"/>
      <c r="D10" s="62"/>
      <c r="E10" s="62"/>
      <c r="F10" s="62"/>
      <c r="G10" s="62"/>
      <c r="H10" s="62"/>
      <c r="I10" s="62"/>
      <c r="J10" s="97"/>
      <c r="K10" s="108">
        <v>83.370727049310105</v>
      </c>
      <c r="L10" s="108">
        <v>84.846167224883573</v>
      </c>
      <c r="M10" s="108">
        <v>86.27941997072611</v>
      </c>
      <c r="N10" s="108">
        <v>99.925447997236233</v>
      </c>
      <c r="O10" s="108">
        <v>131.26563484663819</v>
      </c>
      <c r="P10" s="108">
        <v>133.86017766440941</v>
      </c>
      <c r="Q10" s="108">
        <v>140.63078578427795</v>
      </c>
      <c r="R10" s="108">
        <v>168.55965772491624</v>
      </c>
      <c r="S10" s="108">
        <v>172.3743559196906</v>
      </c>
      <c r="T10" s="108">
        <v>170.82146047412027</v>
      </c>
      <c r="U10" s="108">
        <v>174.52138638154821</v>
      </c>
      <c r="V10" s="108">
        <v>171.0424189</v>
      </c>
      <c r="W10" s="108">
        <v>173.809799013</v>
      </c>
      <c r="X10" s="108">
        <v>166.46391580404446</v>
      </c>
      <c r="Y10" s="108">
        <v>149.48909370677072</v>
      </c>
      <c r="Z10" s="116">
        <v>132.9404855473496</v>
      </c>
    </row>
    <row r="11" spans="1:26" s="120" customFormat="1" x14ac:dyDescent="0.4">
      <c r="A11" s="59" t="s">
        <v>82</v>
      </c>
      <c r="B11" s="65" t="s">
        <v>83</v>
      </c>
      <c r="C11" s="62"/>
      <c r="D11" s="62"/>
      <c r="E11" s="62"/>
      <c r="F11" s="62"/>
      <c r="G11" s="62"/>
      <c r="H11" s="62"/>
      <c r="I11" s="62"/>
      <c r="J11" s="97"/>
      <c r="K11" s="108">
        <v>113.8302195386341</v>
      </c>
      <c r="L11" s="108">
        <v>107.28155870184813</v>
      </c>
      <c r="M11" s="108">
        <v>111.10570609798808</v>
      </c>
      <c r="N11" s="108">
        <v>147.43038277931896</v>
      </c>
      <c r="O11" s="108">
        <v>173.52470510740224</v>
      </c>
      <c r="P11" s="108">
        <v>158.71284312116381</v>
      </c>
      <c r="Q11" s="108">
        <v>179.86028511523085</v>
      </c>
      <c r="R11" s="108">
        <v>186.93645561470706</v>
      </c>
      <c r="S11" s="108">
        <v>191.16704180238611</v>
      </c>
      <c r="T11" s="108">
        <v>189.44484578909751</v>
      </c>
      <c r="U11" s="108">
        <v>193.54814692595889</v>
      </c>
      <c r="V11" s="108">
        <v>203.96184299999999</v>
      </c>
      <c r="W11" s="108">
        <v>208.82612001300001</v>
      </c>
      <c r="X11" s="108">
        <v>193.62903641854987</v>
      </c>
      <c r="Y11" s="108">
        <v>208.24543697305774</v>
      </c>
      <c r="Z11" s="116">
        <v>185.19243657013621</v>
      </c>
    </row>
    <row r="12" spans="1:26" s="120" customFormat="1" x14ac:dyDescent="0.4">
      <c r="A12" s="59" t="s">
        <v>84</v>
      </c>
      <c r="B12" s="65" t="s">
        <v>85</v>
      </c>
      <c r="C12" s="62"/>
      <c r="D12" s="62"/>
      <c r="E12" s="62"/>
      <c r="F12" s="62"/>
      <c r="G12" s="62"/>
      <c r="H12" s="62"/>
      <c r="I12" s="62"/>
      <c r="J12" s="97"/>
      <c r="K12" s="108">
        <v>120.89765291511314</v>
      </c>
      <c r="L12" s="108">
        <v>98.899730327390756</v>
      </c>
      <c r="M12" s="108">
        <v>119.40505273345049</v>
      </c>
      <c r="N12" s="108">
        <v>148.39000179641411</v>
      </c>
      <c r="O12" s="108">
        <v>172.4337205651033</v>
      </c>
      <c r="P12" s="108">
        <v>178.49250135775904</v>
      </c>
      <c r="Q12" s="108">
        <v>174.75379469830503</v>
      </c>
      <c r="R12" s="108">
        <v>201.20173408096781</v>
      </c>
      <c r="S12" s="108">
        <v>205.75515986590096</v>
      </c>
      <c r="T12" s="108">
        <v>203.90154162347969</v>
      </c>
      <c r="U12" s="108">
        <v>208.31796912809941</v>
      </c>
      <c r="V12" s="108">
        <v>240.02302689999999</v>
      </c>
      <c r="W12" s="108">
        <v>230.95098206700001</v>
      </c>
      <c r="X12" s="108">
        <v>229.09241262784309</v>
      </c>
      <c r="Y12" s="108">
        <v>263.39036952865354</v>
      </c>
      <c r="Z12" s="116">
        <v>234.23276404577675</v>
      </c>
    </row>
    <row r="13" spans="1:26" s="120" customFormat="1" x14ac:dyDescent="0.4">
      <c r="A13" s="59" t="s">
        <v>86</v>
      </c>
      <c r="B13" s="65" t="s">
        <v>87</v>
      </c>
      <c r="C13" s="62"/>
      <c r="D13" s="62"/>
      <c r="E13" s="62"/>
      <c r="F13" s="62"/>
      <c r="G13" s="62"/>
      <c r="H13" s="62"/>
      <c r="I13" s="62"/>
      <c r="J13" s="97"/>
      <c r="K13" s="108">
        <v>213.35355952926628</v>
      </c>
      <c r="L13" s="108">
        <v>195.82522936204785</v>
      </c>
      <c r="M13" s="108">
        <v>214.59720459630725</v>
      </c>
      <c r="N13" s="108">
        <v>251.51943192713122</v>
      </c>
      <c r="O13" s="108">
        <v>306.14593631877341</v>
      </c>
      <c r="P13" s="108">
        <v>343.07386900629052</v>
      </c>
      <c r="Q13" s="108">
        <v>349.60534914394214</v>
      </c>
      <c r="R13" s="108">
        <v>355.47073621542415</v>
      </c>
      <c r="S13" s="108">
        <v>363.51544628447914</v>
      </c>
      <c r="T13" s="108">
        <v>360.24058861833856</v>
      </c>
      <c r="U13" s="108">
        <v>368.04325862851579</v>
      </c>
      <c r="V13" s="108">
        <v>414.12844410000002</v>
      </c>
      <c r="W13" s="108">
        <v>431.897902386</v>
      </c>
      <c r="X13" s="108">
        <v>406.97545553443342</v>
      </c>
      <c r="Y13" s="108">
        <v>401.93740837964333</v>
      </c>
      <c r="Z13" s="116">
        <v>357.44249232285625</v>
      </c>
    </row>
    <row r="14" spans="1:26" s="120" customFormat="1" x14ac:dyDescent="0.4">
      <c r="A14" s="59" t="s">
        <v>88</v>
      </c>
      <c r="B14" s="65" t="s">
        <v>89</v>
      </c>
      <c r="C14" s="62"/>
      <c r="D14" s="62"/>
      <c r="E14" s="62"/>
      <c r="F14" s="62"/>
      <c r="G14" s="62"/>
      <c r="H14" s="62"/>
      <c r="I14" s="62"/>
      <c r="J14" s="97"/>
      <c r="K14" s="108">
        <v>183.17211884960997</v>
      </c>
      <c r="L14" s="108">
        <v>171.75615572307757</v>
      </c>
      <c r="M14" s="108">
        <v>196.69708181869657</v>
      </c>
      <c r="N14" s="108">
        <v>234.54102952626064</v>
      </c>
      <c r="O14" s="108">
        <v>281.60677341096419</v>
      </c>
      <c r="P14" s="108">
        <v>305.99429185155702</v>
      </c>
      <c r="Q14" s="108">
        <v>328.57380402410547</v>
      </c>
      <c r="R14" s="108">
        <v>326.82723431494799</v>
      </c>
      <c r="S14" s="108">
        <v>334.22370911545443</v>
      </c>
      <c r="T14" s="108">
        <v>331.21273643963002</v>
      </c>
      <c r="U14" s="108">
        <v>338.38667454448984</v>
      </c>
      <c r="V14" s="108">
        <v>353.68078559999998</v>
      </c>
      <c r="W14" s="108">
        <v>380.689973173</v>
      </c>
      <c r="X14" s="108">
        <v>357.50420199672379</v>
      </c>
      <c r="Y14" s="108">
        <v>374.73306732799551</v>
      </c>
      <c r="Z14" s="116">
        <v>333.24970194113257</v>
      </c>
    </row>
    <row r="15" spans="1:26" s="120" customFormat="1" x14ac:dyDescent="0.4">
      <c r="A15" s="59" t="s">
        <v>90</v>
      </c>
      <c r="B15" s="65" t="s">
        <v>91</v>
      </c>
      <c r="C15" s="62"/>
      <c r="D15" s="62"/>
      <c r="E15" s="62"/>
      <c r="F15" s="62"/>
      <c r="G15" s="62"/>
      <c r="H15" s="62"/>
      <c r="I15" s="62"/>
      <c r="J15" s="97"/>
      <c r="K15" s="108">
        <v>102.71698546968817</v>
      </c>
      <c r="L15" s="108">
        <v>86.984488136559563</v>
      </c>
      <c r="M15" s="108">
        <v>96.545619925609103</v>
      </c>
      <c r="N15" s="108">
        <v>131.47718862099003</v>
      </c>
      <c r="O15" s="108">
        <v>135.01930240744935</v>
      </c>
      <c r="P15" s="108">
        <v>163.19782314714797</v>
      </c>
      <c r="Q15" s="108">
        <v>172.93597757215002</v>
      </c>
      <c r="R15" s="108">
        <v>169.38684996397842</v>
      </c>
      <c r="S15" s="108">
        <v>173.2202684669432</v>
      </c>
      <c r="T15" s="108">
        <v>171.65975231854284</v>
      </c>
      <c r="U15" s="108">
        <v>175.37783529888515</v>
      </c>
      <c r="V15" s="108">
        <v>193.95036089999999</v>
      </c>
      <c r="W15" s="108">
        <v>211.85593402699999</v>
      </c>
      <c r="X15" s="108">
        <v>179.61271949051948</v>
      </c>
      <c r="Y15" s="108">
        <v>209.65926902670839</v>
      </c>
      <c r="Z15" s="116">
        <v>186.44975585032</v>
      </c>
    </row>
    <row r="16" spans="1:26" s="120" customFormat="1" x14ac:dyDescent="0.4">
      <c r="A16" s="47">
        <v>924</v>
      </c>
      <c r="B16" s="66" t="s">
        <v>92</v>
      </c>
      <c r="C16" s="57"/>
      <c r="D16" s="57"/>
      <c r="E16" s="57"/>
      <c r="F16" s="57"/>
      <c r="G16" s="57"/>
      <c r="H16" s="57"/>
      <c r="I16" s="57"/>
      <c r="J16" s="90"/>
      <c r="K16" s="117">
        <v>61.372082472155618</v>
      </c>
      <c r="L16" s="117">
        <v>45.847388097725528</v>
      </c>
      <c r="M16" s="117">
        <v>57.96625239661698</v>
      </c>
      <c r="N16" s="117">
        <v>71.290761237385894</v>
      </c>
      <c r="O16" s="117">
        <v>91.646706923515964</v>
      </c>
      <c r="P16" s="117">
        <v>91.346473049638647</v>
      </c>
      <c r="Q16" s="117">
        <v>92.81845092395433</v>
      </c>
      <c r="R16" s="117">
        <v>92.594474767389286</v>
      </c>
      <c r="S16" s="117">
        <v>94.689993828763292</v>
      </c>
      <c r="T16" s="117">
        <v>93.836945477265587</v>
      </c>
      <c r="U16" s="117">
        <v>95.869416951760684</v>
      </c>
      <c r="V16" s="117">
        <v>94.593683970000001</v>
      </c>
      <c r="W16" s="117">
        <v>101.075918</v>
      </c>
      <c r="X16" s="117">
        <v>95.778184768978548</v>
      </c>
      <c r="Y16" s="117">
        <v>101.35549350646747</v>
      </c>
      <c r="Z16" s="118">
        <v>90.13532817364819</v>
      </c>
    </row>
    <row r="17" spans="1:26" s="120" customFormat="1" x14ac:dyDescent="0.4">
      <c r="A17" s="47">
        <v>923</v>
      </c>
      <c r="B17" s="91" t="s">
        <v>93</v>
      </c>
      <c r="C17" s="57"/>
      <c r="D17" s="57"/>
      <c r="E17" s="57"/>
      <c r="F17" s="57"/>
      <c r="G17" s="57"/>
      <c r="H17" s="57"/>
      <c r="I17" s="57"/>
      <c r="J17" s="90"/>
      <c r="K17" s="117">
        <v>118.54654226650877</v>
      </c>
      <c r="L17" s="117">
        <v>114.43943268427213</v>
      </c>
      <c r="M17" s="117">
        <v>122.50775577716634</v>
      </c>
      <c r="N17" s="117">
        <v>146.76833728750623</v>
      </c>
      <c r="O17" s="117">
        <v>189.03647265590655</v>
      </c>
      <c r="P17" s="117">
        <v>181.82536933083452</v>
      </c>
      <c r="Q17" s="117">
        <v>187.65808559422692</v>
      </c>
      <c r="R17" s="117">
        <v>205.01794980315054</v>
      </c>
      <c r="S17" s="117">
        <v>209.65774092260543</v>
      </c>
      <c r="T17" s="117">
        <v>207.76896489632128</v>
      </c>
      <c r="U17" s="117">
        <v>212.26915927380614</v>
      </c>
      <c r="V17" s="117">
        <v>201.27468189999999</v>
      </c>
      <c r="W17" s="117">
        <v>203.110435053</v>
      </c>
      <c r="X17" s="117">
        <v>160.08824794568699</v>
      </c>
      <c r="Y17" s="117">
        <v>193.29765430340657</v>
      </c>
      <c r="Z17" s="118">
        <v>171.89938998937632</v>
      </c>
    </row>
    <row r="18" spans="1:26" s="120" customFormat="1" ht="33.75" customHeight="1" x14ac:dyDescent="0.35">
      <c r="A18" s="67"/>
      <c r="B18" s="68" t="s">
        <v>94</v>
      </c>
      <c r="C18" s="80"/>
      <c r="D18" s="80"/>
      <c r="E18" s="80"/>
      <c r="F18" s="80"/>
      <c r="G18" s="80"/>
      <c r="H18" s="80"/>
      <c r="I18" s="80"/>
      <c r="J18" s="80"/>
      <c r="K18" s="80"/>
      <c r="L18" s="80"/>
      <c r="M18" s="80"/>
      <c r="N18" s="80"/>
      <c r="O18" s="80"/>
      <c r="P18" s="80"/>
      <c r="Q18" s="80"/>
      <c r="R18" s="80"/>
      <c r="S18" s="80"/>
      <c r="T18" s="80"/>
      <c r="U18" s="80"/>
      <c r="V18" s="80"/>
      <c r="W18" s="80"/>
      <c r="X18" s="80"/>
      <c r="Y18" s="80"/>
      <c r="Z18" s="121"/>
    </row>
    <row r="19" spans="1:26" ht="65.25" customHeight="1" x14ac:dyDescent="0.4">
      <c r="A19" s="250" t="s">
        <v>183</v>
      </c>
      <c r="B19" s="250"/>
      <c r="C19" s="48"/>
      <c r="D19" s="48"/>
      <c r="E19" s="48"/>
      <c r="F19" s="48"/>
      <c r="G19" s="48"/>
      <c r="H19" s="48"/>
      <c r="I19" s="48"/>
      <c r="J19" s="48"/>
      <c r="K19" s="48"/>
      <c r="L19" s="48"/>
      <c r="M19" s="48"/>
      <c r="N19" s="48"/>
      <c r="O19" s="48"/>
      <c r="P19" s="48"/>
      <c r="Q19" s="48"/>
      <c r="R19" s="48"/>
      <c r="S19" s="48"/>
      <c r="T19" s="48"/>
      <c r="U19" s="48"/>
      <c r="V19" s="48"/>
      <c r="W19" s="48"/>
    </row>
    <row r="20" spans="1:26" x14ac:dyDescent="0.4">
      <c r="A20" s="50" t="s">
        <v>45</v>
      </c>
      <c r="B20" s="119" t="s">
        <v>130</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3" customHeight="1" x14ac:dyDescent="0.4">
      <c r="A21" s="54">
        <v>925</v>
      </c>
      <c r="B21" s="55" t="s">
        <v>70</v>
      </c>
      <c r="C21" s="57" t="s">
        <v>219</v>
      </c>
      <c r="D21" s="57" t="s">
        <v>219</v>
      </c>
      <c r="E21" s="57" t="s">
        <v>219</v>
      </c>
      <c r="F21" s="57" t="s">
        <v>219</v>
      </c>
      <c r="G21" s="57" t="s">
        <v>219</v>
      </c>
      <c r="H21" s="57" t="s">
        <v>219</v>
      </c>
      <c r="I21" s="57" t="s">
        <v>219</v>
      </c>
      <c r="J21" s="57" t="s">
        <v>219</v>
      </c>
      <c r="K21" s="57">
        <v>1767.6864248651968</v>
      </c>
      <c r="L21" s="57">
        <v>1581.9268608499447</v>
      </c>
      <c r="M21" s="57">
        <v>1706.2803034532694</v>
      </c>
      <c r="N21" s="57">
        <v>2054.8024022929271</v>
      </c>
      <c r="O21" s="57">
        <v>2406.3753158091154</v>
      </c>
      <c r="P21" s="57">
        <v>2460.5848710945515</v>
      </c>
      <c r="Q21" s="57">
        <v>2548.4212910192241</v>
      </c>
      <c r="R21" s="57">
        <v>2581.1335103533834</v>
      </c>
      <c r="S21" s="57">
        <v>2586.2788651951741</v>
      </c>
      <c r="T21" s="57">
        <v>2514.4653892381302</v>
      </c>
      <c r="U21" s="57">
        <v>2533.5478639991629</v>
      </c>
      <c r="V21" s="57">
        <v>2652.8797754856723</v>
      </c>
      <c r="W21" s="90">
        <v>2687.7070015154868</v>
      </c>
      <c r="X21" s="90">
        <v>2485.9183909757571</v>
      </c>
      <c r="Y21" s="90">
        <v>2534.724322988824</v>
      </c>
      <c r="Z21" s="58">
        <v>2211.7315390661088</v>
      </c>
    </row>
    <row r="22" spans="1:26" x14ac:dyDescent="0.4">
      <c r="A22" s="59"/>
      <c r="B22" s="89" t="s">
        <v>71</v>
      </c>
      <c r="C22" s="62" t="s">
        <v>219</v>
      </c>
      <c r="D22" s="62" t="s">
        <v>219</v>
      </c>
      <c r="E22" s="62" t="s">
        <v>219</v>
      </c>
      <c r="F22" s="62" t="s">
        <v>219</v>
      </c>
      <c r="G22" s="62" t="s">
        <v>219</v>
      </c>
      <c r="H22" s="62" t="s">
        <v>219</v>
      </c>
      <c r="I22" s="62" t="s">
        <v>219</v>
      </c>
      <c r="J22" s="62" t="s">
        <v>219</v>
      </c>
      <c r="K22" s="62">
        <v>0</v>
      </c>
      <c r="L22" s="62">
        <v>2.0040922223848225</v>
      </c>
      <c r="M22" s="62">
        <v>1.8357153122398782</v>
      </c>
      <c r="N22" s="62">
        <v>3.1431009924383528</v>
      </c>
      <c r="O22" s="62">
        <v>8.7765223764495701</v>
      </c>
      <c r="P22" s="62">
        <v>6.2005110265877343</v>
      </c>
      <c r="Q22" s="62">
        <v>4.5480737073198672</v>
      </c>
      <c r="R22" s="62">
        <v>4.4073047903828888</v>
      </c>
      <c r="S22" s="62">
        <v>4.4160905222915554</v>
      </c>
      <c r="T22" s="62">
        <v>4.2934684745245688</v>
      </c>
      <c r="U22" s="62">
        <v>4.3260519430237023</v>
      </c>
      <c r="V22" s="62">
        <v>4.2935571461132547</v>
      </c>
      <c r="W22" s="97">
        <v>5.8592754970944299</v>
      </c>
      <c r="X22" s="97">
        <v>2.5339891888896089</v>
      </c>
      <c r="Y22" s="97">
        <v>1.8791464443544825</v>
      </c>
      <c r="Z22" s="63">
        <v>1.6396921037164289</v>
      </c>
    </row>
    <row r="23" spans="1:26" ht="29.25" customHeight="1" x14ac:dyDescent="0.4">
      <c r="A23" s="54">
        <v>941</v>
      </c>
      <c r="B23" s="55" t="s">
        <v>72</v>
      </c>
      <c r="C23" s="57" t="s">
        <v>219</v>
      </c>
      <c r="D23" s="57" t="s">
        <v>219</v>
      </c>
      <c r="E23" s="57" t="s">
        <v>219</v>
      </c>
      <c r="F23" s="57" t="s">
        <v>219</v>
      </c>
      <c r="G23" s="57" t="s">
        <v>219</v>
      </c>
      <c r="H23" s="57" t="s">
        <v>219</v>
      </c>
      <c r="I23" s="57" t="s">
        <v>219</v>
      </c>
      <c r="J23" s="57" t="s">
        <v>219</v>
      </c>
      <c r="K23" s="57">
        <v>1605.3893505223791</v>
      </c>
      <c r="L23" s="57">
        <v>1426.9771712851418</v>
      </c>
      <c r="M23" s="57">
        <v>1545.2367735857872</v>
      </c>
      <c r="N23" s="57">
        <v>1865.8645072365468</v>
      </c>
      <c r="O23" s="57">
        <v>2164.2513083168451</v>
      </c>
      <c r="P23" s="57">
        <v>2233.5787979671659</v>
      </c>
      <c r="Q23" s="57">
        <v>2319.8219019216667</v>
      </c>
      <c r="R23" s="57">
        <v>2335.6279624294143</v>
      </c>
      <c r="S23" s="57">
        <v>2340.28391478403</v>
      </c>
      <c r="T23" s="57">
        <v>2275.3010063634738</v>
      </c>
      <c r="U23" s="57">
        <v>2292.5684438925455</v>
      </c>
      <c r="V23" s="57">
        <v>2426.1062897024299</v>
      </c>
      <c r="W23" s="90">
        <v>2462.5313435389658</v>
      </c>
      <c r="X23" s="90">
        <v>2313.4585607336962</v>
      </c>
      <c r="Y23" s="90">
        <v>2331.9610986688485</v>
      </c>
      <c r="Z23" s="58">
        <v>2034.8058615382163</v>
      </c>
    </row>
    <row r="24" spans="1:26" ht="30" customHeight="1" x14ac:dyDescent="0.4">
      <c r="A24" s="54">
        <v>921</v>
      </c>
      <c r="B24" s="64" t="s">
        <v>73</v>
      </c>
      <c r="C24" s="57" t="s">
        <v>219</v>
      </c>
      <c r="D24" s="57" t="s">
        <v>219</v>
      </c>
      <c r="E24" s="57" t="s">
        <v>219</v>
      </c>
      <c r="F24" s="57" t="s">
        <v>219</v>
      </c>
      <c r="G24" s="57" t="s">
        <v>219</v>
      </c>
      <c r="H24" s="57" t="s">
        <v>219</v>
      </c>
      <c r="I24" s="57" t="s">
        <v>219</v>
      </c>
      <c r="J24" s="57" t="s">
        <v>219</v>
      </c>
      <c r="K24" s="57">
        <v>1521.3674192106721</v>
      </c>
      <c r="L24" s="57">
        <v>1365.7032205609871</v>
      </c>
      <c r="M24" s="57">
        <v>1469.9053767817404</v>
      </c>
      <c r="N24" s="57">
        <v>1775.6171654218401</v>
      </c>
      <c r="O24" s="57">
        <v>2051.1221947691329</v>
      </c>
      <c r="P24" s="57">
        <v>2122.6492318572164</v>
      </c>
      <c r="Q24" s="57">
        <v>2209.0028239365938</v>
      </c>
      <c r="R24" s="57">
        <v>2226.7381544309942</v>
      </c>
      <c r="S24" s="57">
        <v>2231.1770406406167</v>
      </c>
      <c r="T24" s="57">
        <v>2169.2237142146741</v>
      </c>
      <c r="U24" s="57">
        <v>2185.6861228661119</v>
      </c>
      <c r="V24" s="57">
        <v>2321.5467104224854</v>
      </c>
      <c r="W24" s="90">
        <v>2353.3906945823392</v>
      </c>
      <c r="X24" s="90">
        <v>2211.7947046401719</v>
      </c>
      <c r="Y24" s="90">
        <v>2226.6276691243988</v>
      </c>
      <c r="Z24" s="58">
        <v>1942.8947743527069</v>
      </c>
    </row>
    <row r="25" spans="1:26" x14ac:dyDescent="0.4">
      <c r="A25" s="59" t="s">
        <v>74</v>
      </c>
      <c r="B25" s="65" t="s">
        <v>75</v>
      </c>
      <c r="C25" s="62" t="s">
        <v>219</v>
      </c>
      <c r="D25" s="62" t="s">
        <v>219</v>
      </c>
      <c r="E25" s="62" t="s">
        <v>219</v>
      </c>
      <c r="F25" s="62" t="s">
        <v>219</v>
      </c>
      <c r="G25" s="62" t="s">
        <v>219</v>
      </c>
      <c r="H25" s="62" t="s">
        <v>219</v>
      </c>
      <c r="I25" s="62" t="s">
        <v>219</v>
      </c>
      <c r="J25" s="62" t="s">
        <v>219</v>
      </c>
      <c r="K25" s="62">
        <v>62.546386122671812</v>
      </c>
      <c r="L25" s="62">
        <v>52.101652870953906</v>
      </c>
      <c r="M25" s="62">
        <v>62.506444412658901</v>
      </c>
      <c r="N25" s="62">
        <v>85.22726370385918</v>
      </c>
      <c r="O25" s="62">
        <v>89.560525080647906</v>
      </c>
      <c r="P25" s="62">
        <v>96.74996196066499</v>
      </c>
      <c r="Q25" s="62">
        <v>109.32070834011171</v>
      </c>
      <c r="R25" s="62">
        <v>105.09668719366995</v>
      </c>
      <c r="S25" s="62">
        <v>105.30619195045179</v>
      </c>
      <c r="T25" s="62">
        <v>102.38214389610913</v>
      </c>
      <c r="U25" s="62">
        <v>103.15913000426542</v>
      </c>
      <c r="V25" s="62">
        <v>87.673389599993172</v>
      </c>
      <c r="W25" s="97">
        <v>86.292537245405072</v>
      </c>
      <c r="X25" s="97">
        <v>97.612269627701252</v>
      </c>
      <c r="Y25" s="97">
        <v>87.015703477683303</v>
      </c>
      <c r="Z25" s="63">
        <v>75.927537377588493</v>
      </c>
    </row>
    <row r="26" spans="1:26" x14ac:dyDescent="0.4">
      <c r="A26" s="59" t="s">
        <v>76</v>
      </c>
      <c r="B26" s="65" t="s">
        <v>77</v>
      </c>
      <c r="C26" s="62" t="s">
        <v>219</v>
      </c>
      <c r="D26" s="62" t="s">
        <v>219</v>
      </c>
      <c r="E26" s="62" t="s">
        <v>219</v>
      </c>
      <c r="F26" s="62" t="s">
        <v>219</v>
      </c>
      <c r="G26" s="62" t="s">
        <v>219</v>
      </c>
      <c r="H26" s="62" t="s">
        <v>219</v>
      </c>
      <c r="I26" s="62" t="s">
        <v>219</v>
      </c>
      <c r="J26" s="62" t="s">
        <v>219</v>
      </c>
      <c r="K26" s="62">
        <v>209.23326488023216</v>
      </c>
      <c r="L26" s="62">
        <v>181.34335044579578</v>
      </c>
      <c r="M26" s="62">
        <v>200.84837572036048</v>
      </c>
      <c r="N26" s="62">
        <v>234.46456923100325</v>
      </c>
      <c r="O26" s="62">
        <v>291.28272352647883</v>
      </c>
      <c r="P26" s="62">
        <v>258.77622184604883</v>
      </c>
      <c r="Q26" s="62">
        <v>275.50758817525559</v>
      </c>
      <c r="R26" s="62">
        <v>267.04415977882189</v>
      </c>
      <c r="S26" s="62">
        <v>267.5764983637801</v>
      </c>
      <c r="T26" s="62">
        <v>260.14667372634028</v>
      </c>
      <c r="U26" s="62">
        <v>262.12094720681694</v>
      </c>
      <c r="V26" s="62">
        <v>285.6349391663191</v>
      </c>
      <c r="W26" s="97">
        <v>293.16059558361479</v>
      </c>
      <c r="X26" s="97">
        <v>285.37658418125608</v>
      </c>
      <c r="Y26" s="97">
        <v>288.471675503732</v>
      </c>
      <c r="Z26" s="63">
        <v>251.71254209078</v>
      </c>
    </row>
    <row r="27" spans="1:26" x14ac:dyDescent="0.4">
      <c r="A27" s="59" t="s">
        <v>78</v>
      </c>
      <c r="B27" s="65" t="s">
        <v>79</v>
      </c>
      <c r="C27" s="62" t="s">
        <v>219</v>
      </c>
      <c r="D27" s="62" t="s">
        <v>219</v>
      </c>
      <c r="E27" s="62" t="s">
        <v>219</v>
      </c>
      <c r="F27" s="62" t="s">
        <v>219</v>
      </c>
      <c r="G27" s="62" t="s">
        <v>219</v>
      </c>
      <c r="H27" s="62" t="s">
        <v>219</v>
      </c>
      <c r="I27" s="62" t="s">
        <v>219</v>
      </c>
      <c r="J27" s="62" t="s">
        <v>219</v>
      </c>
      <c r="K27" s="62">
        <v>130.600295056416</v>
      </c>
      <c r="L27" s="62">
        <v>135.79035230984417</v>
      </c>
      <c r="M27" s="62">
        <v>134.883274530774</v>
      </c>
      <c r="N27" s="62">
        <v>173.20455315384305</v>
      </c>
      <c r="O27" s="62">
        <v>188.99831407512076</v>
      </c>
      <c r="P27" s="62">
        <v>208.66761567816883</v>
      </c>
      <c r="Q27" s="62">
        <v>216.70993449879495</v>
      </c>
      <c r="R27" s="62">
        <v>198.35897700931486</v>
      </c>
      <c r="S27" s="62">
        <v>198.75439526980912</v>
      </c>
      <c r="T27" s="62">
        <v>193.23556117262527</v>
      </c>
      <c r="U27" s="62">
        <v>194.70204097974155</v>
      </c>
      <c r="V27" s="62">
        <v>205.32949170863009</v>
      </c>
      <c r="W27" s="97">
        <v>205.21026931962396</v>
      </c>
      <c r="X27" s="97">
        <v>201.30656091380882</v>
      </c>
      <c r="Y27" s="97">
        <v>180.59728619441884</v>
      </c>
      <c r="Z27" s="63">
        <v>157.58428248913194</v>
      </c>
    </row>
    <row r="28" spans="1:26" x14ac:dyDescent="0.4">
      <c r="A28" s="59" t="s">
        <v>80</v>
      </c>
      <c r="B28" s="65" t="s">
        <v>81</v>
      </c>
      <c r="C28" s="62" t="s">
        <v>219</v>
      </c>
      <c r="D28" s="62" t="s">
        <v>219</v>
      </c>
      <c r="E28" s="62" t="s">
        <v>219</v>
      </c>
      <c r="F28" s="62" t="s">
        <v>219</v>
      </c>
      <c r="G28" s="62" t="s">
        <v>219</v>
      </c>
      <c r="H28" s="62" t="s">
        <v>219</v>
      </c>
      <c r="I28" s="62" t="s">
        <v>219</v>
      </c>
      <c r="J28" s="62" t="s">
        <v>219</v>
      </c>
      <c r="K28" s="62">
        <v>114.13934837101785</v>
      </c>
      <c r="L28" s="62">
        <v>113.3948974059183</v>
      </c>
      <c r="M28" s="62">
        <v>112.12643483257325</v>
      </c>
      <c r="N28" s="62">
        <v>126.49613925941806</v>
      </c>
      <c r="O28" s="62">
        <v>162.0348991030414</v>
      </c>
      <c r="P28" s="62">
        <v>162.55746863531982</v>
      </c>
      <c r="Q28" s="62">
        <v>167.90383659492852</v>
      </c>
      <c r="R28" s="62">
        <v>198.22380128030832</v>
      </c>
      <c r="S28" s="62">
        <v>198.61895007504694</v>
      </c>
      <c r="T28" s="62">
        <v>193.10387689876322</v>
      </c>
      <c r="U28" s="62">
        <v>194.56935734361218</v>
      </c>
      <c r="V28" s="62">
        <v>189.0625526845956</v>
      </c>
      <c r="W28" s="97">
        <v>187.67788247344581</v>
      </c>
      <c r="X28" s="97">
        <v>176.69330048263996</v>
      </c>
      <c r="Y28" s="97">
        <v>155.35614671562882</v>
      </c>
      <c r="Z28" s="63">
        <v>135.55955034730337</v>
      </c>
    </row>
    <row r="29" spans="1:26" x14ac:dyDescent="0.4">
      <c r="A29" s="59" t="s">
        <v>82</v>
      </c>
      <c r="B29" s="65" t="s">
        <v>83</v>
      </c>
      <c r="C29" s="62" t="s">
        <v>219</v>
      </c>
      <c r="D29" s="62" t="s">
        <v>219</v>
      </c>
      <c r="E29" s="62" t="s">
        <v>219</v>
      </c>
      <c r="F29" s="62" t="s">
        <v>219</v>
      </c>
      <c r="G29" s="62" t="s">
        <v>219</v>
      </c>
      <c r="H29" s="62" t="s">
        <v>219</v>
      </c>
      <c r="I29" s="62" t="s">
        <v>219</v>
      </c>
      <c r="J29" s="62" t="s">
        <v>219</v>
      </c>
      <c r="K29" s="62">
        <v>155.84015568660095</v>
      </c>
      <c r="L29" s="62">
        <v>143.37926792025181</v>
      </c>
      <c r="M29" s="62">
        <v>144.39001465876746</v>
      </c>
      <c r="N29" s="62">
        <v>186.63288086171852</v>
      </c>
      <c r="O29" s="62">
        <v>214.19968841664451</v>
      </c>
      <c r="P29" s="62">
        <v>192.73811276698081</v>
      </c>
      <c r="Q29" s="62">
        <v>214.74125849107747</v>
      </c>
      <c r="R29" s="62">
        <v>219.83465871939427</v>
      </c>
      <c r="S29" s="62">
        <v>220.2728876297152</v>
      </c>
      <c r="T29" s="62">
        <v>214.15654730282196</v>
      </c>
      <c r="U29" s="62">
        <v>215.78179811212186</v>
      </c>
      <c r="V29" s="62">
        <v>225.45019496233698</v>
      </c>
      <c r="W29" s="97">
        <v>225.48811535219693</v>
      </c>
      <c r="X29" s="97">
        <v>205.52774665196009</v>
      </c>
      <c r="Y29" s="97">
        <v>216.41852162611167</v>
      </c>
      <c r="Z29" s="63">
        <v>188.84091874500959</v>
      </c>
    </row>
    <row r="30" spans="1:26" x14ac:dyDescent="0.4">
      <c r="A30" s="59" t="s">
        <v>84</v>
      </c>
      <c r="B30" s="65" t="s">
        <v>85</v>
      </c>
      <c r="C30" s="62" t="s">
        <v>219</v>
      </c>
      <c r="D30" s="62" t="s">
        <v>219</v>
      </c>
      <c r="E30" s="62" t="s">
        <v>219</v>
      </c>
      <c r="F30" s="62" t="s">
        <v>219</v>
      </c>
      <c r="G30" s="62" t="s">
        <v>219</v>
      </c>
      <c r="H30" s="62" t="s">
        <v>219</v>
      </c>
      <c r="I30" s="62" t="s">
        <v>219</v>
      </c>
      <c r="J30" s="62" t="s">
        <v>219</v>
      </c>
      <c r="K30" s="62">
        <v>165.51588083374747</v>
      </c>
      <c r="L30" s="62">
        <v>132.17715237770247</v>
      </c>
      <c r="M30" s="62">
        <v>155.17562436719908</v>
      </c>
      <c r="N30" s="62">
        <v>187.84766751772443</v>
      </c>
      <c r="O30" s="62">
        <v>212.85297211545173</v>
      </c>
      <c r="P30" s="62">
        <v>216.75818527482988</v>
      </c>
      <c r="Q30" s="62">
        <v>208.64444741407547</v>
      </c>
      <c r="R30" s="62">
        <v>236.61042678911278</v>
      </c>
      <c r="S30" s="62">
        <v>237.08209731689212</v>
      </c>
      <c r="T30" s="62">
        <v>230.49901390518622</v>
      </c>
      <c r="U30" s="62">
        <v>232.24828897340311</v>
      </c>
      <c r="V30" s="62">
        <v>265.31059640432477</v>
      </c>
      <c r="W30" s="97">
        <v>249.37829463950649</v>
      </c>
      <c r="X30" s="97">
        <v>243.170385048463</v>
      </c>
      <c r="Y30" s="97">
        <v>273.72774747194723</v>
      </c>
      <c r="Z30" s="63">
        <v>238.84739129632692</v>
      </c>
    </row>
    <row r="31" spans="1:26" x14ac:dyDescent="0.4">
      <c r="A31" s="59" t="s">
        <v>86</v>
      </c>
      <c r="B31" s="65" t="s">
        <v>87</v>
      </c>
      <c r="C31" s="62" t="s">
        <v>219</v>
      </c>
      <c r="D31" s="62" t="s">
        <v>219</v>
      </c>
      <c r="E31" s="62" t="s">
        <v>219</v>
      </c>
      <c r="F31" s="62" t="s">
        <v>219</v>
      </c>
      <c r="G31" s="62" t="s">
        <v>219</v>
      </c>
      <c r="H31" s="62" t="s">
        <v>219</v>
      </c>
      <c r="I31" s="62" t="s">
        <v>219</v>
      </c>
      <c r="J31" s="62" t="s">
        <v>219</v>
      </c>
      <c r="K31" s="62">
        <v>292.0933656114629</v>
      </c>
      <c r="L31" s="62">
        <v>261.71579128782861</v>
      </c>
      <c r="M31" s="62">
        <v>278.88480804094741</v>
      </c>
      <c r="N31" s="62">
        <v>318.39974426118255</v>
      </c>
      <c r="O31" s="62">
        <v>377.90794186288917</v>
      </c>
      <c r="P31" s="62">
        <v>416.62293202988747</v>
      </c>
      <c r="Q31" s="62">
        <v>417.4056134865163</v>
      </c>
      <c r="R31" s="62">
        <v>418.02861685637748</v>
      </c>
      <c r="S31" s="62">
        <v>418.86193507068953</v>
      </c>
      <c r="T31" s="62">
        <v>407.23135187708272</v>
      </c>
      <c r="U31" s="62">
        <v>410.3218624990842</v>
      </c>
      <c r="V31" s="62">
        <v>457.75884885387256</v>
      </c>
      <c r="W31" s="97">
        <v>466.35853803884106</v>
      </c>
      <c r="X31" s="97">
        <v>431.98453013958101</v>
      </c>
      <c r="Y31" s="97">
        <v>417.71239251214536</v>
      </c>
      <c r="Z31" s="63">
        <v>364.48447841005992</v>
      </c>
    </row>
    <row r="32" spans="1:26" x14ac:dyDescent="0.4">
      <c r="A32" s="59" t="s">
        <v>88</v>
      </c>
      <c r="B32" s="65" t="s">
        <v>89</v>
      </c>
      <c r="C32" s="62" t="s">
        <v>219</v>
      </c>
      <c r="D32" s="62" t="s">
        <v>219</v>
      </c>
      <c r="E32" s="62" t="s">
        <v>219</v>
      </c>
      <c r="F32" s="62" t="s">
        <v>219</v>
      </c>
      <c r="G32" s="62" t="s">
        <v>219</v>
      </c>
      <c r="H32" s="62" t="s">
        <v>219</v>
      </c>
      <c r="I32" s="62" t="s">
        <v>219</v>
      </c>
      <c r="J32" s="62" t="s">
        <v>219</v>
      </c>
      <c r="K32" s="62">
        <v>250.77322730875866</v>
      </c>
      <c r="L32" s="62">
        <v>229.54804317125752</v>
      </c>
      <c r="M32" s="62">
        <v>255.62228552051542</v>
      </c>
      <c r="N32" s="62">
        <v>296.90669721912809</v>
      </c>
      <c r="O32" s="62">
        <v>347.61668710694727</v>
      </c>
      <c r="P32" s="62">
        <v>371.59413925887566</v>
      </c>
      <c r="Q32" s="62">
        <v>392.29534267741508</v>
      </c>
      <c r="R32" s="62">
        <v>384.34425901342229</v>
      </c>
      <c r="S32" s="62">
        <v>385.11042921968885</v>
      </c>
      <c r="T32" s="62">
        <v>374.41702762183462</v>
      </c>
      <c r="U32" s="62">
        <v>377.25850776718636</v>
      </c>
      <c r="V32" s="62">
        <v>390.94274152029755</v>
      </c>
      <c r="W32" s="97">
        <v>411.06478719670855</v>
      </c>
      <c r="X32" s="97">
        <v>379.47321545393299</v>
      </c>
      <c r="Y32" s="97">
        <v>389.44035276045622</v>
      </c>
      <c r="Z32" s="63">
        <v>339.81506508356097</v>
      </c>
    </row>
    <row r="33" spans="1:26" x14ac:dyDescent="0.4">
      <c r="A33" s="59" t="s">
        <v>90</v>
      </c>
      <c r="B33" s="65" t="s">
        <v>91</v>
      </c>
      <c r="C33" s="62" t="s">
        <v>219</v>
      </c>
      <c r="D33" s="62" t="s">
        <v>219</v>
      </c>
      <c r="E33" s="62" t="s">
        <v>219</v>
      </c>
      <c r="F33" s="62" t="s">
        <v>219</v>
      </c>
      <c r="G33" s="62" t="s">
        <v>219</v>
      </c>
      <c r="H33" s="62" t="s">
        <v>219</v>
      </c>
      <c r="I33" s="62" t="s">
        <v>219</v>
      </c>
      <c r="J33" s="62" t="s">
        <v>219</v>
      </c>
      <c r="K33" s="62">
        <v>140.62549533976426</v>
      </c>
      <c r="L33" s="62">
        <v>116.25271277143449</v>
      </c>
      <c r="M33" s="62">
        <v>125.46811469794459</v>
      </c>
      <c r="N33" s="62">
        <v>166.43765021396277</v>
      </c>
      <c r="O33" s="62">
        <v>166.66844348191103</v>
      </c>
      <c r="P33" s="62">
        <v>198.18459440644003</v>
      </c>
      <c r="Q33" s="62">
        <v>206.47409425841875</v>
      </c>
      <c r="R33" s="62">
        <v>199.196567790573</v>
      </c>
      <c r="S33" s="62">
        <v>199.59365574454282</v>
      </c>
      <c r="T33" s="62">
        <v>194.05151781391123</v>
      </c>
      <c r="U33" s="62">
        <v>195.52418997988042</v>
      </c>
      <c r="V33" s="62">
        <v>214.38395552211509</v>
      </c>
      <c r="W33" s="97">
        <v>228.75967473299661</v>
      </c>
      <c r="X33" s="97">
        <v>190.65011214082833</v>
      </c>
      <c r="Y33" s="97">
        <v>217.88784286227528</v>
      </c>
      <c r="Z33" s="63">
        <v>190.12300851294566</v>
      </c>
    </row>
    <row r="34" spans="1:26" x14ac:dyDescent="0.4">
      <c r="A34" s="47">
        <v>924</v>
      </c>
      <c r="B34" s="66" t="s">
        <v>92</v>
      </c>
      <c r="C34" s="57" t="s">
        <v>219</v>
      </c>
      <c r="D34" s="57" t="s">
        <v>219</v>
      </c>
      <c r="E34" s="57" t="s">
        <v>219</v>
      </c>
      <c r="F34" s="57" t="s">
        <v>219</v>
      </c>
      <c r="G34" s="57" t="s">
        <v>219</v>
      </c>
      <c r="H34" s="57" t="s">
        <v>219</v>
      </c>
      <c r="I34" s="57" t="s">
        <v>219</v>
      </c>
      <c r="J34" s="57" t="s">
        <v>219</v>
      </c>
      <c r="K34" s="57">
        <v>84.021931311707021</v>
      </c>
      <c r="L34" s="57">
        <v>61.273950724154702</v>
      </c>
      <c r="M34" s="57">
        <v>75.331396804046776</v>
      </c>
      <c r="N34" s="57">
        <v>90.247341814706814</v>
      </c>
      <c r="O34" s="57">
        <v>113.12911354771262</v>
      </c>
      <c r="P34" s="57">
        <v>110.92956610994976</v>
      </c>
      <c r="Q34" s="57">
        <v>110.81907798507319</v>
      </c>
      <c r="R34" s="57">
        <v>108.88980799841985</v>
      </c>
      <c r="S34" s="57">
        <v>109.10687414341346</v>
      </c>
      <c r="T34" s="57">
        <v>106.07729214879943</v>
      </c>
      <c r="U34" s="57">
        <v>106.8823210264335</v>
      </c>
      <c r="V34" s="57">
        <v>104.55957927994498</v>
      </c>
      <c r="W34" s="90">
        <v>109.14064895662653</v>
      </c>
      <c r="X34" s="90">
        <v>101.66385609352439</v>
      </c>
      <c r="Y34" s="90">
        <v>105.33342954444939</v>
      </c>
      <c r="Z34" s="58">
        <v>91.911087185509189</v>
      </c>
    </row>
    <row r="35" spans="1:26" x14ac:dyDescent="0.4">
      <c r="A35" s="47">
        <v>923</v>
      </c>
      <c r="B35" s="91" t="s">
        <v>93</v>
      </c>
      <c r="C35" s="57" t="s">
        <v>219</v>
      </c>
      <c r="D35" s="57" t="s">
        <v>219</v>
      </c>
      <c r="E35" s="57" t="s">
        <v>219</v>
      </c>
      <c r="F35" s="57" t="s">
        <v>219</v>
      </c>
      <c r="G35" s="57" t="s">
        <v>219</v>
      </c>
      <c r="H35" s="57" t="s">
        <v>219</v>
      </c>
      <c r="I35" s="57" t="s">
        <v>219</v>
      </c>
      <c r="J35" s="57" t="s">
        <v>219</v>
      </c>
      <c r="K35" s="57">
        <v>162.29707434281758</v>
      </c>
      <c r="L35" s="57">
        <v>152.9455973424183</v>
      </c>
      <c r="M35" s="57">
        <v>159.20781455524241</v>
      </c>
      <c r="N35" s="57">
        <v>185.79479406394177</v>
      </c>
      <c r="O35" s="57">
        <v>233.34748511582072</v>
      </c>
      <c r="P35" s="57">
        <v>220.8055621007978</v>
      </c>
      <c r="Q35" s="57">
        <v>224.05131539023751</v>
      </c>
      <c r="R35" s="57">
        <v>241.09824313358629</v>
      </c>
      <c r="S35" s="57">
        <v>241.57885988885232</v>
      </c>
      <c r="T35" s="57">
        <v>234.87091440013228</v>
      </c>
      <c r="U35" s="57">
        <v>236.65336816359371</v>
      </c>
      <c r="V35" s="57">
        <v>222.47992863712923</v>
      </c>
      <c r="W35" s="90">
        <v>219.31638247942666</v>
      </c>
      <c r="X35" s="90">
        <v>169.92584105317184</v>
      </c>
      <c r="Y35" s="90">
        <v>200.88407787562102</v>
      </c>
      <c r="Z35" s="58">
        <v>175.28598542417595</v>
      </c>
    </row>
    <row r="36" spans="1:26"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sheetData>
  <mergeCells count="2">
    <mergeCell ref="A1:B1"/>
    <mergeCell ref="A19:B19"/>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zoomScale="85" zoomScaleNormal="85" workbookViewId="0">
      <selection sqref="A1:B1"/>
    </sheetView>
  </sheetViews>
  <sheetFormatPr defaultColWidth="8.88671875" defaultRowHeight="15" x14ac:dyDescent="0.4"/>
  <cols>
    <col min="1" max="1" width="12" style="122" customWidth="1"/>
    <col min="2" max="2" width="60.77734375" style="122" customWidth="1"/>
    <col min="3" max="20" width="8.88671875" style="122" customWidth="1"/>
    <col min="21" max="25" width="8.88671875" style="122"/>
    <col min="26" max="26" width="8.88671875" style="123"/>
    <col min="27" max="16384" width="8.88671875" style="122"/>
  </cols>
  <sheetData>
    <row r="1" spans="1:26" s="48" customFormat="1" ht="39" customHeight="1" x14ac:dyDescent="0.4">
      <c r="A1" s="250" t="s">
        <v>184</v>
      </c>
      <c r="B1" s="250"/>
      <c r="E1" s="47"/>
      <c r="F1" s="47"/>
    </row>
    <row r="2" spans="1:26" s="120" customFormat="1" x14ac:dyDescent="0.35">
      <c r="A2" s="50" t="s">
        <v>45</v>
      </c>
      <c r="B2" s="119" t="s">
        <v>130</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120" customFormat="1" ht="25.5" customHeight="1" x14ac:dyDescent="0.4">
      <c r="A3" s="54">
        <v>925</v>
      </c>
      <c r="B3" s="163" t="s">
        <v>70</v>
      </c>
      <c r="C3" s="164"/>
      <c r="D3" s="164"/>
      <c r="E3" s="164"/>
      <c r="F3" s="164"/>
      <c r="G3" s="124"/>
      <c r="H3" s="124"/>
      <c r="I3" s="124"/>
      <c r="J3" s="124"/>
      <c r="K3" s="124"/>
      <c r="L3" s="124"/>
      <c r="M3" s="124"/>
      <c r="N3" s="124"/>
      <c r="O3" s="124"/>
      <c r="P3" s="124"/>
      <c r="Q3" s="124"/>
      <c r="R3" s="124"/>
      <c r="S3" s="124"/>
      <c r="T3" s="57">
        <f t="shared" ref="T3:Z3" si="0">SUM(T6,T16:T17,T4)</f>
        <v>5.8574696600000031</v>
      </c>
      <c r="U3" s="57">
        <f t="shared" si="0"/>
        <v>56.150329630000016</v>
      </c>
      <c r="V3" s="57">
        <f t="shared" si="0"/>
        <v>490.79643462000018</v>
      </c>
      <c r="W3" s="90">
        <f t="shared" si="0"/>
        <v>1585.2890467599996</v>
      </c>
      <c r="X3" s="90">
        <f t="shared" si="0"/>
        <v>3321.8002079199982</v>
      </c>
      <c r="Y3" s="90">
        <f t="shared" si="0"/>
        <v>8130.6088377400001</v>
      </c>
      <c r="Z3" s="58">
        <f t="shared" si="0"/>
        <v>18376.926201870006</v>
      </c>
    </row>
    <row r="4" spans="1:26" s="120" customFormat="1" x14ac:dyDescent="0.4">
      <c r="A4" s="59"/>
      <c r="B4" s="89" t="s">
        <v>71</v>
      </c>
      <c r="C4" s="124"/>
      <c r="D4" s="124"/>
      <c r="E4" s="124"/>
      <c r="F4" s="124"/>
      <c r="G4" s="124"/>
      <c r="H4" s="124"/>
      <c r="I4" s="124"/>
      <c r="J4" s="124"/>
      <c r="K4" s="124"/>
      <c r="L4" s="124"/>
      <c r="M4" s="124"/>
      <c r="N4" s="124"/>
      <c r="O4" s="124"/>
      <c r="P4" s="124"/>
      <c r="Q4" s="124"/>
      <c r="R4" s="124"/>
      <c r="S4" s="124"/>
      <c r="T4" s="62">
        <v>0</v>
      </c>
      <c r="U4" s="62">
        <v>0</v>
      </c>
      <c r="V4" s="62">
        <v>0</v>
      </c>
      <c r="W4" s="62">
        <v>0</v>
      </c>
      <c r="X4" s="97">
        <v>0</v>
      </c>
      <c r="Y4" s="97">
        <v>0</v>
      </c>
      <c r="Z4" s="63">
        <v>9.7594537796313343</v>
      </c>
    </row>
    <row r="5" spans="1:26" s="168" customFormat="1" ht="25.5" customHeight="1" x14ac:dyDescent="0.4">
      <c r="A5" s="165">
        <v>941</v>
      </c>
      <c r="B5" s="163" t="s">
        <v>72</v>
      </c>
      <c r="C5" s="166"/>
      <c r="D5" s="166"/>
      <c r="E5" s="166"/>
      <c r="F5" s="166"/>
      <c r="G5" s="167"/>
      <c r="H5" s="167"/>
      <c r="I5" s="167"/>
      <c r="J5" s="167"/>
      <c r="K5" s="167"/>
      <c r="L5" s="167"/>
      <c r="M5" s="167"/>
      <c r="N5" s="167"/>
      <c r="O5" s="167"/>
      <c r="P5" s="167"/>
      <c r="Q5" s="167"/>
      <c r="R5" s="167"/>
      <c r="S5" s="167"/>
      <c r="T5" s="57">
        <f t="shared" ref="T5:Z5" si="1">SUM(T6,T16)</f>
        <v>5.6975144354538445</v>
      </c>
      <c r="U5" s="57">
        <f t="shared" si="1"/>
        <v>54.701827270586016</v>
      </c>
      <c r="V5" s="57">
        <f t="shared" si="1"/>
        <v>444.8869553748026</v>
      </c>
      <c r="W5" s="90">
        <f t="shared" si="1"/>
        <v>1421.9721125022952</v>
      </c>
      <c r="X5" s="90">
        <f t="shared" si="1"/>
        <v>2998.9603777772541</v>
      </c>
      <c r="Y5" s="90">
        <f t="shared" si="1"/>
        <v>7343.8346332467399</v>
      </c>
      <c r="Z5" s="58">
        <f t="shared" si="1"/>
        <v>16862.673727549543</v>
      </c>
    </row>
    <row r="6" spans="1:26" s="168" customFormat="1" ht="25.5" customHeight="1" x14ac:dyDescent="0.4">
      <c r="A6" s="165">
        <v>921</v>
      </c>
      <c r="B6" s="64" t="s">
        <v>73</v>
      </c>
      <c r="C6" s="166"/>
      <c r="D6" s="166"/>
      <c r="E6" s="166"/>
      <c r="F6" s="166"/>
      <c r="G6" s="167"/>
      <c r="H6" s="167"/>
      <c r="I6" s="167"/>
      <c r="J6" s="167"/>
      <c r="K6" s="167"/>
      <c r="L6" s="167"/>
      <c r="M6" s="167"/>
      <c r="N6" s="167"/>
      <c r="O6" s="167"/>
      <c r="P6" s="167"/>
      <c r="Q6" s="167"/>
      <c r="R6" s="167"/>
      <c r="S6" s="167"/>
      <c r="T6" s="57">
        <f t="shared" ref="T6:W6" si="2">SUM(T7:T15)</f>
        <v>5.6975144354538445</v>
      </c>
      <c r="U6" s="57">
        <f t="shared" si="2"/>
        <v>54.125853852979525</v>
      </c>
      <c r="V6" s="57">
        <f t="shared" si="2"/>
        <v>424.2812172208989</v>
      </c>
      <c r="W6" s="90">
        <f t="shared" si="2"/>
        <v>1344.6564847115899</v>
      </c>
      <c r="X6" s="90">
        <f t="shared" ref="X6:Z6" si="3">SUM(X7:X15)</f>
        <v>2863.6415699579111</v>
      </c>
      <c r="Y6" s="90">
        <f t="shared" si="3"/>
        <v>6955.9843689272348</v>
      </c>
      <c r="Z6" s="58">
        <f t="shared" si="3"/>
        <v>15971.389433382339</v>
      </c>
    </row>
    <row r="7" spans="1:26" s="120" customFormat="1" x14ac:dyDescent="0.4">
      <c r="A7" s="59" t="s">
        <v>74</v>
      </c>
      <c r="B7" s="65" t="s">
        <v>75</v>
      </c>
      <c r="C7" s="124"/>
      <c r="D7" s="124"/>
      <c r="E7" s="124"/>
      <c r="F7" s="124"/>
      <c r="G7" s="124"/>
      <c r="H7" s="124"/>
      <c r="I7" s="124"/>
      <c r="J7" s="124"/>
      <c r="K7" s="124"/>
      <c r="L7" s="124"/>
      <c r="M7" s="124"/>
      <c r="N7" s="124"/>
      <c r="O7" s="124"/>
      <c r="P7" s="124"/>
      <c r="Q7" s="124"/>
      <c r="R7" s="124"/>
      <c r="S7" s="124"/>
      <c r="T7" s="135">
        <v>0</v>
      </c>
      <c r="U7" s="62">
        <v>2.0118088325194409E-2</v>
      </c>
      <c r="V7" s="62">
        <v>12.300037726547243</v>
      </c>
      <c r="W7" s="62">
        <v>84.28076960315407</v>
      </c>
      <c r="X7" s="97">
        <v>206.36503360427793</v>
      </c>
      <c r="Y7" s="97">
        <v>491.59068372396558</v>
      </c>
      <c r="Z7" s="63">
        <v>993.47358292211015</v>
      </c>
    </row>
    <row r="8" spans="1:26" s="120" customFormat="1" x14ac:dyDescent="0.4">
      <c r="A8" s="59" t="s">
        <v>76</v>
      </c>
      <c r="B8" s="65" t="s">
        <v>77</v>
      </c>
      <c r="C8" s="124"/>
      <c r="D8" s="124"/>
      <c r="E8" s="124"/>
      <c r="F8" s="124"/>
      <c r="G8" s="124"/>
      <c r="H8" s="124"/>
      <c r="I8" s="124"/>
      <c r="J8" s="124"/>
      <c r="K8" s="124"/>
      <c r="L8" s="124"/>
      <c r="M8" s="124"/>
      <c r="N8" s="124"/>
      <c r="O8" s="124"/>
      <c r="P8" s="124"/>
      <c r="Q8" s="124"/>
      <c r="R8" s="124"/>
      <c r="S8" s="124"/>
      <c r="T8" s="62">
        <v>5.4553150266268684</v>
      </c>
      <c r="U8" s="62">
        <v>49.646971300285315</v>
      </c>
      <c r="V8" s="62">
        <v>247.02614964543332</v>
      </c>
      <c r="W8" s="62">
        <v>402.00551309631538</v>
      </c>
      <c r="X8" s="97">
        <v>681.27980677355038</v>
      </c>
      <c r="Y8" s="97">
        <v>1355.4859866856509</v>
      </c>
      <c r="Z8" s="63">
        <v>2589.9716765769872</v>
      </c>
    </row>
    <row r="9" spans="1:26" s="120" customFormat="1" x14ac:dyDescent="0.4">
      <c r="A9" s="59" t="s">
        <v>78</v>
      </c>
      <c r="B9" s="65" t="s">
        <v>79</v>
      </c>
      <c r="C9" s="124"/>
      <c r="D9" s="124"/>
      <c r="E9" s="124"/>
      <c r="F9" s="124"/>
      <c r="G9" s="124"/>
      <c r="H9" s="124"/>
      <c r="I9" s="124"/>
      <c r="J9" s="124"/>
      <c r="K9" s="124"/>
      <c r="L9" s="124"/>
      <c r="M9" s="124"/>
      <c r="N9" s="124"/>
      <c r="O9" s="124"/>
      <c r="P9" s="124"/>
      <c r="Q9" s="124"/>
      <c r="R9" s="124"/>
      <c r="S9" s="124"/>
      <c r="T9" s="62">
        <v>1.1656656039801001E-2</v>
      </c>
      <c r="U9" s="62">
        <v>0.8285671932450438</v>
      </c>
      <c r="V9" s="62">
        <v>21.007429634533572</v>
      </c>
      <c r="W9" s="62">
        <v>122.07193088527129</v>
      </c>
      <c r="X9" s="97">
        <v>274.86383807283823</v>
      </c>
      <c r="Y9" s="97">
        <v>701.33546693996652</v>
      </c>
      <c r="Z9" s="63">
        <v>1550.5183449263882</v>
      </c>
    </row>
    <row r="10" spans="1:26" s="120" customFormat="1" x14ac:dyDescent="0.4">
      <c r="A10" s="59" t="s">
        <v>80</v>
      </c>
      <c r="B10" s="65" t="s">
        <v>81</v>
      </c>
      <c r="C10" s="124"/>
      <c r="D10" s="124"/>
      <c r="E10" s="124"/>
      <c r="F10" s="124"/>
      <c r="G10" s="124"/>
      <c r="H10" s="124"/>
      <c r="I10" s="124"/>
      <c r="J10" s="124"/>
      <c r="K10" s="124"/>
      <c r="L10" s="124"/>
      <c r="M10" s="124"/>
      <c r="N10" s="124"/>
      <c r="O10" s="124"/>
      <c r="P10" s="124"/>
      <c r="Q10" s="124"/>
      <c r="R10" s="124"/>
      <c r="S10" s="124"/>
      <c r="T10" s="62">
        <v>0</v>
      </c>
      <c r="U10" s="62">
        <v>4.1726405415218035E-2</v>
      </c>
      <c r="V10" s="62">
        <v>12.993355340655489</v>
      </c>
      <c r="W10" s="62">
        <v>77.868923504495996</v>
      </c>
      <c r="X10" s="97">
        <v>166.03794631070176</v>
      </c>
      <c r="Y10" s="97">
        <v>425.85800849736637</v>
      </c>
      <c r="Z10" s="63">
        <v>1087.9547345347955</v>
      </c>
    </row>
    <row r="11" spans="1:26" s="120" customFormat="1" x14ac:dyDescent="0.4">
      <c r="A11" s="59" t="s">
        <v>82</v>
      </c>
      <c r="B11" s="65" t="s">
        <v>83</v>
      </c>
      <c r="C11" s="124"/>
      <c r="D11" s="124"/>
      <c r="E11" s="124"/>
      <c r="F11" s="124"/>
      <c r="G11" s="124"/>
      <c r="H11" s="124"/>
      <c r="I11" s="124"/>
      <c r="J11" s="124"/>
      <c r="K11" s="124"/>
      <c r="L11" s="124"/>
      <c r="M11" s="124"/>
      <c r="N11" s="124"/>
      <c r="O11" s="124"/>
      <c r="P11" s="124"/>
      <c r="Q11" s="124"/>
      <c r="R11" s="124"/>
      <c r="S11" s="124"/>
      <c r="T11" s="62">
        <v>8.289177628302935E-2</v>
      </c>
      <c r="U11" s="62">
        <v>0.98876678546418451</v>
      </c>
      <c r="V11" s="62">
        <v>39.416564492721186</v>
      </c>
      <c r="W11" s="62">
        <v>144.56340165085939</v>
      </c>
      <c r="X11" s="97">
        <v>265.1483078698771</v>
      </c>
      <c r="Y11" s="97">
        <v>786.600054923485</v>
      </c>
      <c r="Z11" s="63">
        <v>1745.9957287406578</v>
      </c>
    </row>
    <row r="12" spans="1:26" s="120" customFormat="1" x14ac:dyDescent="0.4">
      <c r="A12" s="59" t="s">
        <v>84</v>
      </c>
      <c r="B12" s="65" t="s">
        <v>85</v>
      </c>
      <c r="C12" s="124"/>
      <c r="D12" s="124"/>
      <c r="E12" s="124"/>
      <c r="F12" s="124"/>
      <c r="G12" s="124"/>
      <c r="H12" s="124"/>
      <c r="I12" s="124"/>
      <c r="J12" s="124"/>
      <c r="K12" s="124"/>
      <c r="L12" s="124"/>
      <c r="M12" s="124"/>
      <c r="N12" s="124"/>
      <c r="O12" s="124"/>
      <c r="P12" s="124"/>
      <c r="Q12" s="124"/>
      <c r="R12" s="124"/>
      <c r="S12" s="124"/>
      <c r="T12" s="62">
        <v>0</v>
      </c>
      <c r="U12" s="62">
        <v>3.8000833503144996E-2</v>
      </c>
      <c r="V12" s="62">
        <v>18.956639405556672</v>
      </c>
      <c r="W12" s="62">
        <v>93.73999824853577</v>
      </c>
      <c r="X12" s="97">
        <v>212.5888168621147</v>
      </c>
      <c r="Y12" s="97">
        <v>598.14465718690735</v>
      </c>
      <c r="Z12" s="63">
        <v>1436.5458139534201</v>
      </c>
    </row>
    <row r="13" spans="1:26" s="120" customFormat="1" x14ac:dyDescent="0.4">
      <c r="A13" s="59" t="s">
        <v>86</v>
      </c>
      <c r="B13" s="65" t="s">
        <v>87</v>
      </c>
      <c r="C13" s="124"/>
      <c r="D13" s="124"/>
      <c r="E13" s="124"/>
      <c r="F13" s="124"/>
      <c r="G13" s="124"/>
      <c r="H13" s="124"/>
      <c r="I13" s="124"/>
      <c r="J13" s="124"/>
      <c r="K13" s="124"/>
      <c r="L13" s="124"/>
      <c r="M13" s="124"/>
      <c r="N13" s="124"/>
      <c r="O13" s="124"/>
      <c r="P13" s="124"/>
      <c r="Q13" s="124"/>
      <c r="R13" s="124"/>
      <c r="S13" s="124"/>
      <c r="T13" s="62">
        <v>0.13664191246655619</v>
      </c>
      <c r="U13" s="62">
        <v>1.2488117049268825</v>
      </c>
      <c r="V13" s="62">
        <v>29.71388081305707</v>
      </c>
      <c r="W13" s="62">
        <v>224.00708987922101</v>
      </c>
      <c r="X13" s="97">
        <v>546.88407393589671</v>
      </c>
      <c r="Y13" s="97">
        <v>1143.1241668155942</v>
      </c>
      <c r="Z13" s="63">
        <v>3208.8524572770903</v>
      </c>
    </row>
    <row r="14" spans="1:26" s="120" customFormat="1" x14ac:dyDescent="0.4">
      <c r="A14" s="59" t="s">
        <v>88</v>
      </c>
      <c r="B14" s="65" t="s">
        <v>89</v>
      </c>
      <c r="C14" s="124"/>
      <c r="D14" s="124"/>
      <c r="E14" s="124"/>
      <c r="F14" s="124"/>
      <c r="G14" s="124"/>
      <c r="H14" s="124"/>
      <c r="I14" s="124"/>
      <c r="J14" s="124"/>
      <c r="K14" s="124"/>
      <c r="L14" s="124"/>
      <c r="M14" s="124"/>
      <c r="N14" s="124"/>
      <c r="O14" s="124"/>
      <c r="P14" s="124"/>
      <c r="Q14" s="124"/>
      <c r="R14" s="124"/>
      <c r="S14" s="124"/>
      <c r="T14" s="62">
        <v>0</v>
      </c>
      <c r="U14" s="62">
        <v>4.247151979763264E-2</v>
      </c>
      <c r="V14" s="62">
        <v>18.84657405840516</v>
      </c>
      <c r="W14" s="62">
        <v>100.9956203107245</v>
      </c>
      <c r="X14" s="97">
        <v>248.31646723253922</v>
      </c>
      <c r="Y14" s="97">
        <v>739.88483225685411</v>
      </c>
      <c r="Z14" s="63">
        <v>1952.0771671902708</v>
      </c>
    </row>
    <row r="15" spans="1:26" s="120" customFormat="1" x14ac:dyDescent="0.4">
      <c r="A15" s="59" t="s">
        <v>90</v>
      </c>
      <c r="B15" s="65" t="s">
        <v>91</v>
      </c>
      <c r="C15" s="124"/>
      <c r="D15" s="124"/>
      <c r="E15" s="124"/>
      <c r="F15" s="124"/>
      <c r="G15" s="124"/>
      <c r="H15" s="124"/>
      <c r="I15" s="124"/>
      <c r="J15" s="124"/>
      <c r="K15" s="124"/>
      <c r="L15" s="124"/>
      <c r="M15" s="124"/>
      <c r="N15" s="124"/>
      <c r="O15" s="124"/>
      <c r="P15" s="124"/>
      <c r="Q15" s="124"/>
      <c r="R15" s="124"/>
      <c r="S15" s="124"/>
      <c r="T15" s="62">
        <v>1.1009064037589835E-2</v>
      </c>
      <c r="U15" s="62">
        <v>1.2704200220169062</v>
      </c>
      <c r="V15" s="62">
        <v>24.020586103989086</v>
      </c>
      <c r="W15" s="62">
        <v>95.123237533012272</v>
      </c>
      <c r="X15" s="97">
        <v>262.15727929611518</v>
      </c>
      <c r="Y15" s="97">
        <v>713.96051189744514</v>
      </c>
      <c r="Z15" s="63">
        <v>1405.9999272606181</v>
      </c>
    </row>
    <row r="16" spans="1:26" s="120" customFormat="1" x14ac:dyDescent="0.4">
      <c r="A16" s="47">
        <v>924</v>
      </c>
      <c r="B16" s="66" t="s">
        <v>92</v>
      </c>
      <c r="C16" s="124"/>
      <c r="D16" s="124"/>
      <c r="E16" s="124"/>
      <c r="F16" s="124"/>
      <c r="G16" s="124"/>
      <c r="H16" s="124"/>
      <c r="I16" s="124"/>
      <c r="J16" s="124"/>
      <c r="K16" s="124"/>
      <c r="L16" s="124"/>
      <c r="M16" s="124"/>
      <c r="N16" s="124"/>
      <c r="O16" s="124"/>
      <c r="P16" s="124"/>
      <c r="Q16" s="124"/>
      <c r="R16" s="124"/>
      <c r="S16" s="124"/>
      <c r="T16" s="57">
        <v>0</v>
      </c>
      <c r="U16" s="57">
        <v>0.57597341760649168</v>
      </c>
      <c r="V16" s="57">
        <v>20.605738153903694</v>
      </c>
      <c r="W16" s="57">
        <v>77.315627790705392</v>
      </c>
      <c r="X16" s="90">
        <v>135.31880781934311</v>
      </c>
      <c r="Y16" s="90">
        <v>387.85026431950513</v>
      </c>
      <c r="Z16" s="58">
        <v>891.28429416720576</v>
      </c>
    </row>
    <row r="17" spans="1:26" s="120" customFormat="1" x14ac:dyDescent="0.4">
      <c r="A17" s="47">
        <v>923</v>
      </c>
      <c r="B17" s="66" t="s">
        <v>93</v>
      </c>
      <c r="C17" s="124"/>
      <c r="D17" s="124"/>
      <c r="E17" s="124"/>
      <c r="F17" s="124"/>
      <c r="G17" s="124"/>
      <c r="H17" s="124"/>
      <c r="I17" s="124"/>
      <c r="J17" s="124"/>
      <c r="K17" s="124"/>
      <c r="L17" s="124"/>
      <c r="M17" s="124"/>
      <c r="N17" s="124"/>
      <c r="O17" s="124"/>
      <c r="P17" s="124"/>
      <c r="Q17" s="124"/>
      <c r="R17" s="124"/>
      <c r="S17" s="124"/>
      <c r="T17" s="57">
        <v>0.15995522454615818</v>
      </c>
      <c r="U17" s="57">
        <v>1.4485023594139974</v>
      </c>
      <c r="V17" s="57">
        <v>45.909479245197595</v>
      </c>
      <c r="W17" s="57">
        <v>163.31693425770447</v>
      </c>
      <c r="X17" s="90">
        <v>322.83983014274435</v>
      </c>
      <c r="Y17" s="90">
        <v>786.77420449326041</v>
      </c>
      <c r="Z17" s="58">
        <v>1504.4930205408305</v>
      </c>
    </row>
    <row r="18" spans="1:26" s="172" customFormat="1" ht="26.25" customHeight="1" x14ac:dyDescent="0.4">
      <c r="A18" s="169"/>
      <c r="B18" s="68" t="s">
        <v>94</v>
      </c>
      <c r="C18" s="170"/>
      <c r="D18" s="170"/>
      <c r="E18" s="170"/>
      <c r="F18" s="170"/>
      <c r="G18" s="127"/>
      <c r="H18" s="127"/>
      <c r="I18" s="127"/>
      <c r="J18" s="127"/>
      <c r="K18" s="170"/>
      <c r="L18" s="170"/>
      <c r="M18" s="170"/>
      <c r="N18" s="170"/>
      <c r="O18" s="170"/>
      <c r="P18" s="170"/>
      <c r="Q18" s="170"/>
      <c r="R18" s="171"/>
      <c r="S18" s="171"/>
      <c r="T18" s="80"/>
      <c r="U18" s="80"/>
      <c r="V18" s="80"/>
      <c r="W18" s="80"/>
      <c r="X18" s="80"/>
      <c r="Y18" s="80"/>
      <c r="Z18" s="121"/>
    </row>
    <row r="19" spans="1:26" ht="65.25" customHeight="1" x14ac:dyDescent="0.4">
      <c r="A19" s="250" t="s">
        <v>185</v>
      </c>
      <c r="B19" s="250"/>
      <c r="C19" s="48"/>
      <c r="D19" s="48"/>
      <c r="E19" s="48"/>
      <c r="F19" s="48"/>
      <c r="G19" s="48"/>
      <c r="H19" s="48"/>
      <c r="I19" s="48"/>
      <c r="J19" s="48"/>
      <c r="K19" s="48"/>
      <c r="L19" s="48"/>
      <c r="M19" s="48"/>
      <c r="N19" s="48"/>
      <c r="O19" s="48"/>
      <c r="P19" s="48"/>
      <c r="Q19" s="48"/>
      <c r="R19" s="48"/>
      <c r="S19" s="48"/>
      <c r="T19" s="48"/>
      <c r="U19" s="48"/>
      <c r="V19" s="48"/>
      <c r="W19" s="48"/>
    </row>
    <row r="20" spans="1:26" x14ac:dyDescent="0.4">
      <c r="A20" s="50" t="s">
        <v>45</v>
      </c>
      <c r="B20" s="119" t="s">
        <v>130</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25.5" customHeight="1" x14ac:dyDescent="0.4">
      <c r="A21" s="54">
        <v>925</v>
      </c>
      <c r="B21" s="163" t="s">
        <v>70</v>
      </c>
      <c r="C21" s="124" t="s">
        <v>219</v>
      </c>
      <c r="D21" s="124" t="s">
        <v>219</v>
      </c>
      <c r="E21" s="124" t="s">
        <v>219</v>
      </c>
      <c r="F21" s="124" t="s">
        <v>219</v>
      </c>
      <c r="G21" s="57" t="s">
        <v>219</v>
      </c>
      <c r="H21" s="57" t="s">
        <v>219</v>
      </c>
      <c r="I21" s="57" t="s">
        <v>219</v>
      </c>
      <c r="J21" s="57" t="s">
        <v>219</v>
      </c>
      <c r="K21" s="57" t="s">
        <v>219</v>
      </c>
      <c r="L21" s="57" t="s">
        <v>219</v>
      </c>
      <c r="M21" s="57" t="s">
        <v>219</v>
      </c>
      <c r="N21" s="57" t="s">
        <v>219</v>
      </c>
      <c r="O21" s="57" t="s">
        <v>219</v>
      </c>
      <c r="P21" s="57" t="s">
        <v>219</v>
      </c>
      <c r="Q21" s="57" t="s">
        <v>219</v>
      </c>
      <c r="R21" s="57" t="s">
        <v>219</v>
      </c>
      <c r="S21" s="57" t="s">
        <v>219</v>
      </c>
      <c r="T21" s="57">
        <v>6.6215339514337224</v>
      </c>
      <c r="U21" s="57">
        <v>62.600542989361564</v>
      </c>
      <c r="V21" s="57">
        <v>542.50417746960113</v>
      </c>
      <c r="W21" s="90">
        <v>1711.7774319617679</v>
      </c>
      <c r="X21" s="90">
        <v>3525.9283637916419</v>
      </c>
      <c r="Y21" s="90">
        <v>8449.7138096310046</v>
      </c>
      <c r="Z21" s="58">
        <v>18738.970618576484</v>
      </c>
    </row>
    <row r="22" spans="1:26" x14ac:dyDescent="0.4">
      <c r="A22" s="59"/>
      <c r="B22" s="89" t="s">
        <v>71</v>
      </c>
      <c r="C22" s="125" t="s">
        <v>219</v>
      </c>
      <c r="D22" s="125" t="s">
        <v>219</v>
      </c>
      <c r="E22" s="125" t="s">
        <v>219</v>
      </c>
      <c r="F22" s="125" t="s">
        <v>219</v>
      </c>
      <c r="G22" s="57" t="s">
        <v>219</v>
      </c>
      <c r="H22" s="57" t="s">
        <v>219</v>
      </c>
      <c r="I22" s="57" t="s">
        <v>219</v>
      </c>
      <c r="J22" s="57" t="s">
        <v>219</v>
      </c>
      <c r="K22" s="57" t="s">
        <v>219</v>
      </c>
      <c r="L22" s="57" t="s">
        <v>219</v>
      </c>
      <c r="M22" s="57" t="s">
        <v>219</v>
      </c>
      <c r="N22" s="57" t="s">
        <v>219</v>
      </c>
      <c r="O22" s="57" t="s">
        <v>219</v>
      </c>
      <c r="P22" s="57" t="s">
        <v>219</v>
      </c>
      <c r="Q22" s="57" t="s">
        <v>219</v>
      </c>
      <c r="R22" s="57" t="s">
        <v>219</v>
      </c>
      <c r="S22" s="57" t="s">
        <v>219</v>
      </c>
      <c r="T22" s="97" t="s">
        <v>219</v>
      </c>
      <c r="U22" s="97" t="s">
        <v>219</v>
      </c>
      <c r="V22" s="97" t="s">
        <v>219</v>
      </c>
      <c r="W22" s="97" t="s">
        <v>219</v>
      </c>
      <c r="X22" s="97" t="s">
        <v>219</v>
      </c>
      <c r="Y22" s="97" t="s">
        <v>219</v>
      </c>
      <c r="Z22" s="63">
        <v>9.9517250937894595</v>
      </c>
    </row>
    <row r="23" spans="1:26" s="174" customFormat="1" ht="25.5" customHeight="1" x14ac:dyDescent="0.4">
      <c r="A23" s="165">
        <v>941</v>
      </c>
      <c r="B23" s="163" t="s">
        <v>72</v>
      </c>
      <c r="C23" s="167" t="s">
        <v>219</v>
      </c>
      <c r="D23" s="167" t="s">
        <v>219</v>
      </c>
      <c r="E23" s="167" t="s">
        <v>219</v>
      </c>
      <c r="F23" s="167" t="s">
        <v>219</v>
      </c>
      <c r="G23" s="173" t="s">
        <v>219</v>
      </c>
      <c r="H23" s="173" t="s">
        <v>219</v>
      </c>
      <c r="I23" s="173" t="s">
        <v>219</v>
      </c>
      <c r="J23" s="173" t="s">
        <v>219</v>
      </c>
      <c r="K23" s="173" t="s">
        <v>219</v>
      </c>
      <c r="L23" s="173" t="s">
        <v>219</v>
      </c>
      <c r="M23" s="173" t="s">
        <v>219</v>
      </c>
      <c r="N23" s="173" t="s">
        <v>219</v>
      </c>
      <c r="O23" s="173" t="s">
        <v>219</v>
      </c>
      <c r="P23" s="173" t="s">
        <v>219</v>
      </c>
      <c r="Q23" s="173" t="s">
        <v>219</v>
      </c>
      <c r="R23" s="173" t="s">
        <v>219</v>
      </c>
      <c r="S23" s="173" t="s">
        <v>219</v>
      </c>
      <c r="T23" s="57">
        <v>6.4407137318644434</v>
      </c>
      <c r="U23" s="57">
        <v>60.985645359762593</v>
      </c>
      <c r="V23" s="57">
        <v>491.75791584433642</v>
      </c>
      <c r="W23" s="90">
        <v>1535.4296278241634</v>
      </c>
      <c r="X23" s="90">
        <v>3183.2496827114364</v>
      </c>
      <c r="Y23" s="90">
        <v>7632.0607908423108</v>
      </c>
      <c r="Z23" s="58">
        <v>17194.885807346709</v>
      </c>
    </row>
    <row r="24" spans="1:26" s="174" customFormat="1" ht="25.5" customHeight="1" x14ac:dyDescent="0.4">
      <c r="A24" s="165">
        <v>921</v>
      </c>
      <c r="B24" s="64" t="s">
        <v>73</v>
      </c>
      <c r="C24" s="167" t="s">
        <v>219</v>
      </c>
      <c r="D24" s="167" t="s">
        <v>219</v>
      </c>
      <c r="E24" s="167" t="s">
        <v>219</v>
      </c>
      <c r="F24" s="167" t="s">
        <v>219</v>
      </c>
      <c r="G24" s="173" t="s">
        <v>219</v>
      </c>
      <c r="H24" s="173" t="s">
        <v>219</v>
      </c>
      <c r="I24" s="173" t="s">
        <v>219</v>
      </c>
      <c r="J24" s="173" t="s">
        <v>219</v>
      </c>
      <c r="K24" s="173" t="s">
        <v>219</v>
      </c>
      <c r="L24" s="173" t="s">
        <v>219</v>
      </c>
      <c r="M24" s="173" t="s">
        <v>219</v>
      </c>
      <c r="N24" s="173" t="s">
        <v>219</v>
      </c>
      <c r="O24" s="173" t="s">
        <v>219</v>
      </c>
      <c r="P24" s="173" t="s">
        <v>219</v>
      </c>
      <c r="Q24" s="173" t="s">
        <v>219</v>
      </c>
      <c r="R24" s="173" t="s">
        <v>219</v>
      </c>
      <c r="S24" s="173" t="s">
        <v>219</v>
      </c>
      <c r="T24" s="57">
        <v>6.4407137318644434</v>
      </c>
      <c r="U24" s="57">
        <v>60.343507567746137</v>
      </c>
      <c r="V24" s="57">
        <v>468.98126499724418</v>
      </c>
      <c r="W24" s="90">
        <v>1451.9450752370024</v>
      </c>
      <c r="X24" s="90">
        <v>3039.6153902253595</v>
      </c>
      <c r="Y24" s="90">
        <v>7228.9884256735904</v>
      </c>
      <c r="Z24" s="58">
        <v>16286.042292510243</v>
      </c>
    </row>
    <row r="25" spans="1:26" x14ac:dyDescent="0.4">
      <c r="A25" s="59" t="s">
        <v>74</v>
      </c>
      <c r="B25" s="65" t="s">
        <v>75</v>
      </c>
      <c r="C25" s="125" t="s">
        <v>219</v>
      </c>
      <c r="D25" s="125" t="s">
        <v>219</v>
      </c>
      <c r="E25" s="125" t="s">
        <v>219</v>
      </c>
      <c r="F25" s="125" t="s">
        <v>219</v>
      </c>
      <c r="G25" s="57" t="s">
        <v>219</v>
      </c>
      <c r="H25" s="57" t="s">
        <v>219</v>
      </c>
      <c r="I25" s="57" t="s">
        <v>219</v>
      </c>
      <c r="J25" s="57" t="s">
        <v>219</v>
      </c>
      <c r="K25" s="57" t="s">
        <v>219</v>
      </c>
      <c r="L25" s="57" t="s">
        <v>219</v>
      </c>
      <c r="M25" s="57" t="s">
        <v>219</v>
      </c>
      <c r="N25" s="57" t="s">
        <v>219</v>
      </c>
      <c r="O25" s="57" t="s">
        <v>219</v>
      </c>
      <c r="P25" s="57" t="s">
        <v>219</v>
      </c>
      <c r="Q25" s="57" t="s">
        <v>219</v>
      </c>
      <c r="R25" s="57" t="s">
        <v>219</v>
      </c>
      <c r="S25" s="57" t="s">
        <v>219</v>
      </c>
      <c r="T25" s="62" t="s">
        <v>219</v>
      </c>
      <c r="U25" s="62">
        <v>2.242913374443008E-2</v>
      </c>
      <c r="V25" s="62">
        <v>13.595905306141876</v>
      </c>
      <c r="W25" s="97">
        <v>91.005435034012336</v>
      </c>
      <c r="X25" s="97">
        <v>219.0463844108661</v>
      </c>
      <c r="Y25" s="97">
        <v>510.88432266813345</v>
      </c>
      <c r="Z25" s="63">
        <v>1013.046038070008</v>
      </c>
    </row>
    <row r="26" spans="1:26" x14ac:dyDescent="0.4">
      <c r="A26" s="59" t="s">
        <v>76</v>
      </c>
      <c r="B26" s="65" t="s">
        <v>77</v>
      </c>
      <c r="C26" s="125" t="s">
        <v>219</v>
      </c>
      <c r="D26" s="125" t="s">
        <v>219</v>
      </c>
      <c r="E26" s="125" t="s">
        <v>219</v>
      </c>
      <c r="F26" s="125" t="s">
        <v>219</v>
      </c>
      <c r="G26" s="57" t="s">
        <v>219</v>
      </c>
      <c r="H26" s="57" t="s">
        <v>219</v>
      </c>
      <c r="I26" s="57" t="s">
        <v>219</v>
      </c>
      <c r="J26" s="57" t="s">
        <v>219</v>
      </c>
      <c r="K26" s="57" t="s">
        <v>219</v>
      </c>
      <c r="L26" s="57" t="s">
        <v>219</v>
      </c>
      <c r="M26" s="57" t="s">
        <v>219</v>
      </c>
      <c r="N26" s="57" t="s">
        <v>219</v>
      </c>
      <c r="O26" s="57" t="s">
        <v>219</v>
      </c>
      <c r="P26" s="57" t="s">
        <v>219</v>
      </c>
      <c r="Q26" s="57" t="s">
        <v>219</v>
      </c>
      <c r="R26" s="57" t="s">
        <v>219</v>
      </c>
      <c r="S26" s="57" t="s">
        <v>219</v>
      </c>
      <c r="T26" s="62">
        <v>6.1669211726785713</v>
      </c>
      <c r="U26" s="62">
        <v>55.350117829310236</v>
      </c>
      <c r="V26" s="62">
        <v>273.0515314982635</v>
      </c>
      <c r="W26" s="97">
        <v>434.08106947367509</v>
      </c>
      <c r="X26" s="97">
        <v>723.1451755147832</v>
      </c>
      <c r="Y26" s="97">
        <v>1408.6852398181145</v>
      </c>
      <c r="Z26" s="63">
        <v>2640.996792237363</v>
      </c>
    </row>
    <row r="27" spans="1:26" x14ac:dyDescent="0.4">
      <c r="A27" s="59" t="s">
        <v>78</v>
      </c>
      <c r="B27" s="65" t="s">
        <v>79</v>
      </c>
      <c r="C27" s="125" t="s">
        <v>219</v>
      </c>
      <c r="D27" s="125" t="s">
        <v>219</v>
      </c>
      <c r="E27" s="125" t="s">
        <v>219</v>
      </c>
      <c r="F27" s="125" t="s">
        <v>219</v>
      </c>
      <c r="G27" s="57" t="s">
        <v>219</v>
      </c>
      <c r="H27" s="57" t="s">
        <v>219</v>
      </c>
      <c r="I27" s="57" t="s">
        <v>219</v>
      </c>
      <c r="J27" s="57" t="s">
        <v>219</v>
      </c>
      <c r="K27" s="57" t="s">
        <v>219</v>
      </c>
      <c r="L27" s="57" t="s">
        <v>219</v>
      </c>
      <c r="M27" s="57" t="s">
        <v>219</v>
      </c>
      <c r="N27" s="57" t="s">
        <v>219</v>
      </c>
      <c r="O27" s="57" t="s">
        <v>219</v>
      </c>
      <c r="P27" s="57" t="s">
        <v>219</v>
      </c>
      <c r="Q27" s="57" t="s">
        <v>219</v>
      </c>
      <c r="R27" s="57" t="s">
        <v>219</v>
      </c>
      <c r="S27" s="57" t="s">
        <v>219</v>
      </c>
      <c r="T27" s="62">
        <v>1.317718199290293E-2</v>
      </c>
      <c r="U27" s="62">
        <v>0.9237480268076389</v>
      </c>
      <c r="V27" s="62">
        <v>23.220662439116957</v>
      </c>
      <c r="W27" s="97">
        <v>131.81190950159831</v>
      </c>
      <c r="X27" s="97">
        <v>291.75451326993061</v>
      </c>
      <c r="Y27" s="97">
        <v>728.86103592629229</v>
      </c>
      <c r="Z27" s="63">
        <v>1581.0651569239485</v>
      </c>
    </row>
    <row r="28" spans="1:26" x14ac:dyDescent="0.4">
      <c r="A28" s="59" t="s">
        <v>80</v>
      </c>
      <c r="B28" s="65" t="s">
        <v>81</v>
      </c>
      <c r="C28" s="125" t="s">
        <v>219</v>
      </c>
      <c r="D28" s="125" t="s">
        <v>219</v>
      </c>
      <c r="E28" s="125" t="s">
        <v>219</v>
      </c>
      <c r="F28" s="125" t="s">
        <v>219</v>
      </c>
      <c r="G28" s="57" t="s">
        <v>219</v>
      </c>
      <c r="H28" s="57" t="s">
        <v>219</v>
      </c>
      <c r="I28" s="57" t="s">
        <v>219</v>
      </c>
      <c r="J28" s="57" t="s">
        <v>219</v>
      </c>
      <c r="K28" s="57" t="s">
        <v>219</v>
      </c>
      <c r="L28" s="57" t="s">
        <v>219</v>
      </c>
      <c r="M28" s="57" t="s">
        <v>219</v>
      </c>
      <c r="N28" s="57" t="s">
        <v>219</v>
      </c>
      <c r="O28" s="57" t="s">
        <v>219</v>
      </c>
      <c r="P28" s="57" t="s">
        <v>219</v>
      </c>
      <c r="Q28" s="57" t="s">
        <v>219</v>
      </c>
      <c r="R28" s="57" t="s">
        <v>219</v>
      </c>
      <c r="S28" s="57" t="s">
        <v>219</v>
      </c>
      <c r="T28" s="62" t="s">
        <v>219</v>
      </c>
      <c r="U28" s="62">
        <v>4.6519684803262393E-2</v>
      </c>
      <c r="V28" s="62">
        <v>14.362267234296871</v>
      </c>
      <c r="W28" s="97">
        <v>84.081995128004692</v>
      </c>
      <c r="X28" s="97">
        <v>176.24115471086657</v>
      </c>
      <c r="Y28" s="97">
        <v>442.57181315124819</v>
      </c>
      <c r="Z28" s="63">
        <v>1109.3885659025036</v>
      </c>
    </row>
    <row r="29" spans="1:26" x14ac:dyDescent="0.4">
      <c r="A29" s="59" t="s">
        <v>82</v>
      </c>
      <c r="B29" s="65" t="s">
        <v>83</v>
      </c>
      <c r="C29" s="125" t="s">
        <v>219</v>
      </c>
      <c r="D29" s="125" t="s">
        <v>219</v>
      </c>
      <c r="E29" s="125" t="s">
        <v>219</v>
      </c>
      <c r="F29" s="125" t="s">
        <v>219</v>
      </c>
      <c r="G29" s="57" t="s">
        <v>219</v>
      </c>
      <c r="H29" s="57" t="s">
        <v>219</v>
      </c>
      <c r="I29" s="57" t="s">
        <v>219</v>
      </c>
      <c r="J29" s="57" t="s">
        <v>219</v>
      </c>
      <c r="K29" s="57" t="s">
        <v>219</v>
      </c>
      <c r="L29" s="57" t="s">
        <v>219</v>
      </c>
      <c r="M29" s="57" t="s">
        <v>219</v>
      </c>
      <c r="N29" s="57" t="s">
        <v>219</v>
      </c>
      <c r="O29" s="57" t="s">
        <v>219</v>
      </c>
      <c r="P29" s="57" t="s">
        <v>219</v>
      </c>
      <c r="Q29" s="57" t="s">
        <v>219</v>
      </c>
      <c r="R29" s="57" t="s">
        <v>219</v>
      </c>
      <c r="S29" s="57" t="s">
        <v>219</v>
      </c>
      <c r="T29" s="62">
        <v>9.3704405282865291E-2</v>
      </c>
      <c r="U29" s="62">
        <v>1.1023503881058785</v>
      </c>
      <c r="V29" s="62">
        <v>43.569287367292134</v>
      </c>
      <c r="W29" s="97">
        <v>156.09794878689354</v>
      </c>
      <c r="X29" s="97">
        <v>281.44195340247694</v>
      </c>
      <c r="Y29" s="97">
        <v>817.47203430720754</v>
      </c>
      <c r="Z29" s="63">
        <v>1780.3936469909681</v>
      </c>
    </row>
    <row r="30" spans="1:26" x14ac:dyDescent="0.4">
      <c r="A30" s="59" t="s">
        <v>84</v>
      </c>
      <c r="B30" s="65" t="s">
        <v>85</v>
      </c>
      <c r="C30" s="125" t="s">
        <v>219</v>
      </c>
      <c r="D30" s="125" t="s">
        <v>219</v>
      </c>
      <c r="E30" s="125" t="s">
        <v>219</v>
      </c>
      <c r="F30" s="125" t="s">
        <v>219</v>
      </c>
      <c r="G30" s="57" t="s">
        <v>219</v>
      </c>
      <c r="H30" s="57" t="s">
        <v>219</v>
      </c>
      <c r="I30" s="57" t="s">
        <v>219</v>
      </c>
      <c r="J30" s="57" t="s">
        <v>219</v>
      </c>
      <c r="K30" s="57" t="s">
        <v>219</v>
      </c>
      <c r="L30" s="57" t="s">
        <v>219</v>
      </c>
      <c r="M30" s="57" t="s">
        <v>219</v>
      </c>
      <c r="N30" s="57" t="s">
        <v>219</v>
      </c>
      <c r="O30" s="57" t="s">
        <v>219</v>
      </c>
      <c r="P30" s="57" t="s">
        <v>219</v>
      </c>
      <c r="Q30" s="57" t="s">
        <v>219</v>
      </c>
      <c r="R30" s="57" t="s">
        <v>219</v>
      </c>
      <c r="S30" s="57" t="s">
        <v>219</v>
      </c>
      <c r="T30" s="62" t="s">
        <v>219</v>
      </c>
      <c r="U30" s="62">
        <v>4.2366141517256824E-2</v>
      </c>
      <c r="V30" s="62">
        <v>20.953811688265006</v>
      </c>
      <c r="W30" s="97">
        <v>101.2194046265128</v>
      </c>
      <c r="X30" s="97">
        <v>225.65262576956576</v>
      </c>
      <c r="Y30" s="97">
        <v>621.62025880881959</v>
      </c>
      <c r="Z30" s="63">
        <v>1464.8472494367911</v>
      </c>
    </row>
    <row r="31" spans="1:26" x14ac:dyDescent="0.4">
      <c r="A31" s="59" t="s">
        <v>86</v>
      </c>
      <c r="B31" s="65" t="s">
        <v>87</v>
      </c>
      <c r="C31" s="125" t="s">
        <v>219</v>
      </c>
      <c r="D31" s="125" t="s">
        <v>219</v>
      </c>
      <c r="E31" s="125" t="s">
        <v>219</v>
      </c>
      <c r="F31" s="125" t="s">
        <v>219</v>
      </c>
      <c r="G31" s="57" t="s">
        <v>219</v>
      </c>
      <c r="H31" s="57" t="s">
        <v>219</v>
      </c>
      <c r="I31" s="57" t="s">
        <v>219</v>
      </c>
      <c r="J31" s="57" t="s">
        <v>219</v>
      </c>
      <c r="K31" s="57" t="s">
        <v>219</v>
      </c>
      <c r="L31" s="57" t="s">
        <v>219</v>
      </c>
      <c r="M31" s="57" t="s">
        <v>219</v>
      </c>
      <c r="N31" s="57" t="s">
        <v>219</v>
      </c>
      <c r="O31" s="57" t="s">
        <v>219</v>
      </c>
      <c r="P31" s="57" t="s">
        <v>219</v>
      </c>
      <c r="Q31" s="57" t="s">
        <v>219</v>
      </c>
      <c r="R31" s="57" t="s">
        <v>219</v>
      </c>
      <c r="S31" s="57" t="s">
        <v>219</v>
      </c>
      <c r="T31" s="62">
        <v>0.15446585558347325</v>
      </c>
      <c r="U31" s="62">
        <v>1.3922677094690672</v>
      </c>
      <c r="V31" s="62">
        <v>32.844379732298073</v>
      </c>
      <c r="W31" s="97">
        <v>241.88035730037643</v>
      </c>
      <c r="X31" s="97">
        <v>580.49068194981089</v>
      </c>
      <c r="Y31" s="97">
        <v>1187.9887781133889</v>
      </c>
      <c r="Z31" s="63">
        <v>3272.0701631888551</v>
      </c>
    </row>
    <row r="32" spans="1:26" x14ac:dyDescent="0.4">
      <c r="A32" s="59" t="s">
        <v>88</v>
      </c>
      <c r="B32" s="65" t="s">
        <v>89</v>
      </c>
      <c r="C32" s="125" t="s">
        <v>219</v>
      </c>
      <c r="D32" s="125" t="s">
        <v>219</v>
      </c>
      <c r="E32" s="125" t="s">
        <v>219</v>
      </c>
      <c r="F32" s="125" t="s">
        <v>219</v>
      </c>
      <c r="G32" s="57" t="s">
        <v>219</v>
      </c>
      <c r="H32" s="57" t="s">
        <v>219</v>
      </c>
      <c r="I32" s="57" t="s">
        <v>219</v>
      </c>
      <c r="J32" s="57" t="s">
        <v>219</v>
      </c>
      <c r="K32" s="57" t="s">
        <v>219</v>
      </c>
      <c r="L32" s="57" t="s">
        <v>219</v>
      </c>
      <c r="M32" s="57" t="s">
        <v>219</v>
      </c>
      <c r="N32" s="57" t="s">
        <v>219</v>
      </c>
      <c r="O32" s="57" t="s">
        <v>219</v>
      </c>
      <c r="P32" s="57" t="s">
        <v>219</v>
      </c>
      <c r="Q32" s="57" t="s">
        <v>219</v>
      </c>
      <c r="R32" s="57" t="s">
        <v>219</v>
      </c>
      <c r="S32" s="57" t="s">
        <v>219</v>
      </c>
      <c r="T32" s="62" t="s">
        <v>219</v>
      </c>
      <c r="U32" s="62">
        <v>4.7350393460463505E-2</v>
      </c>
      <c r="V32" s="62">
        <v>20.832150432370657</v>
      </c>
      <c r="W32" s="97">
        <v>109.05394440730703</v>
      </c>
      <c r="X32" s="97">
        <v>263.57577825548572</v>
      </c>
      <c r="Y32" s="97">
        <v>768.92336225032648</v>
      </c>
      <c r="Z32" s="63">
        <v>1990.5351025162295</v>
      </c>
    </row>
    <row r="33" spans="1:26" x14ac:dyDescent="0.4">
      <c r="A33" s="59" t="s">
        <v>90</v>
      </c>
      <c r="B33" s="65" t="s">
        <v>91</v>
      </c>
      <c r="C33" s="125" t="s">
        <v>219</v>
      </c>
      <c r="D33" s="125" t="s">
        <v>219</v>
      </c>
      <c r="E33" s="125" t="s">
        <v>219</v>
      </c>
      <c r="F33" s="125" t="s">
        <v>219</v>
      </c>
      <c r="G33" s="57" t="s">
        <v>219</v>
      </c>
      <c r="H33" s="57" t="s">
        <v>219</v>
      </c>
      <c r="I33" s="57" t="s">
        <v>219</v>
      </c>
      <c r="J33" s="57" t="s">
        <v>219</v>
      </c>
      <c r="K33" s="57" t="s">
        <v>219</v>
      </c>
      <c r="L33" s="57" t="s">
        <v>219</v>
      </c>
      <c r="M33" s="57" t="s">
        <v>219</v>
      </c>
      <c r="N33" s="57" t="s">
        <v>219</v>
      </c>
      <c r="O33" s="57" t="s">
        <v>219</v>
      </c>
      <c r="P33" s="57" t="s">
        <v>219</v>
      </c>
      <c r="Q33" s="57" t="s">
        <v>219</v>
      </c>
      <c r="R33" s="57" t="s">
        <v>219</v>
      </c>
      <c r="S33" s="57" t="s">
        <v>219</v>
      </c>
      <c r="T33" s="62">
        <v>1.2445116326630546E-2</v>
      </c>
      <c r="U33" s="62">
        <v>1.4163582605278995</v>
      </c>
      <c r="V33" s="62">
        <v>26.551269299198978</v>
      </c>
      <c r="W33" s="97">
        <v>102.71301097862197</v>
      </c>
      <c r="X33" s="97">
        <v>278.26712294157386</v>
      </c>
      <c r="Y33" s="97">
        <v>741.98158063006042</v>
      </c>
      <c r="Z33" s="63">
        <v>1433.6995772435744</v>
      </c>
    </row>
    <row r="34" spans="1:26" x14ac:dyDescent="0.4">
      <c r="A34" s="47">
        <v>924</v>
      </c>
      <c r="B34" s="66" t="s">
        <v>92</v>
      </c>
      <c r="C34" s="124" t="s">
        <v>219</v>
      </c>
      <c r="D34" s="124" t="s">
        <v>219</v>
      </c>
      <c r="E34" s="124" t="s">
        <v>219</v>
      </c>
      <c r="F34" s="124" t="s">
        <v>219</v>
      </c>
      <c r="G34" s="57" t="s">
        <v>219</v>
      </c>
      <c r="H34" s="57" t="s">
        <v>219</v>
      </c>
      <c r="I34" s="57" t="s">
        <v>219</v>
      </c>
      <c r="J34" s="57" t="s">
        <v>219</v>
      </c>
      <c r="K34" s="57" t="s">
        <v>219</v>
      </c>
      <c r="L34" s="57" t="s">
        <v>219</v>
      </c>
      <c r="M34" s="57" t="s">
        <v>219</v>
      </c>
      <c r="N34" s="57" t="s">
        <v>219</v>
      </c>
      <c r="O34" s="57" t="s">
        <v>219</v>
      </c>
      <c r="P34" s="57" t="s">
        <v>219</v>
      </c>
      <c r="Q34" s="57" t="s">
        <v>219</v>
      </c>
      <c r="R34" s="57" t="s">
        <v>219</v>
      </c>
      <c r="S34" s="57" t="s">
        <v>219</v>
      </c>
      <c r="T34" s="57" t="s">
        <v>219</v>
      </c>
      <c r="U34" s="57">
        <v>0.64213779201646115</v>
      </c>
      <c r="V34" s="57">
        <v>22.776650847092284</v>
      </c>
      <c r="W34" s="90">
        <v>83.484552587161033</v>
      </c>
      <c r="X34" s="90">
        <v>143.6342924860769</v>
      </c>
      <c r="Y34" s="90">
        <v>403.07236516871978</v>
      </c>
      <c r="Z34" s="58">
        <v>908.84351483646947</v>
      </c>
    </row>
    <row r="35" spans="1:26" x14ac:dyDescent="0.4">
      <c r="A35" s="47">
        <v>923</v>
      </c>
      <c r="B35" s="66" t="s">
        <v>93</v>
      </c>
      <c r="C35" s="124" t="s">
        <v>219</v>
      </c>
      <c r="D35" s="124" t="s">
        <v>219</v>
      </c>
      <c r="E35" s="124" t="s">
        <v>219</v>
      </c>
      <c r="F35" s="124" t="s">
        <v>219</v>
      </c>
      <c r="G35" s="57" t="s">
        <v>219</v>
      </c>
      <c r="H35" s="57" t="s">
        <v>219</v>
      </c>
      <c r="I35" s="57" t="s">
        <v>219</v>
      </c>
      <c r="J35" s="57" t="s">
        <v>219</v>
      </c>
      <c r="K35" s="57" t="s">
        <v>219</v>
      </c>
      <c r="L35" s="57" t="s">
        <v>219</v>
      </c>
      <c r="M35" s="57" t="s">
        <v>219</v>
      </c>
      <c r="N35" s="57" t="s">
        <v>219</v>
      </c>
      <c r="O35" s="57" t="s">
        <v>219</v>
      </c>
      <c r="P35" s="57" t="s">
        <v>219</v>
      </c>
      <c r="Q35" s="57" t="s">
        <v>219</v>
      </c>
      <c r="R35" s="57" t="s">
        <v>219</v>
      </c>
      <c r="S35" s="57" t="s">
        <v>219</v>
      </c>
      <c r="T35" s="57">
        <v>0.1808202195692791</v>
      </c>
      <c r="U35" s="57">
        <v>1.6148976295989659</v>
      </c>
      <c r="V35" s="57">
        <v>50.746261625264687</v>
      </c>
      <c r="W35" s="90">
        <v>176.34780413760456</v>
      </c>
      <c r="X35" s="90">
        <v>342.67868108020571</v>
      </c>
      <c r="Y35" s="90">
        <v>817.65301878869457</v>
      </c>
      <c r="Z35" s="58">
        <v>1534.1330861359811</v>
      </c>
    </row>
    <row r="36" spans="1:26" s="175" customFormat="1" ht="26.25" customHeight="1" x14ac:dyDescent="0.4">
      <c r="A36" s="169"/>
      <c r="B36" s="68" t="s">
        <v>94</v>
      </c>
      <c r="C36" s="170"/>
      <c r="D36" s="170"/>
      <c r="E36" s="170"/>
      <c r="F36" s="170"/>
      <c r="G36" s="127"/>
      <c r="H36" s="127"/>
      <c r="I36" s="127"/>
      <c r="J36" s="127"/>
      <c r="K36" s="170"/>
      <c r="L36" s="170"/>
      <c r="M36" s="170"/>
      <c r="N36" s="170"/>
      <c r="O36" s="170"/>
      <c r="P36" s="170"/>
      <c r="Q36" s="170"/>
      <c r="R36" s="171"/>
      <c r="S36" s="171"/>
      <c r="T36" s="80"/>
      <c r="U36" s="80"/>
      <c r="V36" s="80"/>
      <c r="W36" s="80"/>
      <c r="X36" s="80"/>
      <c r="Y36" s="80"/>
      <c r="Z36" s="121"/>
    </row>
    <row r="37" spans="1:26" x14ac:dyDescent="0.4">
      <c r="W37" s="48"/>
    </row>
  </sheetData>
  <mergeCells count="2">
    <mergeCell ref="A1:B1"/>
    <mergeCell ref="A19:B19"/>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zoomScale="85" zoomScaleNormal="85" workbookViewId="0">
      <selection sqref="A1:B1"/>
    </sheetView>
  </sheetViews>
  <sheetFormatPr defaultColWidth="8.88671875" defaultRowHeight="15" x14ac:dyDescent="0.4"/>
  <cols>
    <col min="1" max="1" width="12.109375" style="122" customWidth="1"/>
    <col min="2" max="2" width="60.5546875" style="122" customWidth="1"/>
    <col min="3" max="3" width="8.88671875" style="122" customWidth="1"/>
    <col min="4" max="25" width="8.88671875" style="122"/>
    <col min="26" max="26" width="8.88671875" style="123"/>
    <col min="27" max="16384" width="8.88671875" style="122"/>
  </cols>
  <sheetData>
    <row r="1" spans="1:26" s="48" customFormat="1" ht="59.25" customHeight="1" x14ac:dyDescent="0.4">
      <c r="A1" s="251" t="s">
        <v>186</v>
      </c>
      <c r="B1" s="251"/>
      <c r="C1" s="64"/>
      <c r="E1" s="47"/>
      <c r="F1" s="47"/>
    </row>
    <row r="2" spans="1:26" s="120" customFormat="1" x14ac:dyDescent="0.35">
      <c r="A2" s="50" t="s">
        <v>45</v>
      </c>
      <c r="B2" s="119" t="s">
        <v>130</v>
      </c>
      <c r="C2" s="53" t="s">
        <v>13</v>
      </c>
      <c r="D2" s="53" t="s">
        <v>14</v>
      </c>
      <c r="E2" s="53" t="s">
        <v>15</v>
      </c>
      <c r="F2" s="53" t="s">
        <v>16</v>
      </c>
      <c r="G2" s="53" t="s">
        <v>17</v>
      </c>
      <c r="H2" s="53" t="s">
        <v>18</v>
      </c>
      <c r="I2" s="53" t="s">
        <v>19</v>
      </c>
      <c r="J2" s="53" t="s">
        <v>20</v>
      </c>
      <c r="K2" s="53" t="s">
        <v>21</v>
      </c>
      <c r="L2" s="53" t="s">
        <v>22</v>
      </c>
      <c r="M2" s="53" t="s">
        <v>23</v>
      </c>
      <c r="N2" s="53" t="s">
        <v>24</v>
      </c>
      <c r="O2" s="53" t="s">
        <v>25</v>
      </c>
      <c r="P2" s="53" t="s">
        <v>26</v>
      </c>
      <c r="Q2" s="53" t="s">
        <v>27</v>
      </c>
      <c r="R2" s="53" t="s">
        <v>28</v>
      </c>
      <c r="S2" s="53" t="s">
        <v>29</v>
      </c>
      <c r="T2" s="53" t="s">
        <v>30</v>
      </c>
      <c r="U2" s="53" t="s">
        <v>31</v>
      </c>
      <c r="V2" s="53" t="s">
        <v>32</v>
      </c>
      <c r="W2" s="53" t="s">
        <v>33</v>
      </c>
      <c r="X2" s="53" t="s">
        <v>34</v>
      </c>
      <c r="Y2" s="53" t="s">
        <v>35</v>
      </c>
      <c r="Z2" s="86" t="s">
        <v>36</v>
      </c>
    </row>
    <row r="3" spans="1:26" s="120" customFormat="1" ht="31.5" customHeight="1" x14ac:dyDescent="0.4">
      <c r="A3" s="54">
        <v>925</v>
      </c>
      <c r="B3" s="55" t="s">
        <v>70</v>
      </c>
      <c r="C3" s="57"/>
      <c r="D3" s="57"/>
      <c r="E3" s="57"/>
      <c r="F3" s="57"/>
      <c r="G3" s="57">
        <f>G6+G16+G17+G4</f>
        <v>1749.2679999999998</v>
      </c>
      <c r="H3" s="57">
        <f>SUM(H6,H16:H17,H4)</f>
        <v>1680.5630000000001</v>
      </c>
      <c r="I3" s="57">
        <f>I6+I16+I17+I4</f>
        <v>1705.4359999999999</v>
      </c>
      <c r="J3" s="57">
        <f>SUM(J6,J16:J17,J4)</f>
        <v>1915.596</v>
      </c>
      <c r="K3" s="57">
        <f>SUM(K6,K16:K17,K4)</f>
        <v>2474.88442904779</v>
      </c>
      <c r="L3" s="57">
        <f>SUM(L6,L16:L17,L4)</f>
        <v>3113.7637531214655</v>
      </c>
      <c r="M3" s="57">
        <f>SUM(M6,M16:M17,M4)</f>
        <v>2015.0229999999999</v>
      </c>
      <c r="N3" s="57">
        <f>N6+N16+N17+N4</f>
        <v>2070.2503380227035</v>
      </c>
      <c r="O3" s="57">
        <f>O6+O16+O17+O4</f>
        <v>2700.6877948242013</v>
      </c>
      <c r="P3" s="57">
        <f t="shared" ref="P3:Z3" si="0">P6+P16+P17+P4</f>
        <v>2734.8132516599994</v>
      </c>
      <c r="Q3" s="57">
        <f t="shared" si="0"/>
        <v>2759.4819029400005</v>
      </c>
      <c r="R3" s="57">
        <f t="shared" si="0"/>
        <v>2149.2390251900001</v>
      </c>
      <c r="S3" s="57">
        <f t="shared" si="0"/>
        <v>2144.0899999999997</v>
      </c>
      <c r="T3" s="57">
        <f t="shared" si="0"/>
        <v>2140.0810000000024</v>
      </c>
      <c r="U3" s="57">
        <f t="shared" si="0"/>
        <v>2116.9060000000004</v>
      </c>
      <c r="V3" s="57">
        <f t="shared" si="0"/>
        <v>2073.8218945200006</v>
      </c>
      <c r="W3" s="87">
        <f t="shared" si="0"/>
        <v>2048.8185346600017</v>
      </c>
      <c r="X3" s="87">
        <f t="shared" si="0"/>
        <v>2022.5266947100015</v>
      </c>
      <c r="Y3" s="87">
        <f t="shared" si="0"/>
        <v>1995.3827969600006</v>
      </c>
      <c r="Z3" s="88">
        <f t="shared" si="0"/>
        <v>1973.5520847999987</v>
      </c>
    </row>
    <row r="4" spans="1:26" s="120" customFormat="1" x14ac:dyDescent="0.4">
      <c r="A4" s="59"/>
      <c r="B4" s="89" t="s">
        <v>71</v>
      </c>
      <c r="C4" s="62"/>
      <c r="D4" s="62"/>
      <c r="E4" s="62"/>
      <c r="F4" s="62"/>
      <c r="G4" s="62">
        <v>0</v>
      </c>
      <c r="H4" s="62">
        <v>0</v>
      </c>
      <c r="I4" s="97">
        <v>1</v>
      </c>
      <c r="J4" s="97">
        <v>3</v>
      </c>
      <c r="K4" s="97">
        <v>5.5</v>
      </c>
      <c r="L4" s="97">
        <v>6.4</v>
      </c>
      <c r="M4" s="97">
        <v>7.8</v>
      </c>
      <c r="N4" s="97">
        <v>9</v>
      </c>
      <c r="O4" s="97">
        <v>13.5</v>
      </c>
      <c r="P4" s="97">
        <v>15.2</v>
      </c>
      <c r="Q4" s="97">
        <v>15.593</v>
      </c>
      <c r="R4" s="97">
        <v>12.76</v>
      </c>
      <c r="S4" s="97">
        <v>21.413</v>
      </c>
      <c r="T4" s="97">
        <v>21.736000000000001</v>
      </c>
      <c r="U4" s="97">
        <v>24.518999999999998</v>
      </c>
      <c r="V4" s="97">
        <v>8.0969999999999995</v>
      </c>
      <c r="W4" s="97">
        <v>8.1854847184070163</v>
      </c>
      <c r="X4" s="97">
        <v>8.1295500000000001</v>
      </c>
      <c r="Y4" s="97">
        <v>8.0984878160629687</v>
      </c>
      <c r="Z4" s="63">
        <v>7.9519219922381987</v>
      </c>
    </row>
    <row r="5" spans="1:26" s="120" customFormat="1" ht="27.75" customHeight="1" x14ac:dyDescent="0.4">
      <c r="A5" s="54">
        <v>941</v>
      </c>
      <c r="B5" s="55" t="s">
        <v>72</v>
      </c>
      <c r="C5" s="57"/>
      <c r="D5" s="57"/>
      <c r="E5" s="57"/>
      <c r="F5" s="57"/>
      <c r="G5" s="57">
        <f t="shared" ref="G5:Z5" si="1">SUM(G6,G16)</f>
        <v>1591.2836313582386</v>
      </c>
      <c r="H5" s="57">
        <f t="shared" si="1"/>
        <v>1528.6610903875128</v>
      </c>
      <c r="I5" s="57">
        <f t="shared" si="1"/>
        <v>1550.4860962693547</v>
      </c>
      <c r="J5" s="57">
        <f t="shared" si="1"/>
        <v>1742.1246630817857</v>
      </c>
      <c r="K5" s="57">
        <f t="shared" si="1"/>
        <v>2250.8516915347095</v>
      </c>
      <c r="L5" s="57">
        <f t="shared" si="1"/>
        <v>2834.481540986174</v>
      </c>
      <c r="M5" s="57">
        <f t="shared" si="1"/>
        <v>1829.5034456603616</v>
      </c>
      <c r="N5" s="57">
        <f t="shared" si="1"/>
        <v>1878.9583007590468</v>
      </c>
      <c r="O5" s="57">
        <f t="shared" si="1"/>
        <v>2450.896898927037</v>
      </c>
      <c r="P5" s="57">
        <f t="shared" si="1"/>
        <v>2479.5592184579632</v>
      </c>
      <c r="Q5" s="57">
        <f t="shared" si="1"/>
        <v>2504.1278614006164</v>
      </c>
      <c r="R5" s="57">
        <f t="shared" si="1"/>
        <v>1948.3075219611831</v>
      </c>
      <c r="S5" s="57">
        <f t="shared" si="1"/>
        <v>1936.0337639914601</v>
      </c>
      <c r="T5" s="57">
        <f t="shared" si="1"/>
        <v>1932.3616227648442</v>
      </c>
      <c r="U5" s="57">
        <f t="shared" si="1"/>
        <v>1908.82754055792</v>
      </c>
      <c r="V5" s="57">
        <f t="shared" si="1"/>
        <v>1884.7827804713431</v>
      </c>
      <c r="W5" s="90">
        <f t="shared" si="1"/>
        <v>1862.1978117770816</v>
      </c>
      <c r="X5" s="90">
        <f t="shared" si="1"/>
        <v>1838.6337967317365</v>
      </c>
      <c r="Y5" s="90">
        <f t="shared" si="1"/>
        <v>1814.2450658889829</v>
      </c>
      <c r="Z5" s="58">
        <f t="shared" si="1"/>
        <v>1794.7037132894277</v>
      </c>
    </row>
    <row r="6" spans="1:26" s="120" customFormat="1" ht="29.25" customHeight="1" x14ac:dyDescent="0.4">
      <c r="A6" s="54">
        <v>921</v>
      </c>
      <c r="B6" s="64" t="s">
        <v>73</v>
      </c>
      <c r="C6" s="57"/>
      <c r="D6" s="57"/>
      <c r="E6" s="57"/>
      <c r="F6" s="57"/>
      <c r="G6" s="57">
        <f>SUM(G7:G15)</f>
        <v>1494.9789585124145</v>
      </c>
      <c r="H6" s="57">
        <f t="shared" ref="H6:Z6" si="2">SUM(H7:H15)</f>
        <v>1435.8876455913016</v>
      </c>
      <c r="I6" s="57">
        <f t="shared" si="2"/>
        <v>1456.2418351156805</v>
      </c>
      <c r="J6" s="57">
        <f t="shared" si="2"/>
        <v>1636.1106094051156</v>
      </c>
      <c r="K6" s="57">
        <f t="shared" si="2"/>
        <v>2114.1132843910395</v>
      </c>
      <c r="L6" s="57">
        <f t="shared" si="2"/>
        <v>2663.7360187377508</v>
      </c>
      <c r="M6" s="57">
        <f t="shared" si="2"/>
        <v>1718.2926293164007</v>
      </c>
      <c r="N6" s="57">
        <f t="shared" si="2"/>
        <v>1764.9502056261074</v>
      </c>
      <c r="O6" s="57">
        <f t="shared" si="2"/>
        <v>2302.2175439940734</v>
      </c>
      <c r="P6" s="57">
        <f t="shared" si="2"/>
        <v>2329.4004636003292</v>
      </c>
      <c r="Q6" s="57">
        <f t="shared" si="2"/>
        <v>2353.0379788468763</v>
      </c>
      <c r="R6" s="57">
        <f t="shared" si="2"/>
        <v>1830.6224204869359</v>
      </c>
      <c r="S6" s="57">
        <f t="shared" si="2"/>
        <v>1819.1785189294858</v>
      </c>
      <c r="T6" s="57">
        <f t="shared" si="2"/>
        <v>1815.998522881742</v>
      </c>
      <c r="U6" s="57">
        <f t="shared" si="2"/>
        <v>1793.8224109549415</v>
      </c>
      <c r="V6" s="57">
        <f t="shared" si="2"/>
        <v>1771.2433872248512</v>
      </c>
      <c r="W6" s="90">
        <f t="shared" si="2"/>
        <v>1750.342096933935</v>
      </c>
      <c r="X6" s="90">
        <f t="shared" si="2"/>
        <v>1728.3176674191839</v>
      </c>
      <c r="Y6" s="90">
        <f t="shared" si="2"/>
        <v>1705.6373681736511</v>
      </c>
      <c r="Z6" s="58">
        <f t="shared" si="2"/>
        <v>1687.4344814270844</v>
      </c>
    </row>
    <row r="7" spans="1:26" s="120" customFormat="1" x14ac:dyDescent="0.4">
      <c r="A7" s="59" t="s">
        <v>74</v>
      </c>
      <c r="B7" s="65" t="s">
        <v>75</v>
      </c>
      <c r="C7" s="62"/>
      <c r="D7" s="62"/>
      <c r="E7" s="62"/>
      <c r="F7" s="62"/>
      <c r="G7" s="62">
        <v>81.335897216736981</v>
      </c>
      <c r="H7" s="62">
        <v>77.764453727141614</v>
      </c>
      <c r="I7" s="97">
        <v>78.395800071444569</v>
      </c>
      <c r="J7" s="97">
        <v>86.710026559989672</v>
      </c>
      <c r="K7" s="97">
        <v>111.08801694490683</v>
      </c>
      <c r="L7" s="97">
        <v>137.84740135625376</v>
      </c>
      <c r="M7" s="97">
        <v>90.094187101741568</v>
      </c>
      <c r="N7" s="97">
        <v>92.4304274268043</v>
      </c>
      <c r="O7" s="97">
        <v>119.87080481504768</v>
      </c>
      <c r="P7" s="97">
        <v>121.27342831773399</v>
      </c>
      <c r="Q7" s="97">
        <v>121.3669612440091</v>
      </c>
      <c r="R7" s="97">
        <v>95.16574281481131</v>
      </c>
      <c r="S7" s="97">
        <v>94.532763359751769</v>
      </c>
      <c r="T7" s="97">
        <v>94.151608674593462</v>
      </c>
      <c r="U7" s="97">
        <v>93.012888214094943</v>
      </c>
      <c r="V7" s="97">
        <v>91.776162029529502</v>
      </c>
      <c r="W7" s="97">
        <v>90.621241894647937</v>
      </c>
      <c r="X7" s="97">
        <v>89.29445715085609</v>
      </c>
      <c r="Y7" s="97">
        <v>87.987717469102563</v>
      </c>
      <c r="Z7" s="63">
        <v>86.975066351385209</v>
      </c>
    </row>
    <row r="8" spans="1:26" s="120" customFormat="1" x14ac:dyDescent="0.4">
      <c r="A8" s="59" t="s">
        <v>76</v>
      </c>
      <c r="B8" s="65" t="s">
        <v>77</v>
      </c>
      <c r="C8" s="62"/>
      <c r="D8" s="62"/>
      <c r="E8" s="62"/>
      <c r="F8" s="62"/>
      <c r="G8" s="62">
        <v>211.10064958796448</v>
      </c>
      <c r="H8" s="62">
        <v>202.19587968562936</v>
      </c>
      <c r="I8" s="97">
        <v>204.3194729363336</v>
      </c>
      <c r="J8" s="97">
        <v>227.70462533737214</v>
      </c>
      <c r="K8" s="97">
        <v>291.79793392595127</v>
      </c>
      <c r="L8" s="97">
        <v>363.63320376755144</v>
      </c>
      <c r="M8" s="97">
        <v>236.67293407561226</v>
      </c>
      <c r="N8" s="97">
        <v>242.73100949926777</v>
      </c>
      <c r="O8" s="97">
        <v>314.83963754855512</v>
      </c>
      <c r="P8" s="97">
        <v>318.59380870260378</v>
      </c>
      <c r="Q8" s="97">
        <v>319.17371805475733</v>
      </c>
      <c r="R8" s="97">
        <v>249.59926495199909</v>
      </c>
      <c r="S8" s="97">
        <v>247.38255329757027</v>
      </c>
      <c r="T8" s="97">
        <v>246.24506050852756</v>
      </c>
      <c r="U8" s="97">
        <v>242.78600077706125</v>
      </c>
      <c r="V8" s="97">
        <v>239.39754010489747</v>
      </c>
      <c r="W8" s="97">
        <v>236.2147999077304</v>
      </c>
      <c r="X8" s="97">
        <v>232.69986260760697</v>
      </c>
      <c r="Y8" s="97">
        <v>229.15297878303977</v>
      </c>
      <c r="Z8" s="63">
        <v>226.31695600751652</v>
      </c>
    </row>
    <row r="9" spans="1:26" s="120" customFormat="1" x14ac:dyDescent="0.4">
      <c r="A9" s="59" t="s">
        <v>78</v>
      </c>
      <c r="B9" s="65" t="s">
        <v>79</v>
      </c>
      <c r="C9" s="62"/>
      <c r="D9" s="62"/>
      <c r="E9" s="62"/>
      <c r="F9" s="62"/>
      <c r="G9" s="62">
        <v>153.67771413284879</v>
      </c>
      <c r="H9" s="62">
        <v>147.24941238090307</v>
      </c>
      <c r="I9" s="97">
        <v>148.97243232124109</v>
      </c>
      <c r="J9" s="97">
        <v>166.40230214606242</v>
      </c>
      <c r="K9" s="97">
        <v>213.67492331236252</v>
      </c>
      <c r="L9" s="97">
        <v>268.22635596494558</v>
      </c>
      <c r="M9" s="97">
        <v>173.90265190290296</v>
      </c>
      <c r="N9" s="97">
        <v>178.42405905492097</v>
      </c>
      <c r="O9" s="97">
        <v>232.26740109067748</v>
      </c>
      <c r="P9" s="97">
        <v>234.61421610282952</v>
      </c>
      <c r="Q9" s="97">
        <v>235.91525191324769</v>
      </c>
      <c r="R9" s="97">
        <v>183.69710055962992</v>
      </c>
      <c r="S9" s="97">
        <v>182.06646832111772</v>
      </c>
      <c r="T9" s="97">
        <v>181.5242293116944</v>
      </c>
      <c r="U9" s="97">
        <v>179.15482291448038</v>
      </c>
      <c r="V9" s="97">
        <v>176.82188581651792</v>
      </c>
      <c r="W9" s="97">
        <v>174.66895839631906</v>
      </c>
      <c r="X9" s="97">
        <v>172.27515724043684</v>
      </c>
      <c r="Y9" s="97">
        <v>169.82659943140413</v>
      </c>
      <c r="Z9" s="63">
        <v>167.96405515602996</v>
      </c>
    </row>
    <row r="10" spans="1:26" s="120" customFormat="1" x14ac:dyDescent="0.4">
      <c r="A10" s="59" t="s">
        <v>80</v>
      </c>
      <c r="B10" s="65" t="s">
        <v>81</v>
      </c>
      <c r="C10" s="62"/>
      <c r="D10" s="62"/>
      <c r="E10" s="62"/>
      <c r="F10" s="62"/>
      <c r="G10" s="62">
        <v>127.3131105117636</v>
      </c>
      <c r="H10" s="62">
        <v>122.85892689418553</v>
      </c>
      <c r="I10" s="97">
        <v>125.34782910247834</v>
      </c>
      <c r="J10" s="97">
        <v>141.04820728673198</v>
      </c>
      <c r="K10" s="97">
        <v>182.77567708174666</v>
      </c>
      <c r="L10" s="97">
        <v>231.95432492723785</v>
      </c>
      <c r="M10" s="97">
        <v>149.99742042224665</v>
      </c>
      <c r="N10" s="97">
        <v>154.78963706662282</v>
      </c>
      <c r="O10" s="97">
        <v>202.16074202952998</v>
      </c>
      <c r="P10" s="97">
        <v>205.38570546644127</v>
      </c>
      <c r="Q10" s="97">
        <v>208.42454375852293</v>
      </c>
      <c r="R10" s="97">
        <v>162.15656430991982</v>
      </c>
      <c r="S10" s="97">
        <v>161.44585788540783</v>
      </c>
      <c r="T10" s="97">
        <v>161.51473074060465</v>
      </c>
      <c r="U10" s="97">
        <v>159.7636426610888</v>
      </c>
      <c r="V10" s="97">
        <v>158.01080262049942</v>
      </c>
      <c r="W10" s="97">
        <v>156.50169818431866</v>
      </c>
      <c r="X10" s="97">
        <v>154.70557352179833</v>
      </c>
      <c r="Y10" s="97">
        <v>152.93267412642507</v>
      </c>
      <c r="Z10" s="63">
        <v>151.49323276255978</v>
      </c>
    </row>
    <row r="11" spans="1:26" s="120" customFormat="1" x14ac:dyDescent="0.4">
      <c r="A11" s="59" t="s">
        <v>82</v>
      </c>
      <c r="B11" s="65" t="s">
        <v>83</v>
      </c>
      <c r="C11" s="62"/>
      <c r="D11" s="62"/>
      <c r="E11" s="62"/>
      <c r="F11" s="62"/>
      <c r="G11" s="62">
        <v>162.89920679961534</v>
      </c>
      <c r="H11" s="62">
        <v>156.70290675570823</v>
      </c>
      <c r="I11" s="97">
        <v>159.19153283470854</v>
      </c>
      <c r="J11" s="97">
        <v>178.45826024865781</v>
      </c>
      <c r="K11" s="97">
        <v>229.2988569875057</v>
      </c>
      <c r="L11" s="97">
        <v>286.45176312323866</v>
      </c>
      <c r="M11" s="97">
        <v>186.93828060718249</v>
      </c>
      <c r="N11" s="97">
        <v>191.44016827213977</v>
      </c>
      <c r="O11" s="97">
        <v>249.34621308085028</v>
      </c>
      <c r="P11" s="97">
        <v>252.11934850125419</v>
      </c>
      <c r="Q11" s="97">
        <v>254.35710208702955</v>
      </c>
      <c r="R11" s="97">
        <v>198.10167830267514</v>
      </c>
      <c r="S11" s="97">
        <v>196.84364335433105</v>
      </c>
      <c r="T11" s="97">
        <v>196.28023781910812</v>
      </c>
      <c r="U11" s="97">
        <v>193.70918725743675</v>
      </c>
      <c r="V11" s="97">
        <v>191.1962609283041</v>
      </c>
      <c r="W11" s="97">
        <v>188.76606173641176</v>
      </c>
      <c r="X11" s="97">
        <v>186.15876157728641</v>
      </c>
      <c r="Y11" s="97">
        <v>183.52042874053888</v>
      </c>
      <c r="Z11" s="63">
        <v>181.51246580630283</v>
      </c>
    </row>
    <row r="12" spans="1:26" s="120" customFormat="1" x14ac:dyDescent="0.4">
      <c r="A12" s="59" t="s">
        <v>84</v>
      </c>
      <c r="B12" s="65" t="s">
        <v>85</v>
      </c>
      <c r="C12" s="62"/>
      <c r="D12" s="62"/>
      <c r="E12" s="62"/>
      <c r="F12" s="62"/>
      <c r="G12" s="62">
        <v>165.84348791875721</v>
      </c>
      <c r="H12" s="62">
        <v>160.18240468527233</v>
      </c>
      <c r="I12" s="97">
        <v>163.251956792767</v>
      </c>
      <c r="J12" s="97">
        <v>184.91113637405883</v>
      </c>
      <c r="K12" s="97">
        <v>240.74345075013912</v>
      </c>
      <c r="L12" s="97">
        <v>307.60961557084522</v>
      </c>
      <c r="M12" s="97">
        <v>197.22927714953133</v>
      </c>
      <c r="N12" s="97">
        <v>203.76019143033332</v>
      </c>
      <c r="O12" s="97">
        <v>267.20938445950435</v>
      </c>
      <c r="P12" s="97">
        <v>270.76576754614035</v>
      </c>
      <c r="Q12" s="97">
        <v>276.03245254941766</v>
      </c>
      <c r="R12" s="97">
        <v>213.65240279450725</v>
      </c>
      <c r="S12" s="97">
        <v>212.8586653358077</v>
      </c>
      <c r="T12" s="97">
        <v>212.9559064987013</v>
      </c>
      <c r="U12" s="97">
        <v>210.71739227637437</v>
      </c>
      <c r="V12" s="97">
        <v>208.4968267230077</v>
      </c>
      <c r="W12" s="97">
        <v>206.38095420816421</v>
      </c>
      <c r="X12" s="97">
        <v>204.08187814097508</v>
      </c>
      <c r="Y12" s="97">
        <v>201.59959885462658</v>
      </c>
      <c r="Z12" s="63">
        <v>199.60196988776431</v>
      </c>
    </row>
    <row r="13" spans="1:26" s="120" customFormat="1" x14ac:dyDescent="0.4">
      <c r="A13" s="59" t="s">
        <v>86</v>
      </c>
      <c r="B13" s="65" t="s">
        <v>87</v>
      </c>
      <c r="C13" s="62"/>
      <c r="D13" s="62"/>
      <c r="E13" s="62"/>
      <c r="F13" s="62"/>
      <c r="G13" s="62">
        <v>179.73822592946317</v>
      </c>
      <c r="H13" s="62">
        <v>170.8528983359158</v>
      </c>
      <c r="I13" s="97">
        <v>171.61044657434445</v>
      </c>
      <c r="J13" s="97">
        <v>190.53804435540852</v>
      </c>
      <c r="K13" s="97">
        <v>243.86510092347163</v>
      </c>
      <c r="L13" s="97">
        <v>300.78938305787614</v>
      </c>
      <c r="M13" s="97">
        <v>195.56490982177036</v>
      </c>
      <c r="N13" s="97">
        <v>198.7855764050579</v>
      </c>
      <c r="O13" s="97">
        <v>257.23598013383759</v>
      </c>
      <c r="P13" s="97">
        <v>259.62924408945378</v>
      </c>
      <c r="Q13" s="97">
        <v>256.71062698814154</v>
      </c>
      <c r="R13" s="97">
        <v>202.89634475158141</v>
      </c>
      <c r="S13" s="97">
        <v>200.68632915767085</v>
      </c>
      <c r="T13" s="97">
        <v>199.85929075767777</v>
      </c>
      <c r="U13" s="97">
        <v>196.64860592360094</v>
      </c>
      <c r="V13" s="97">
        <v>193.10662117114356</v>
      </c>
      <c r="W13" s="97">
        <v>189.72808974291388</v>
      </c>
      <c r="X13" s="97">
        <v>186.57491168048526</v>
      </c>
      <c r="Y13" s="97">
        <v>183.62831006400495</v>
      </c>
      <c r="Z13" s="63">
        <v>180.98638177943178</v>
      </c>
    </row>
    <row r="14" spans="1:26" s="120" customFormat="1" x14ac:dyDescent="0.4">
      <c r="A14" s="59" t="s">
        <v>88</v>
      </c>
      <c r="B14" s="65" t="s">
        <v>89</v>
      </c>
      <c r="C14" s="62"/>
      <c r="D14" s="62"/>
      <c r="E14" s="62"/>
      <c r="F14" s="62"/>
      <c r="G14" s="62">
        <v>244.41682382855765</v>
      </c>
      <c r="H14" s="62">
        <v>235.1378600838766</v>
      </c>
      <c r="I14" s="97">
        <v>238.9731602057862</v>
      </c>
      <c r="J14" s="97">
        <v>271.08855246615963</v>
      </c>
      <c r="K14" s="97">
        <v>353.74322775837163</v>
      </c>
      <c r="L14" s="97">
        <v>452.9084842571138</v>
      </c>
      <c r="M14" s="97">
        <v>287.19405232155503</v>
      </c>
      <c r="N14" s="97">
        <v>296.03559969169373</v>
      </c>
      <c r="O14" s="97">
        <v>388.17490248962321</v>
      </c>
      <c r="P14" s="97">
        <v>393.22238289420943</v>
      </c>
      <c r="Q14" s="97">
        <v>401.33909012551646</v>
      </c>
      <c r="R14" s="97">
        <v>309.85275944791931</v>
      </c>
      <c r="S14" s="97">
        <v>308.56993877097551</v>
      </c>
      <c r="T14" s="97">
        <v>308.64103680509328</v>
      </c>
      <c r="U14" s="97">
        <v>305.24839790684814</v>
      </c>
      <c r="V14" s="97">
        <v>301.83442247075038</v>
      </c>
      <c r="W14" s="97">
        <v>298.88134416945479</v>
      </c>
      <c r="X14" s="97">
        <v>295.84622160746886</v>
      </c>
      <c r="Y14" s="97">
        <v>292.47536634131808</v>
      </c>
      <c r="Z14" s="63">
        <v>289.77397000775392</v>
      </c>
    </row>
    <row r="15" spans="1:26" s="120" customFormat="1" x14ac:dyDescent="0.4">
      <c r="A15" s="59" t="s">
        <v>90</v>
      </c>
      <c r="B15" s="65" t="s">
        <v>91</v>
      </c>
      <c r="C15" s="62"/>
      <c r="D15" s="62"/>
      <c r="E15" s="62"/>
      <c r="F15" s="62"/>
      <c r="G15" s="62">
        <v>168.65384258670733</v>
      </c>
      <c r="H15" s="62">
        <v>162.94290304266903</v>
      </c>
      <c r="I15" s="97">
        <v>166.17920427657677</v>
      </c>
      <c r="J15" s="97">
        <v>189.24945463067462</v>
      </c>
      <c r="K15" s="97">
        <v>247.12609670658392</v>
      </c>
      <c r="L15" s="97">
        <v>314.31548671268826</v>
      </c>
      <c r="M15" s="97">
        <v>200.69891591385795</v>
      </c>
      <c r="N15" s="97">
        <v>206.55353677926658</v>
      </c>
      <c r="O15" s="97">
        <v>271.11247834644774</v>
      </c>
      <c r="P15" s="97">
        <v>273.79656197966301</v>
      </c>
      <c r="Q15" s="97">
        <v>279.71823212623411</v>
      </c>
      <c r="R15" s="97">
        <v>215.50056255389256</v>
      </c>
      <c r="S15" s="97">
        <v>214.79229944685312</v>
      </c>
      <c r="T15" s="97">
        <v>214.82642176574137</v>
      </c>
      <c r="U15" s="97">
        <v>212.78147302395587</v>
      </c>
      <c r="V15" s="97">
        <v>210.60286536020124</v>
      </c>
      <c r="W15" s="97">
        <v>208.57894869397441</v>
      </c>
      <c r="X15" s="97">
        <v>206.68084389227019</v>
      </c>
      <c r="Y15" s="97">
        <v>204.51369436319132</v>
      </c>
      <c r="Z15" s="63">
        <v>202.81038366834025</v>
      </c>
    </row>
    <row r="16" spans="1:26" s="120" customFormat="1" x14ac:dyDescent="0.4">
      <c r="A16" s="47">
        <v>924</v>
      </c>
      <c r="B16" s="66" t="s">
        <v>92</v>
      </c>
      <c r="C16" s="57"/>
      <c r="D16" s="57"/>
      <c r="E16" s="57"/>
      <c r="F16" s="57"/>
      <c r="G16" s="57">
        <v>96.304672845824228</v>
      </c>
      <c r="H16" s="57">
        <v>92.773444796211251</v>
      </c>
      <c r="I16" s="90">
        <v>94.244261153674188</v>
      </c>
      <c r="J16" s="90">
        <v>106.01405367667009</v>
      </c>
      <c r="K16" s="90">
        <v>136.73840714366995</v>
      </c>
      <c r="L16" s="90">
        <v>170.74552224842296</v>
      </c>
      <c r="M16" s="90">
        <v>111.21081634396087</v>
      </c>
      <c r="N16" s="90">
        <v>114.00809513293942</v>
      </c>
      <c r="O16" s="90">
        <v>148.67935493296343</v>
      </c>
      <c r="P16" s="90">
        <v>150.15875485763382</v>
      </c>
      <c r="Q16" s="90">
        <v>151.08988255374015</v>
      </c>
      <c r="R16" s="90">
        <v>117.68510147424723</v>
      </c>
      <c r="S16" s="90">
        <v>116.85524506197424</v>
      </c>
      <c r="T16" s="90">
        <v>116.36309988310219</v>
      </c>
      <c r="U16" s="90">
        <v>115.00512960297856</v>
      </c>
      <c r="V16" s="90">
        <v>113.53939324649203</v>
      </c>
      <c r="W16" s="90">
        <v>111.8557148431466</v>
      </c>
      <c r="X16" s="90">
        <v>110.3161293125527</v>
      </c>
      <c r="Y16" s="90">
        <v>108.60769771533192</v>
      </c>
      <c r="Z16" s="58">
        <v>107.26923186234322</v>
      </c>
    </row>
    <row r="17" spans="1:26" s="120" customFormat="1" x14ac:dyDescent="0.4">
      <c r="A17" s="47">
        <v>923</v>
      </c>
      <c r="B17" s="91" t="s">
        <v>93</v>
      </c>
      <c r="C17" s="57"/>
      <c r="D17" s="57"/>
      <c r="E17" s="57"/>
      <c r="F17" s="57"/>
      <c r="G17" s="57">
        <v>157.98436864176125</v>
      </c>
      <c r="H17" s="57">
        <v>151.90190961248729</v>
      </c>
      <c r="I17" s="90">
        <v>153.94990373064516</v>
      </c>
      <c r="J17" s="90">
        <v>170.47133691821432</v>
      </c>
      <c r="K17" s="90">
        <v>218.53273751308055</v>
      </c>
      <c r="L17" s="90">
        <v>272.88221213529124</v>
      </c>
      <c r="M17" s="90">
        <v>177.71955433963836</v>
      </c>
      <c r="N17" s="90">
        <v>182.29203726365685</v>
      </c>
      <c r="O17" s="90">
        <v>236.29089589716423</v>
      </c>
      <c r="P17" s="90">
        <v>240.05403320203655</v>
      </c>
      <c r="Q17" s="90">
        <v>239.76104153938402</v>
      </c>
      <c r="R17" s="90">
        <v>188.17150322881679</v>
      </c>
      <c r="S17" s="90">
        <v>186.64323600853939</v>
      </c>
      <c r="T17" s="90">
        <v>185.98337723515823</v>
      </c>
      <c r="U17" s="90">
        <v>183.55945944208062</v>
      </c>
      <c r="V17" s="90">
        <v>180.94211404865723</v>
      </c>
      <c r="W17" s="90">
        <v>178.43523816451315</v>
      </c>
      <c r="X17" s="90">
        <v>175.76334797826485</v>
      </c>
      <c r="Y17" s="90">
        <v>173.03924325495461</v>
      </c>
      <c r="Z17" s="58">
        <v>170.89644951833299</v>
      </c>
    </row>
    <row r="18" spans="1:26" s="120" customFormat="1" ht="33.75" customHeight="1" x14ac:dyDescent="0.35">
      <c r="A18" s="67"/>
      <c r="B18" s="68" t="s">
        <v>94</v>
      </c>
      <c r="C18" s="80"/>
      <c r="D18" s="80"/>
      <c r="E18" s="80"/>
      <c r="F18" s="80"/>
      <c r="G18" s="80"/>
      <c r="H18" s="80"/>
      <c r="I18" s="80"/>
      <c r="J18" s="80"/>
      <c r="K18" s="80"/>
      <c r="L18" s="80"/>
      <c r="M18" s="80"/>
      <c r="N18" s="80"/>
      <c r="O18" s="80"/>
      <c r="P18" s="80"/>
      <c r="Q18" s="80"/>
      <c r="R18" s="80"/>
      <c r="S18" s="80"/>
      <c r="T18" s="80"/>
      <c r="U18" s="80"/>
      <c r="V18" s="80"/>
      <c r="W18" s="93"/>
      <c r="X18" s="93"/>
      <c r="Y18" s="93"/>
      <c r="Z18" s="94"/>
    </row>
    <row r="19" spans="1:26" ht="65.25" customHeight="1" x14ac:dyDescent="0.4">
      <c r="A19" s="250" t="s">
        <v>187</v>
      </c>
      <c r="B19" s="250"/>
      <c r="C19" s="48"/>
      <c r="D19" s="48"/>
      <c r="E19" s="48"/>
      <c r="F19" s="48"/>
      <c r="G19" s="48"/>
      <c r="H19" s="48"/>
      <c r="I19" s="48"/>
      <c r="J19" s="48"/>
      <c r="K19" s="48"/>
      <c r="L19" s="48"/>
      <c r="M19" s="48"/>
      <c r="N19" s="48"/>
      <c r="O19" s="48"/>
      <c r="P19" s="48"/>
      <c r="Q19" s="48"/>
      <c r="R19" s="48"/>
      <c r="S19" s="48"/>
      <c r="T19" s="48"/>
      <c r="U19" s="48"/>
      <c r="V19" s="48"/>
      <c r="W19" s="95"/>
    </row>
    <row r="20" spans="1:26" x14ac:dyDescent="0.4">
      <c r="A20" s="50" t="s">
        <v>45</v>
      </c>
      <c r="B20" s="119" t="s">
        <v>130</v>
      </c>
      <c r="C20" s="53" t="s">
        <v>13</v>
      </c>
      <c r="D20" s="53" t="s">
        <v>14</v>
      </c>
      <c r="E20" s="53" t="s">
        <v>15</v>
      </c>
      <c r="F20" s="53" t="s">
        <v>16</v>
      </c>
      <c r="G20" s="53" t="s">
        <v>17</v>
      </c>
      <c r="H20" s="53" t="s">
        <v>18</v>
      </c>
      <c r="I20" s="53" t="s">
        <v>19</v>
      </c>
      <c r="J20" s="53" t="s">
        <v>20</v>
      </c>
      <c r="K20" s="53" t="s">
        <v>21</v>
      </c>
      <c r="L20" s="53" t="s">
        <v>22</v>
      </c>
      <c r="M20" s="53" t="s">
        <v>23</v>
      </c>
      <c r="N20" s="53" t="s">
        <v>24</v>
      </c>
      <c r="O20" s="53" t="s">
        <v>25</v>
      </c>
      <c r="P20" s="53" t="s">
        <v>26</v>
      </c>
      <c r="Q20" s="53" t="s">
        <v>27</v>
      </c>
      <c r="R20" s="53" t="s">
        <v>28</v>
      </c>
      <c r="S20" s="53" t="s">
        <v>29</v>
      </c>
      <c r="T20" s="53" t="s">
        <v>30</v>
      </c>
      <c r="U20" s="53" t="s">
        <v>31</v>
      </c>
      <c r="V20" s="53" t="s">
        <v>32</v>
      </c>
      <c r="W20" s="53" t="s">
        <v>33</v>
      </c>
      <c r="X20" s="53" t="s">
        <v>34</v>
      </c>
      <c r="Y20" s="53" t="s">
        <v>35</v>
      </c>
      <c r="Z20" s="86" t="s">
        <v>36</v>
      </c>
    </row>
    <row r="21" spans="1:26" ht="33" customHeight="1" x14ac:dyDescent="0.4">
      <c r="A21" s="54">
        <v>925</v>
      </c>
      <c r="B21" s="55" t="s">
        <v>70</v>
      </c>
      <c r="C21" s="57" t="s">
        <v>219</v>
      </c>
      <c r="D21" s="57" t="s">
        <v>219</v>
      </c>
      <c r="E21" s="57" t="s">
        <v>219</v>
      </c>
      <c r="F21" s="57" t="s">
        <v>219</v>
      </c>
      <c r="G21" s="57">
        <v>2602.509008422307</v>
      </c>
      <c r="H21" s="57">
        <v>2469.5054250619619</v>
      </c>
      <c r="I21" s="57">
        <v>2449.1968448999196</v>
      </c>
      <c r="J21" s="57">
        <v>2696.7776217115138</v>
      </c>
      <c r="K21" s="57">
        <v>3388.2599567353877</v>
      </c>
      <c r="L21" s="57">
        <v>4161.4716713794396</v>
      </c>
      <c r="M21" s="57">
        <v>2618.6701900904632</v>
      </c>
      <c r="N21" s="57">
        <v>2620.7405651823578</v>
      </c>
      <c r="O21" s="57">
        <v>3333.7413471120863</v>
      </c>
      <c r="P21" s="57">
        <v>3321.109587159749</v>
      </c>
      <c r="Q21" s="57">
        <v>3294.638481424874</v>
      </c>
      <c r="R21" s="57">
        <v>2527.4750505747556</v>
      </c>
      <c r="S21" s="57">
        <v>2470.5351465667813</v>
      </c>
      <c r="T21" s="57">
        <v>2419.2389927493437</v>
      </c>
      <c r="U21" s="57">
        <v>2360.0834746771443</v>
      </c>
      <c r="V21" s="57">
        <v>2292.3089120973336</v>
      </c>
      <c r="W21" s="90">
        <v>2212.2914032515364</v>
      </c>
      <c r="X21" s="90">
        <v>2146.8131112765291</v>
      </c>
      <c r="Y21" s="90">
        <v>2073.696313701842</v>
      </c>
      <c r="Z21" s="58">
        <v>2012.43309817146</v>
      </c>
    </row>
    <row r="22" spans="1:26" x14ac:dyDescent="0.4">
      <c r="A22" s="59"/>
      <c r="B22" s="89" t="s">
        <v>71</v>
      </c>
      <c r="C22" s="62" t="s">
        <v>219</v>
      </c>
      <c r="D22" s="62" t="s">
        <v>219</v>
      </c>
      <c r="E22" s="62" t="s">
        <v>219</v>
      </c>
      <c r="F22" s="62" t="s">
        <v>219</v>
      </c>
      <c r="G22" s="62">
        <v>0</v>
      </c>
      <c r="H22" s="62">
        <v>0</v>
      </c>
      <c r="I22" s="62">
        <v>1.4361118475861421</v>
      </c>
      <c r="J22" s="62">
        <v>4.2234024633244909</v>
      </c>
      <c r="K22" s="62">
        <v>7.5298181778995641</v>
      </c>
      <c r="L22" s="62">
        <v>8.5534487547840197</v>
      </c>
      <c r="M22" s="62">
        <v>10.136672128658388</v>
      </c>
      <c r="N22" s="62">
        <v>11.393146352130946</v>
      </c>
      <c r="O22" s="62">
        <v>16.66446165020076</v>
      </c>
      <c r="P22" s="62">
        <v>18.458615298206155</v>
      </c>
      <c r="Q22" s="62">
        <v>18.617008426880439</v>
      </c>
      <c r="R22" s="62">
        <v>15.005581634868564</v>
      </c>
      <c r="S22" s="62">
        <v>24.673203593801798</v>
      </c>
      <c r="T22" s="62">
        <v>24.571303023763903</v>
      </c>
      <c r="U22" s="62">
        <v>27.335595777804443</v>
      </c>
      <c r="V22" s="62">
        <v>8.9500575291920779</v>
      </c>
      <c r="W22" s="97">
        <v>8.8385951062199712</v>
      </c>
      <c r="X22" s="97">
        <v>8.6291194941585374</v>
      </c>
      <c r="Y22" s="97">
        <v>8.4163321224953442</v>
      </c>
      <c r="Z22" s="63">
        <v>8.1085830642667904</v>
      </c>
    </row>
    <row r="23" spans="1:26" ht="29.25" customHeight="1" x14ac:dyDescent="0.4">
      <c r="A23" s="54">
        <v>941</v>
      </c>
      <c r="B23" s="55" t="s">
        <v>72</v>
      </c>
      <c r="C23" s="57" t="s">
        <v>219</v>
      </c>
      <c r="D23" s="57" t="s">
        <v>219</v>
      </c>
      <c r="E23" s="57" t="s">
        <v>219</v>
      </c>
      <c r="F23" s="57" t="s">
        <v>219</v>
      </c>
      <c r="G23" s="57">
        <v>2367.464554067632</v>
      </c>
      <c r="H23" s="57">
        <v>2246.2929719344629</v>
      </c>
      <c r="I23" s="57">
        <v>2226.671452370008</v>
      </c>
      <c r="J23" s="57">
        <v>2452.5645311593207</v>
      </c>
      <c r="K23" s="57">
        <v>3081.5461786680071</v>
      </c>
      <c r="L23" s="57">
        <v>3788.2175948760123</v>
      </c>
      <c r="M23" s="57">
        <v>2377.5739213987017</v>
      </c>
      <c r="N23" s="57">
        <v>2378.5829900110102</v>
      </c>
      <c r="O23" s="57">
        <v>3025.3983245011541</v>
      </c>
      <c r="P23" s="57">
        <v>3011.1335343839646</v>
      </c>
      <c r="Q23" s="57">
        <v>2989.7626818239833</v>
      </c>
      <c r="R23" s="57">
        <v>2291.1824114903611</v>
      </c>
      <c r="S23" s="57">
        <v>2230.8016262754268</v>
      </c>
      <c r="T23" s="57">
        <v>2184.424134359916</v>
      </c>
      <c r="U23" s="57">
        <v>2128.1022088271102</v>
      </c>
      <c r="V23" s="57">
        <v>2083.353626682614</v>
      </c>
      <c r="W23" s="90">
        <v>2010.7804280635924</v>
      </c>
      <c r="X23" s="90">
        <v>1951.6197991274491</v>
      </c>
      <c r="Y23" s="90">
        <v>1885.4494040028333</v>
      </c>
      <c r="Z23" s="58">
        <v>1830.0612291166774</v>
      </c>
    </row>
    <row r="24" spans="1:26" ht="30" customHeight="1" x14ac:dyDescent="0.4">
      <c r="A24" s="54">
        <v>921</v>
      </c>
      <c r="B24" s="64" t="s">
        <v>73</v>
      </c>
      <c r="C24" s="57" t="s">
        <v>219</v>
      </c>
      <c r="D24" s="57" t="s">
        <v>219</v>
      </c>
      <c r="E24" s="57" t="s">
        <v>219</v>
      </c>
      <c r="F24" s="57" t="s">
        <v>219</v>
      </c>
      <c r="G24" s="57">
        <v>2224.1853203341957</v>
      </c>
      <c r="H24" s="57">
        <v>2109.9669161865204</v>
      </c>
      <c r="I24" s="57">
        <v>2091.3261523602137</v>
      </c>
      <c r="J24" s="57">
        <v>2303.3178593442994</v>
      </c>
      <c r="K24" s="57">
        <v>2894.3433888993818</v>
      </c>
      <c r="L24" s="57">
        <v>3560.0202394602748</v>
      </c>
      <c r="M24" s="57">
        <v>2233.0473082654744</v>
      </c>
      <c r="N24" s="57">
        <v>2234.2595552135385</v>
      </c>
      <c r="O24" s="57">
        <v>2841.8678498006384</v>
      </c>
      <c r="P24" s="57">
        <v>2828.7833574382598</v>
      </c>
      <c r="Q24" s="57">
        <v>2809.3713769615861</v>
      </c>
      <c r="R24" s="57">
        <v>2152.7863772129626</v>
      </c>
      <c r="S24" s="57">
        <v>2096.1547644430029</v>
      </c>
      <c r="T24" s="57">
        <v>2052.8823148893507</v>
      </c>
      <c r="U24" s="57">
        <v>1999.8859791602792</v>
      </c>
      <c r="V24" s="57">
        <v>1957.8523173846436</v>
      </c>
      <c r="W24" s="90">
        <v>1889.9998747028167</v>
      </c>
      <c r="X24" s="90">
        <v>1834.5246263354666</v>
      </c>
      <c r="Y24" s="90">
        <v>1772.5791403446253</v>
      </c>
      <c r="Z24" s="58">
        <v>1720.6786826524501</v>
      </c>
    </row>
    <row r="25" spans="1:26" x14ac:dyDescent="0.4">
      <c r="A25" s="59" t="s">
        <v>74</v>
      </c>
      <c r="B25" s="65" t="s">
        <v>75</v>
      </c>
      <c r="C25" s="62" t="s">
        <v>219</v>
      </c>
      <c r="D25" s="62" t="s">
        <v>219</v>
      </c>
      <c r="E25" s="62" t="s">
        <v>219</v>
      </c>
      <c r="F25" s="62" t="s">
        <v>219</v>
      </c>
      <c r="G25" s="62">
        <v>121.00913365743207</v>
      </c>
      <c r="H25" s="62">
        <v>114.271074845844</v>
      </c>
      <c r="I25" s="62">
        <v>112.58513728359605</v>
      </c>
      <c r="J25" s="62">
        <v>122.07044658946413</v>
      </c>
      <c r="K25" s="62">
        <v>152.0859216979226</v>
      </c>
      <c r="L25" s="62">
        <v>184.22979429388465</v>
      </c>
      <c r="M25" s="62">
        <v>117.08400453184075</v>
      </c>
      <c r="N25" s="62">
        <v>117.00815411817773</v>
      </c>
      <c r="O25" s="62">
        <v>147.96906887548613</v>
      </c>
      <c r="P25" s="62">
        <v>147.27233942181792</v>
      </c>
      <c r="Q25" s="62">
        <v>144.90410698547996</v>
      </c>
      <c r="R25" s="62">
        <v>111.91358327982427</v>
      </c>
      <c r="S25" s="62">
        <v>108.92570478960641</v>
      </c>
      <c r="T25" s="62">
        <v>106.43300087036593</v>
      </c>
      <c r="U25" s="62">
        <v>103.69765138654148</v>
      </c>
      <c r="V25" s="62">
        <v>101.44521797860229</v>
      </c>
      <c r="W25" s="97">
        <v>97.851806299076188</v>
      </c>
      <c r="X25" s="97">
        <v>94.781696517120452</v>
      </c>
      <c r="Y25" s="97">
        <v>91.441003523082259</v>
      </c>
      <c r="Z25" s="63">
        <v>88.688564943004408</v>
      </c>
    </row>
    <row r="26" spans="1:26" x14ac:dyDescent="0.4">
      <c r="A26" s="59" t="s">
        <v>76</v>
      </c>
      <c r="B26" s="65" t="s">
        <v>77</v>
      </c>
      <c r="C26" s="62" t="s">
        <v>219</v>
      </c>
      <c r="D26" s="62" t="s">
        <v>219</v>
      </c>
      <c r="E26" s="62" t="s">
        <v>219</v>
      </c>
      <c r="F26" s="62" t="s">
        <v>219</v>
      </c>
      <c r="G26" s="62">
        <v>314.06928054276329</v>
      </c>
      <c r="H26" s="62">
        <v>297.11699103743058</v>
      </c>
      <c r="I26" s="62">
        <v>293.42561577642476</v>
      </c>
      <c r="J26" s="62">
        <v>320.56275852007923</v>
      </c>
      <c r="K26" s="62">
        <v>399.48825220893889</v>
      </c>
      <c r="L26" s="62">
        <v>485.98718343182605</v>
      </c>
      <c r="M26" s="62">
        <v>307.57383775026449</v>
      </c>
      <c r="N26" s="62">
        <v>307.27443504729382</v>
      </c>
      <c r="O26" s="62">
        <v>388.63948636229662</v>
      </c>
      <c r="P26" s="62">
        <v>386.89477310734526</v>
      </c>
      <c r="Q26" s="62">
        <v>381.07226310935539</v>
      </c>
      <c r="R26" s="62">
        <v>293.52524657056506</v>
      </c>
      <c r="S26" s="62">
        <v>285.04740592469415</v>
      </c>
      <c r="T26" s="62">
        <v>278.36593668844813</v>
      </c>
      <c r="U26" s="62">
        <v>270.675801531525</v>
      </c>
      <c r="V26" s="62">
        <v>264.6192115951464</v>
      </c>
      <c r="W26" s="97">
        <v>255.06210643656365</v>
      </c>
      <c r="X26" s="97">
        <v>246.99951666639788</v>
      </c>
      <c r="Y26" s="97">
        <v>238.1466293586131</v>
      </c>
      <c r="Z26" s="63">
        <v>230.77563366821195</v>
      </c>
    </row>
    <row r="27" spans="1:26" x14ac:dyDescent="0.4">
      <c r="A27" s="59" t="s">
        <v>78</v>
      </c>
      <c r="B27" s="65" t="s">
        <v>79</v>
      </c>
      <c r="C27" s="62" t="s">
        <v>219</v>
      </c>
      <c r="D27" s="62" t="s">
        <v>219</v>
      </c>
      <c r="E27" s="62" t="s">
        <v>219</v>
      </c>
      <c r="F27" s="62" t="s">
        <v>219</v>
      </c>
      <c r="G27" s="62">
        <v>228.63714160693911</v>
      </c>
      <c r="H27" s="62">
        <v>216.37583518846134</v>
      </c>
      <c r="I27" s="62">
        <v>213.94107502025903</v>
      </c>
      <c r="J27" s="62">
        <v>234.2612975955154</v>
      </c>
      <c r="K27" s="62">
        <v>292.53333122158597</v>
      </c>
      <c r="L27" s="62">
        <v>358.47818600447175</v>
      </c>
      <c r="M27" s="62">
        <v>225.99925187742795</v>
      </c>
      <c r="N27" s="62">
        <v>225.86793528377436</v>
      </c>
      <c r="O27" s="62">
        <v>286.71194059758471</v>
      </c>
      <c r="P27" s="62">
        <v>284.91141832449568</v>
      </c>
      <c r="Q27" s="62">
        <v>281.66717327637747</v>
      </c>
      <c r="R27" s="62">
        <v>216.025222455814</v>
      </c>
      <c r="S27" s="62">
        <v>209.78672023963961</v>
      </c>
      <c r="T27" s="62">
        <v>205.20274404549357</v>
      </c>
      <c r="U27" s="62">
        <v>199.73505529729485</v>
      </c>
      <c r="V27" s="62">
        <v>195.45091397777796</v>
      </c>
      <c r="W27" s="97">
        <v>188.60559319334862</v>
      </c>
      <c r="X27" s="97">
        <v>182.86164888618447</v>
      </c>
      <c r="Y27" s="97">
        <v>176.4918459485354</v>
      </c>
      <c r="Z27" s="63">
        <v>171.27312043216037</v>
      </c>
    </row>
    <row r="28" spans="1:26" x14ac:dyDescent="0.4">
      <c r="A28" s="59" t="s">
        <v>80</v>
      </c>
      <c r="B28" s="65" t="s">
        <v>81</v>
      </c>
      <c r="C28" s="62" t="s">
        <v>219</v>
      </c>
      <c r="D28" s="62" t="s">
        <v>219</v>
      </c>
      <c r="E28" s="62" t="s">
        <v>219</v>
      </c>
      <c r="F28" s="62" t="s">
        <v>219</v>
      </c>
      <c r="G28" s="62">
        <v>189.41266689674168</v>
      </c>
      <c r="H28" s="62">
        <v>180.53520545345941</v>
      </c>
      <c r="I28" s="62">
        <v>180.01350244327216</v>
      </c>
      <c r="J28" s="62">
        <v>198.56778203409573</v>
      </c>
      <c r="K28" s="62">
        <v>250.2304755941885</v>
      </c>
      <c r="L28" s="62">
        <v>310.00147370557039</v>
      </c>
      <c r="M28" s="62">
        <v>194.93265012369773</v>
      </c>
      <c r="N28" s="62">
        <v>195.94899876591853</v>
      </c>
      <c r="O28" s="62">
        <v>249.54814316498013</v>
      </c>
      <c r="P28" s="62">
        <v>249.41682401024451</v>
      </c>
      <c r="Q28" s="62">
        <v>248.84508994556097</v>
      </c>
      <c r="R28" s="62">
        <v>190.69385292964859</v>
      </c>
      <c r="S28" s="62">
        <v>186.02655027238868</v>
      </c>
      <c r="T28" s="62">
        <v>182.58315199802317</v>
      </c>
      <c r="U28" s="62">
        <v>178.11633246760132</v>
      </c>
      <c r="V28" s="62">
        <v>174.65799353924714</v>
      </c>
      <c r="W28" s="97">
        <v>168.9887882358945</v>
      </c>
      <c r="X28" s="97">
        <v>164.2123955608769</v>
      </c>
      <c r="Y28" s="97">
        <v>158.93487859256615</v>
      </c>
      <c r="Z28" s="63">
        <v>154.47780583468315</v>
      </c>
    </row>
    <row r="29" spans="1:26" x14ac:dyDescent="0.4">
      <c r="A29" s="59" t="s">
        <v>82</v>
      </c>
      <c r="B29" s="65" t="s">
        <v>83</v>
      </c>
      <c r="C29" s="62" t="s">
        <v>219</v>
      </c>
      <c r="D29" s="62" t="s">
        <v>219</v>
      </c>
      <c r="E29" s="62" t="s">
        <v>219</v>
      </c>
      <c r="F29" s="62" t="s">
        <v>219</v>
      </c>
      <c r="G29" s="62">
        <v>242.35660468312881</v>
      </c>
      <c r="H29" s="62">
        <v>230.2672844494376</v>
      </c>
      <c r="I29" s="62">
        <v>228.61684633932327</v>
      </c>
      <c r="J29" s="62">
        <v>251.2336853115948</v>
      </c>
      <c r="K29" s="62">
        <v>313.92340027565689</v>
      </c>
      <c r="L29" s="62">
        <v>382.83601196752386</v>
      </c>
      <c r="M29" s="62">
        <v>242.94000753976252</v>
      </c>
      <c r="N29" s="62">
        <v>242.34509497789597</v>
      </c>
      <c r="O29" s="62">
        <v>307.79410411174939</v>
      </c>
      <c r="P29" s="62">
        <v>306.16934626440923</v>
      </c>
      <c r="Q29" s="62">
        <v>303.68551997634307</v>
      </c>
      <c r="R29" s="62">
        <v>232.96480452784189</v>
      </c>
      <c r="S29" s="62">
        <v>226.81377147653856</v>
      </c>
      <c r="T29" s="62">
        <v>221.88356648094174</v>
      </c>
      <c r="U29" s="62">
        <v>215.96133779176631</v>
      </c>
      <c r="V29" s="62">
        <v>211.33969799613948</v>
      </c>
      <c r="W29" s="97">
        <v>203.82748815497879</v>
      </c>
      <c r="X29" s="97">
        <v>197.59841547625314</v>
      </c>
      <c r="Y29" s="97">
        <v>190.72312197340543</v>
      </c>
      <c r="Z29" s="63">
        <v>185.0884487582891</v>
      </c>
    </row>
    <row r="30" spans="1:26" x14ac:dyDescent="0.4">
      <c r="A30" s="59" t="s">
        <v>84</v>
      </c>
      <c r="B30" s="65" t="s">
        <v>85</v>
      </c>
      <c r="C30" s="62" t="s">
        <v>219</v>
      </c>
      <c r="D30" s="62" t="s">
        <v>219</v>
      </c>
      <c r="E30" s="62" t="s">
        <v>219</v>
      </c>
      <c r="F30" s="62" t="s">
        <v>219</v>
      </c>
      <c r="G30" s="62">
        <v>246.73701873969097</v>
      </c>
      <c r="H30" s="62">
        <v>235.38023708111547</v>
      </c>
      <c r="I30" s="62">
        <v>234.44806929171364</v>
      </c>
      <c r="J30" s="62">
        <v>260.31804961944363</v>
      </c>
      <c r="K30" s="62">
        <v>329.59171121248471</v>
      </c>
      <c r="L30" s="62">
        <v>411.11298176000582</v>
      </c>
      <c r="M30" s="62">
        <v>256.31391238937118</v>
      </c>
      <c r="N30" s="62">
        <v>257.94107574488947</v>
      </c>
      <c r="O30" s="62">
        <v>329.84448443697494</v>
      </c>
      <c r="P30" s="62">
        <v>328.81323283274463</v>
      </c>
      <c r="Q30" s="62">
        <v>329.56445169018042</v>
      </c>
      <c r="R30" s="62">
        <v>251.25223915507831</v>
      </c>
      <c r="S30" s="62">
        <v>245.26713615725515</v>
      </c>
      <c r="T30" s="62">
        <v>240.73445478836595</v>
      </c>
      <c r="U30" s="62">
        <v>234.92334347322574</v>
      </c>
      <c r="V30" s="62">
        <v>230.46296082807351</v>
      </c>
      <c r="W30" s="97">
        <v>222.84785258707089</v>
      </c>
      <c r="X30" s="97">
        <v>216.6229266159597</v>
      </c>
      <c r="Y30" s="97">
        <v>209.51185187399889</v>
      </c>
      <c r="Z30" s="63">
        <v>203.53433474397872</v>
      </c>
    </row>
    <row r="31" spans="1:26" x14ac:dyDescent="0.4">
      <c r="A31" s="59" t="s">
        <v>86</v>
      </c>
      <c r="B31" s="65" t="s">
        <v>87</v>
      </c>
      <c r="C31" s="62" t="s">
        <v>219</v>
      </c>
      <c r="D31" s="62" t="s">
        <v>219</v>
      </c>
      <c r="E31" s="62" t="s">
        <v>219</v>
      </c>
      <c r="F31" s="62" t="s">
        <v>219</v>
      </c>
      <c r="G31" s="62">
        <v>267.40919752677797</v>
      </c>
      <c r="H31" s="62">
        <v>251.06000746660726</v>
      </c>
      <c r="I31" s="62">
        <v>246.45179549496473</v>
      </c>
      <c r="J31" s="62">
        <v>268.2396152958878</v>
      </c>
      <c r="K31" s="62">
        <v>333.86543088888516</v>
      </c>
      <c r="L31" s="62">
        <v>401.99790218260068</v>
      </c>
      <c r="M31" s="62">
        <v>254.15094496588856</v>
      </c>
      <c r="N31" s="62">
        <v>251.64368496394809</v>
      </c>
      <c r="O31" s="62">
        <v>317.53326859201047</v>
      </c>
      <c r="P31" s="62">
        <v>315.28923268495339</v>
      </c>
      <c r="Q31" s="62">
        <v>306.49547270621383</v>
      </c>
      <c r="R31" s="62">
        <v>238.6032652497093</v>
      </c>
      <c r="S31" s="62">
        <v>231.24151953485898</v>
      </c>
      <c r="T31" s="62">
        <v>225.92948083002562</v>
      </c>
      <c r="U31" s="62">
        <v>219.23841925838394</v>
      </c>
      <c r="V31" s="62">
        <v>213.45132379271777</v>
      </c>
      <c r="W31" s="97">
        <v>204.86627526690086</v>
      </c>
      <c r="X31" s="97">
        <v>198.04013844591432</v>
      </c>
      <c r="Y31" s="97">
        <v>190.83523735453915</v>
      </c>
      <c r="Z31" s="63">
        <v>184.55200033301134</v>
      </c>
    </row>
    <row r="32" spans="1:26" x14ac:dyDescent="0.4">
      <c r="A32" s="59" t="s">
        <v>88</v>
      </c>
      <c r="B32" s="65" t="s">
        <v>89</v>
      </c>
      <c r="C32" s="62" t="s">
        <v>219</v>
      </c>
      <c r="D32" s="62" t="s">
        <v>219</v>
      </c>
      <c r="E32" s="62" t="s">
        <v>219</v>
      </c>
      <c r="F32" s="62" t="s">
        <v>219</v>
      </c>
      <c r="G32" s="62">
        <v>363.63609568333118</v>
      </c>
      <c r="H32" s="62">
        <v>345.52362578171352</v>
      </c>
      <c r="I32" s="62">
        <v>343.1921866266307</v>
      </c>
      <c r="J32" s="62">
        <v>381.638686754883</v>
      </c>
      <c r="K32" s="62">
        <v>484.29494303342773</v>
      </c>
      <c r="L32" s="62">
        <v>605.30148604689498</v>
      </c>
      <c r="M32" s="62">
        <v>373.22973662620075</v>
      </c>
      <c r="N32" s="62">
        <v>374.75299030314636</v>
      </c>
      <c r="O32" s="62">
        <v>479.16487230435155</v>
      </c>
      <c r="P32" s="62">
        <v>477.52241397948245</v>
      </c>
      <c r="Q32" s="62">
        <v>479.17227107697477</v>
      </c>
      <c r="R32" s="62">
        <v>364.38251384679035</v>
      </c>
      <c r="S32" s="62">
        <v>355.55078327292921</v>
      </c>
      <c r="T32" s="62">
        <v>348.90101402772427</v>
      </c>
      <c r="U32" s="62">
        <v>340.31350450687256</v>
      </c>
      <c r="V32" s="62">
        <v>333.6341170067534</v>
      </c>
      <c r="W32" s="97">
        <v>322.72874201036831</v>
      </c>
      <c r="X32" s="97">
        <v>314.02628658980586</v>
      </c>
      <c r="Y32" s="97">
        <v>303.95425376755168</v>
      </c>
      <c r="Z32" s="63">
        <v>295.48281635102876</v>
      </c>
    </row>
    <row r="33" spans="1:26" x14ac:dyDescent="0.4">
      <c r="A33" s="59" t="s">
        <v>90</v>
      </c>
      <c r="B33" s="65" t="s">
        <v>91</v>
      </c>
      <c r="C33" s="62" t="s">
        <v>219</v>
      </c>
      <c r="D33" s="62" t="s">
        <v>219</v>
      </c>
      <c r="E33" s="62" t="s">
        <v>219</v>
      </c>
      <c r="F33" s="62" t="s">
        <v>219</v>
      </c>
      <c r="G33" s="62">
        <v>250.91818099739069</v>
      </c>
      <c r="H33" s="62">
        <v>239.43665488245097</v>
      </c>
      <c r="I33" s="62">
        <v>238.65192408402956</v>
      </c>
      <c r="J33" s="62">
        <v>266.42553762333586</v>
      </c>
      <c r="K33" s="62">
        <v>338.32992276629113</v>
      </c>
      <c r="L33" s="62">
        <v>420.07522006749633</v>
      </c>
      <c r="M33" s="62">
        <v>260.82296246102015</v>
      </c>
      <c r="N33" s="62">
        <v>261.47718600849402</v>
      </c>
      <c r="O33" s="62">
        <v>334.66248135520465</v>
      </c>
      <c r="P33" s="62">
        <v>332.49377681276695</v>
      </c>
      <c r="Q33" s="62">
        <v>333.96502819510033</v>
      </c>
      <c r="R33" s="62">
        <v>253.4256491976908</v>
      </c>
      <c r="S33" s="62">
        <v>247.49517277509216</v>
      </c>
      <c r="T33" s="62">
        <v>242.84896515996229</v>
      </c>
      <c r="U33" s="62">
        <v>237.22453344706793</v>
      </c>
      <c r="V33" s="62">
        <v>232.79088067018583</v>
      </c>
      <c r="W33" s="97">
        <v>225.22122251861495</v>
      </c>
      <c r="X33" s="97">
        <v>219.38160157695398</v>
      </c>
      <c r="Y33" s="97">
        <v>212.54031795233348</v>
      </c>
      <c r="Z33" s="63">
        <v>206.80595758808255</v>
      </c>
    </row>
    <row r="34" spans="1:26" x14ac:dyDescent="0.4">
      <c r="A34" s="47">
        <v>924</v>
      </c>
      <c r="B34" s="66" t="s">
        <v>92</v>
      </c>
      <c r="C34" s="57" t="s">
        <v>219</v>
      </c>
      <c r="D34" s="57" t="s">
        <v>219</v>
      </c>
      <c r="E34" s="57" t="s">
        <v>219</v>
      </c>
      <c r="F34" s="57" t="s">
        <v>219</v>
      </c>
      <c r="G34" s="57">
        <v>143.27923373343634</v>
      </c>
      <c r="H34" s="57">
        <v>136.32605574794286</v>
      </c>
      <c r="I34" s="57">
        <v>135.3453000097939</v>
      </c>
      <c r="J34" s="57">
        <v>149.24667181502107</v>
      </c>
      <c r="K34" s="57">
        <v>187.20278976862502</v>
      </c>
      <c r="L34" s="57">
        <v>228.19735541573758</v>
      </c>
      <c r="M34" s="57">
        <v>144.52661313322756</v>
      </c>
      <c r="N34" s="57">
        <v>144.32343479747183</v>
      </c>
      <c r="O34" s="57">
        <v>183.5304747005153</v>
      </c>
      <c r="P34" s="57">
        <v>182.35017694570445</v>
      </c>
      <c r="Q34" s="57">
        <v>180.39130486239699</v>
      </c>
      <c r="R34" s="57">
        <v>138.39603427739871</v>
      </c>
      <c r="S34" s="57">
        <v>134.64686183242389</v>
      </c>
      <c r="T34" s="57">
        <v>131.54181947056543</v>
      </c>
      <c r="U34" s="57">
        <v>128.21622966683117</v>
      </c>
      <c r="V34" s="57">
        <v>125.50130929797038</v>
      </c>
      <c r="W34" s="90">
        <v>120.78055336077564</v>
      </c>
      <c r="X34" s="90">
        <v>117.09517279198266</v>
      </c>
      <c r="Y34" s="90">
        <v>112.870263658208</v>
      </c>
      <c r="Z34" s="58">
        <v>109.38254646422706</v>
      </c>
    </row>
    <row r="35" spans="1:26" x14ac:dyDescent="0.4">
      <c r="A35" s="47">
        <v>923</v>
      </c>
      <c r="B35" s="91" t="s">
        <v>93</v>
      </c>
      <c r="C35" s="57" t="s">
        <v>219</v>
      </c>
      <c r="D35" s="57" t="s">
        <v>219</v>
      </c>
      <c r="E35" s="57" t="s">
        <v>219</v>
      </c>
      <c r="F35" s="57" t="s">
        <v>219</v>
      </c>
      <c r="G35" s="57">
        <v>235.04445435467542</v>
      </c>
      <c r="H35" s="57">
        <v>223.212453127499</v>
      </c>
      <c r="I35" s="57">
        <v>221.08928068232552</v>
      </c>
      <c r="J35" s="57">
        <v>239.98968808886852</v>
      </c>
      <c r="K35" s="57">
        <v>299.18395988948146</v>
      </c>
      <c r="L35" s="57">
        <v>364.70062774864306</v>
      </c>
      <c r="M35" s="57">
        <v>230.95959656310285</v>
      </c>
      <c r="N35" s="57">
        <v>230.7644288192167</v>
      </c>
      <c r="O35" s="57">
        <v>291.67856096073137</v>
      </c>
      <c r="P35" s="57">
        <v>291.51743747757899</v>
      </c>
      <c r="Q35" s="57">
        <v>286.25879117401036</v>
      </c>
      <c r="R35" s="57">
        <v>221.28705744952538</v>
      </c>
      <c r="S35" s="57">
        <v>215.06031669755248</v>
      </c>
      <c r="T35" s="57">
        <v>210.2435553656637</v>
      </c>
      <c r="U35" s="57">
        <v>204.6456700722299</v>
      </c>
      <c r="V35" s="57">
        <v>200.00522788552752</v>
      </c>
      <c r="W35" s="90">
        <v>192.6723800817241</v>
      </c>
      <c r="X35" s="90">
        <v>186.56419265492136</v>
      </c>
      <c r="Y35" s="90">
        <v>179.83057757651341</v>
      </c>
      <c r="Z35" s="58">
        <v>174.26328599051607</v>
      </c>
    </row>
    <row r="36" spans="1:26" x14ac:dyDescent="0.4">
      <c r="A36" s="67"/>
      <c r="B36" s="68" t="s">
        <v>94</v>
      </c>
      <c r="C36" s="80"/>
      <c r="D36" s="80"/>
      <c r="E36" s="80"/>
      <c r="F36" s="80"/>
      <c r="G36" s="80"/>
      <c r="H36" s="80"/>
      <c r="I36" s="80"/>
      <c r="J36" s="80"/>
      <c r="K36" s="80"/>
      <c r="L36" s="80"/>
      <c r="M36" s="80"/>
      <c r="N36" s="80"/>
      <c r="O36" s="80"/>
      <c r="P36" s="80"/>
      <c r="Q36" s="80"/>
      <c r="R36" s="80"/>
      <c r="S36" s="80"/>
      <c r="T36" s="80"/>
      <c r="U36" s="80"/>
      <c r="V36" s="80"/>
      <c r="W36" s="80"/>
      <c r="X36" s="80"/>
      <c r="Y36" s="80"/>
      <c r="Z36" s="121"/>
    </row>
  </sheetData>
  <mergeCells count="2">
    <mergeCell ref="A1:B1"/>
    <mergeCell ref="A19:B19"/>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1" width="9.109375" style="199" customWidth="1"/>
    <col min="22" max="22" width="8.88671875" style="199"/>
    <col min="23" max="16384" width="8.88671875" style="179"/>
  </cols>
  <sheetData>
    <row r="1" spans="1:25" ht="60" customHeight="1" thickBot="1" x14ac:dyDescent="0.45">
      <c r="A1" s="176" t="s">
        <v>188</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2" t="s">
        <v>33</v>
      </c>
      <c r="W2" s="182" t="s">
        <v>34</v>
      </c>
      <c r="X2" s="182" t="s">
        <v>35</v>
      </c>
      <c r="Y2" s="183" t="s">
        <v>36</v>
      </c>
    </row>
    <row r="3" spans="1:25" ht="30" customHeight="1" x14ac:dyDescent="0.4">
      <c r="A3" s="184" t="s">
        <v>48</v>
      </c>
      <c r="B3" s="185">
        <f>AA!C$7</f>
        <v>107.22819158700669</v>
      </c>
      <c r="C3" s="185">
        <f>AA!D$7</f>
        <v>118.4240192902938</v>
      </c>
      <c r="D3" s="185">
        <f>AA!E$7</f>
        <v>129.34247892981415</v>
      </c>
      <c r="E3" s="185">
        <f>AA!F$7</f>
        <v>138.21423720669114</v>
      </c>
      <c r="F3" s="185">
        <f>AA!G$7</f>
        <v>146.34589530249838</v>
      </c>
      <c r="G3" s="185">
        <f>AA!H$7</f>
        <v>155.15891428104132</v>
      </c>
      <c r="H3" s="185">
        <f>AA!I$7</f>
        <v>158.49535348679075</v>
      </c>
      <c r="I3" s="185">
        <f>AA!J$7</f>
        <v>166.60679306216838</v>
      </c>
      <c r="J3" s="185">
        <f>AA!K$7</f>
        <v>174.96794551296017</v>
      </c>
      <c r="K3" s="185">
        <f>AA!L$7</f>
        <v>184.63816721133418</v>
      </c>
      <c r="L3" s="185">
        <f>AA!M$7</f>
        <v>194.19556756747215</v>
      </c>
      <c r="M3" s="185">
        <f>AA!N$7</f>
        <v>205.93155508611011</v>
      </c>
      <c r="N3" s="185">
        <f>AA!O$7</f>
        <v>217.80607171099794</v>
      </c>
      <c r="O3" s="185">
        <f>AA!P$7</f>
        <v>235.80387198206608</v>
      </c>
      <c r="P3" s="185">
        <f>AA!Q$7</f>
        <v>241.54244981960824</v>
      </c>
      <c r="Q3" s="185">
        <f>AA!R$7</f>
        <v>244.45953402213939</v>
      </c>
      <c r="R3" s="185">
        <f>AA!S$7</f>
        <v>252.65701918061558</v>
      </c>
      <c r="S3" s="185">
        <f>AA!T$7</f>
        <v>249.88629494372145</v>
      </c>
      <c r="T3" s="185">
        <f>AA!U$7</f>
        <v>255.45023636210371</v>
      </c>
      <c r="U3" s="185">
        <f>AA!V$7</f>
        <v>261.10755426694175</v>
      </c>
      <c r="V3" s="185">
        <f>AA!W$7</f>
        <v>263.93643225617927</v>
      </c>
      <c r="W3" s="185">
        <f>AA!X$7</f>
        <v>268.41950441303288</v>
      </c>
      <c r="X3" s="185">
        <f>AA!Y$7</f>
        <v>278.64864578760887</v>
      </c>
      <c r="Y3" s="186">
        <f>AA!Z$7</f>
        <v>293.34641485230628</v>
      </c>
    </row>
    <row r="4" spans="1:25" ht="15" customHeight="1" x14ac:dyDescent="0.4">
      <c r="A4" s="187" t="s">
        <v>190</v>
      </c>
      <c r="B4" s="97">
        <f>BBWB!C$7</f>
        <v>0</v>
      </c>
      <c r="C4" s="97">
        <f>BBWB!D$7</f>
        <v>0</v>
      </c>
      <c r="D4" s="97">
        <f>BBWB!E$7</f>
        <v>0</v>
      </c>
      <c r="E4" s="97">
        <f>BBWB!F$7</f>
        <v>54.86669350245576</v>
      </c>
      <c r="F4" s="97">
        <f>BBWB!G$7</f>
        <v>53.756395985375811</v>
      </c>
      <c r="G4" s="97">
        <f>BBWB!H$7</f>
        <v>58.774624217775148</v>
      </c>
      <c r="H4" s="97">
        <f>BBWB!I$7</f>
        <v>50.357496838144471</v>
      </c>
      <c r="I4" s="97">
        <f>BBWB!J$7</f>
        <v>46.647303073373692</v>
      </c>
      <c r="J4" s="97">
        <f>BBWB!K$7</f>
        <v>42.758604907048472</v>
      </c>
      <c r="K4" s="97">
        <f>BBWB!L$7</f>
        <v>40.129372583060771</v>
      </c>
      <c r="L4" s="97">
        <f>BBWB!M$7</f>
        <v>36.675548567565123</v>
      </c>
      <c r="M4" s="97">
        <f>BBWB!N$7</f>
        <v>33.68788401081418</v>
      </c>
      <c r="N4" s="97">
        <f>BBWB!O$7</f>
        <v>30.546245735390549</v>
      </c>
      <c r="O4" s="97">
        <f>BBWB!P$7</f>
        <v>28.813762926900431</v>
      </c>
      <c r="P4" s="97">
        <f>BBWB!Q$7</f>
        <v>26.828072460843202</v>
      </c>
      <c r="Q4" s="97">
        <f>BBWB!R$7</f>
        <v>26.065841266164725</v>
      </c>
      <c r="R4" s="97">
        <f>BBWB!S$7</f>
        <v>26.147670965893674</v>
      </c>
      <c r="S4" s="97">
        <f>BBWB!T$7</f>
        <v>26.044906490439676</v>
      </c>
      <c r="T4" s="97">
        <f>BBWB!U$7</f>
        <v>25.793875016269904</v>
      </c>
      <c r="U4" s="97">
        <f>BBWB!V$7</f>
        <v>26.04716660635178</v>
      </c>
      <c r="V4" s="97">
        <f>BBWB!W$7</f>
        <v>25.65436775149967</v>
      </c>
      <c r="W4" s="97">
        <f>BBWB!X$7</f>
        <v>22.595005966545827</v>
      </c>
      <c r="X4" s="97">
        <f>BBWB!Y$7</f>
        <v>19.901707275898055</v>
      </c>
      <c r="Y4" s="109">
        <f>BBWB!Z$7</f>
        <v>21.865945581495421</v>
      </c>
    </row>
    <row r="5" spans="1:25" ht="15" customHeight="1" x14ac:dyDescent="0.4">
      <c r="A5" s="187" t="s">
        <v>50</v>
      </c>
      <c r="B5" s="97"/>
      <c r="C5" s="97"/>
      <c r="D5" s="97"/>
      <c r="E5" s="97"/>
      <c r="F5" s="97"/>
      <c r="G5" s="97">
        <f>CA!H$7</f>
        <v>59.916191700010557</v>
      </c>
      <c r="H5" s="97">
        <f>CA!I$7</f>
        <v>62.966104223315938</v>
      </c>
      <c r="I5" s="97">
        <f>CA!J$7</f>
        <v>65.307519208303873</v>
      </c>
      <c r="J5" s="97">
        <f>CA!K$7</f>
        <v>66.112202139640175</v>
      </c>
      <c r="K5" s="97">
        <f>CA!L$7</f>
        <v>67.858332873506441</v>
      </c>
      <c r="L5" s="97">
        <f>CA!M$7</f>
        <v>69.02923563975051</v>
      </c>
      <c r="M5" s="97">
        <f>CA!N$7</f>
        <v>74.117722255395535</v>
      </c>
      <c r="N5" s="97">
        <f>CA!O$7</f>
        <v>78.538897309821067</v>
      </c>
      <c r="O5" s="97">
        <f>CA!P$7</f>
        <v>85.590729776278323</v>
      </c>
      <c r="P5" s="97">
        <f>CA!Q$7</f>
        <v>89.446067580510274</v>
      </c>
      <c r="Q5" s="97">
        <f>CA!R$7</f>
        <v>97.808190017891178</v>
      </c>
      <c r="R5" s="97">
        <f>CA!S$7</f>
        <v>109.36911610232599</v>
      </c>
      <c r="S5" s="97">
        <f>CA!T$7</f>
        <v>119.94049752001787</v>
      </c>
      <c r="T5" s="97">
        <f>CA!U$7</f>
        <v>136.61488611074762</v>
      </c>
      <c r="U5" s="97">
        <f>CA!V$7</f>
        <v>152.0846029940318</v>
      </c>
      <c r="V5" s="97">
        <f>CA!W$7</f>
        <v>161.10220302349961</v>
      </c>
      <c r="W5" s="97">
        <f>CA!X$7</f>
        <v>172.35934391581736</v>
      </c>
      <c r="X5" s="97">
        <f>CA!Y$7</f>
        <v>186.21700352551508</v>
      </c>
      <c r="Y5" s="109">
        <f>CA!Z$7</f>
        <v>198.74393289770993</v>
      </c>
    </row>
    <row r="6" spans="1:25" ht="15" customHeight="1" x14ac:dyDescent="0.4">
      <c r="A6" s="187" t="s">
        <v>108</v>
      </c>
      <c r="B6" s="97"/>
      <c r="C6" s="97"/>
      <c r="D6" s="97"/>
      <c r="E6" s="97"/>
      <c r="F6" s="97"/>
      <c r="G6" s="97">
        <f>CWP!H$7</f>
        <v>0</v>
      </c>
      <c r="H6" s="97">
        <f>CWP!I$7</f>
        <v>0</v>
      </c>
      <c r="I6" s="97">
        <f>CWP!J$7</f>
        <v>0</v>
      </c>
      <c r="J6" s="97">
        <f>CWP!K$7</f>
        <v>0</v>
      </c>
      <c r="K6" s="97">
        <f>CWP!L$7</f>
        <v>0</v>
      </c>
      <c r="L6" s="97">
        <f>CWP!M$7</f>
        <v>0</v>
      </c>
      <c r="M6" s="97">
        <f>CWP!N$7</f>
        <v>0</v>
      </c>
      <c r="N6" s="97">
        <f>CWP!O$7</f>
        <v>0</v>
      </c>
      <c r="O6" s="97">
        <f>CWP!P$7</f>
        <v>23.241706415036909</v>
      </c>
      <c r="P6" s="97">
        <f>CWP!Q$7</f>
        <v>26.685976810860979</v>
      </c>
      <c r="Q6" s="97">
        <f>CWP!R$7</f>
        <v>3.8966057016779883</v>
      </c>
      <c r="R6" s="97">
        <f>CWP!S$7</f>
        <v>9.9155276817792988</v>
      </c>
      <c r="S6" s="97">
        <f>CWP!T$7</f>
        <v>0</v>
      </c>
      <c r="T6" s="97">
        <f>CWP!U$7</f>
        <v>0.22072000000000003</v>
      </c>
      <c r="U6" s="97">
        <f>CWP!V$7</f>
        <v>0.2108262000000001</v>
      </c>
      <c r="V6" s="97">
        <f>CWP!W$7</f>
        <v>0</v>
      </c>
      <c r="W6" s="97">
        <f>CWP!X$7</f>
        <v>8.8803105390624921</v>
      </c>
      <c r="X6" s="97">
        <f>CWP!Y$7</f>
        <v>6.891439028761007</v>
      </c>
      <c r="Y6" s="109">
        <f>CWP!Z$7</f>
        <v>0</v>
      </c>
    </row>
    <row r="7" spans="1:25" ht="15" customHeight="1" x14ac:dyDescent="0.4">
      <c r="A7" s="187" t="s">
        <v>51</v>
      </c>
      <c r="B7" s="97">
        <f>CTB!C$7</f>
        <v>132.13964999999999</v>
      </c>
      <c r="C7" s="97">
        <f>CTB!D$7</f>
        <v>139.120879</v>
      </c>
      <c r="D7" s="97">
        <f>CTB!E$7</f>
        <v>144.08094199999999</v>
      </c>
      <c r="E7" s="97">
        <f>CTB!F$7</f>
        <v>151.70232799999999</v>
      </c>
      <c r="F7" s="97">
        <f>CTB!G$7</f>
        <v>155.47344799999999</v>
      </c>
      <c r="G7" s="97">
        <f>CTB!H$7</f>
        <v>160.67746199999999</v>
      </c>
      <c r="H7" s="97">
        <f>CTB!I$7</f>
        <v>170.87311800000001</v>
      </c>
      <c r="I7" s="97">
        <f>CTB!J$7</f>
        <v>187.60443099999998</v>
      </c>
      <c r="J7" s="97">
        <f>CTB!K$7</f>
        <v>201.48369000000002</v>
      </c>
      <c r="K7" s="97">
        <f>CTB!L$7</f>
        <v>210.33748900000001</v>
      </c>
      <c r="L7" s="97">
        <f>CTB!M$7</f>
        <v>216.43165699999997</v>
      </c>
      <c r="M7" s="97">
        <f>CTB!N$7</f>
        <v>220.60486599999999</v>
      </c>
      <c r="N7" s="97">
        <f>CTB!O$7</f>
        <v>231.49587300000002</v>
      </c>
      <c r="O7" s="97">
        <f>CTB!P$7</f>
        <v>255.32509100000004</v>
      </c>
      <c r="P7" s="97">
        <f>CTB!Q$7</f>
        <v>268.31342000000006</v>
      </c>
      <c r="Q7" s="97">
        <f>CTB!R$7</f>
        <v>267.48330899999996</v>
      </c>
      <c r="R7" s="97">
        <f>CTB!S$7</f>
        <v>269.65601700000002</v>
      </c>
      <c r="S7" s="97"/>
      <c r="T7" s="97"/>
      <c r="U7" s="97"/>
      <c r="V7" s="97"/>
      <c r="W7" s="97"/>
      <c r="X7" s="97"/>
      <c r="Y7" s="109"/>
    </row>
    <row r="8" spans="1:25" ht="30" customHeight="1" x14ac:dyDescent="0.4">
      <c r="A8" s="187" t="s">
        <v>52</v>
      </c>
      <c r="B8" s="97">
        <f>DLA!C$7</f>
        <v>294.06787178153434</v>
      </c>
      <c r="C8" s="97">
        <f>DLA!D$7</f>
        <v>325.57325718466188</v>
      </c>
      <c r="D8" s="97">
        <f>DLA!E$7</f>
        <v>345.90040450191805</v>
      </c>
      <c r="E8" s="97">
        <f>DLA!F$7</f>
        <v>361.44739142718612</v>
      </c>
      <c r="F8" s="97">
        <f>DLA!G$7</f>
        <v>382.39556957692656</v>
      </c>
      <c r="G8" s="97">
        <f>DLA!H$7</f>
        <v>412.28163159224158</v>
      </c>
      <c r="H8" s="97">
        <f>DLA!I$7</f>
        <v>428.23889072478642</v>
      </c>
      <c r="I8" s="97">
        <f>DLA!J$7</f>
        <v>448.82199834255732</v>
      </c>
      <c r="J8" s="97">
        <f>DLA!K$7</f>
        <v>466.67405867145783</v>
      </c>
      <c r="K8" s="97">
        <f>DLA!L$7</f>
        <v>488.75329563881087</v>
      </c>
      <c r="L8" s="97">
        <f>DLA!M$7</f>
        <v>514.99236076635464</v>
      </c>
      <c r="M8" s="97">
        <f>DLA!N$7</f>
        <v>554.07155751102141</v>
      </c>
      <c r="N8" s="97">
        <f>DLA!O$7</f>
        <v>591.06168483425427</v>
      </c>
      <c r="O8" s="97">
        <f>DLA!P$7</f>
        <v>640.78576726005838</v>
      </c>
      <c r="P8" s="97">
        <f>DLA!Q$7</f>
        <v>661.70961483955625</v>
      </c>
      <c r="Q8" s="97">
        <f>DLA!R$7</f>
        <v>699.35783045299695</v>
      </c>
      <c r="R8" s="97">
        <f>DLA!S$7</f>
        <v>749.33391130868927</v>
      </c>
      <c r="S8" s="97">
        <f>DLA!T$7</f>
        <v>762.46017763641544</v>
      </c>
      <c r="T8" s="97">
        <f>DLA!U$7</f>
        <v>767.07989290988257</v>
      </c>
      <c r="U8" s="97">
        <f>DLA!V$7</f>
        <v>744.55750492483139</v>
      </c>
      <c r="V8" s="97">
        <f>DLA!W$7</f>
        <v>644.31532372873266</v>
      </c>
      <c r="W8" s="97">
        <f>DLA!X$7</f>
        <v>495.36011755442235</v>
      </c>
      <c r="X8" s="97">
        <f>DLA!Y$7</f>
        <v>382.90556424489137</v>
      </c>
      <c r="Y8" s="109">
        <f>DLA!Z$7</f>
        <v>325.39810172901855</v>
      </c>
    </row>
    <row r="9" spans="1:25" ht="15" customHeight="1" x14ac:dyDescent="0.4">
      <c r="A9" s="188" t="s">
        <v>53</v>
      </c>
      <c r="B9" s="97"/>
      <c r="C9" s="97"/>
      <c r="D9" s="97"/>
      <c r="E9" s="97"/>
      <c r="F9" s="97"/>
      <c r="G9" s="97"/>
      <c r="H9" s="97">
        <f>'DLA (children)'!I$7</f>
        <v>40.353537957677034</v>
      </c>
      <c r="I9" s="97">
        <f>'DLA (children)'!J$7</f>
        <v>40.627463886026447</v>
      </c>
      <c r="J9" s="97">
        <f>'DLA (children)'!K$7</f>
        <v>41.839491432233501</v>
      </c>
      <c r="K9" s="97">
        <f>'DLA (children)'!L$7</f>
        <v>45.455068592589541</v>
      </c>
      <c r="L9" s="97">
        <f>'DLA (children)'!M$7</f>
        <v>47.882742327971684</v>
      </c>
      <c r="M9" s="97">
        <f>'DLA (children)'!N$7</f>
        <v>50.843635498984845</v>
      </c>
      <c r="N9" s="97">
        <f>'DLA (children)'!O$7</f>
        <v>54.066968871813629</v>
      </c>
      <c r="O9" s="97">
        <f>'DLA (children)'!P$7</f>
        <v>57.787627933717317</v>
      </c>
      <c r="P9" s="97">
        <f>'DLA (children)'!Q$7</f>
        <v>58.38532693357736</v>
      </c>
      <c r="Q9" s="97">
        <f>'DLA (children)'!R$7</f>
        <v>62.232339373160087</v>
      </c>
      <c r="R9" s="97">
        <f>'DLA (children)'!S$7</f>
        <v>66.22878545642601</v>
      </c>
      <c r="S9" s="97">
        <f>'DLA (children)'!T$7</f>
        <v>69.532273125489354</v>
      </c>
      <c r="T9" s="97">
        <f>'DLA (children)'!U$7</f>
        <v>81.869030466973186</v>
      </c>
      <c r="U9" s="97">
        <f>'DLA (children)'!V$7</f>
        <v>88.255341839398909</v>
      </c>
      <c r="V9" s="97">
        <f>'DLA (children)'!W$7</f>
        <v>91.301422860343109</v>
      </c>
      <c r="W9" s="97">
        <f>'DLA (children)'!X$7</f>
        <v>94.926060856801513</v>
      </c>
      <c r="X9" s="97">
        <f>'DLA (children)'!Y$7</f>
        <v>102.43257554807627</v>
      </c>
      <c r="Y9" s="109">
        <f>'DLA (children)'!Z$7</f>
        <v>112.5589485597413</v>
      </c>
    </row>
    <row r="10" spans="1:25" ht="15" customHeight="1" x14ac:dyDescent="0.4">
      <c r="A10" s="188" t="s">
        <v>54</v>
      </c>
      <c r="B10" s="97"/>
      <c r="C10" s="97"/>
      <c r="D10" s="97"/>
      <c r="E10" s="97"/>
      <c r="F10" s="97"/>
      <c r="G10" s="97"/>
      <c r="H10" s="97">
        <f>'DLA (working age)'!I$7</f>
        <v>242.51614920040532</v>
      </c>
      <c r="I10" s="97">
        <f>'DLA (working age)'!J$7</f>
        <v>250.47921926304105</v>
      </c>
      <c r="J10" s="97">
        <f>'DLA (working age)'!K$7</f>
        <v>255.25548701158544</v>
      </c>
      <c r="K10" s="97">
        <f>'DLA (working age)'!L$7</f>
        <v>261.50189860448432</v>
      </c>
      <c r="L10" s="97">
        <f>'DLA (working age)'!M$7</f>
        <v>272.87918508832541</v>
      </c>
      <c r="M10" s="97">
        <f>'DLA (working age)'!N$7</f>
        <v>291.71440224947264</v>
      </c>
      <c r="N10" s="97">
        <f>'DLA (working age)'!O$7</f>
        <v>310.26876774134428</v>
      </c>
      <c r="O10" s="97">
        <f>'DLA (working age)'!P$7</f>
        <v>334.31986458559589</v>
      </c>
      <c r="P10" s="97">
        <f>'DLA (working age)'!Q$7</f>
        <v>342.58980115383895</v>
      </c>
      <c r="Q10" s="97">
        <f>'DLA (working age)'!R$7</f>
        <v>366.90906694111811</v>
      </c>
      <c r="R10" s="97">
        <f>'DLA (working age)'!S$7</f>
        <v>396.78044637521299</v>
      </c>
      <c r="S10" s="97">
        <f>'DLA (working age)'!T$7</f>
        <v>398.31477949715872</v>
      </c>
      <c r="T10" s="97">
        <f>'DLA (working age)'!U$7</f>
        <v>375.99388800577287</v>
      </c>
      <c r="U10" s="97">
        <f>'DLA (working age)'!V$7</f>
        <v>359.46696344171733</v>
      </c>
      <c r="V10" s="97">
        <f>'DLA (working age)'!W$7</f>
        <v>275.14469639082381</v>
      </c>
      <c r="W10" s="97">
        <f>'DLA (working age)'!X$7</f>
        <v>167.57252599973549</v>
      </c>
      <c r="X10" s="97">
        <f>'DLA (working age)'!Y$7</f>
        <v>73.845778156849732</v>
      </c>
      <c r="Y10" s="109">
        <f>'DLA (working age)'!Z$7</f>
        <v>23.693153569274848</v>
      </c>
    </row>
    <row r="11" spans="1:25" ht="15" customHeight="1" x14ac:dyDescent="0.4">
      <c r="A11" s="188" t="s">
        <v>55</v>
      </c>
      <c r="B11" s="97"/>
      <c r="C11" s="97"/>
      <c r="D11" s="97"/>
      <c r="E11" s="97"/>
      <c r="F11" s="97"/>
      <c r="G11" s="97"/>
      <c r="H11" s="97">
        <f>'DLA (pensioners)'!I$7</f>
        <v>145.42762612307592</v>
      </c>
      <c r="I11" s="97">
        <f>'DLA (pensioners)'!J$7</f>
        <v>158.05962151561906</v>
      </c>
      <c r="J11" s="97">
        <f>'DLA (pensioners)'!K$7</f>
        <v>169.97148046297963</v>
      </c>
      <c r="K11" s="97">
        <f>'DLA (pensioners)'!L$7</f>
        <v>181.90501052475975</v>
      </c>
      <c r="L11" s="97">
        <f>'DLA (pensioners)'!M$7</f>
        <v>194.3619455263522</v>
      </c>
      <c r="M11" s="97">
        <f>'DLA (pensioners)'!N$7</f>
        <v>211.46292346872394</v>
      </c>
      <c r="N11" s="97">
        <f>'DLA (pensioners)'!O$7</f>
        <v>226.55959176597358</v>
      </c>
      <c r="O11" s="97">
        <f>'DLA (pensioners)'!P$7</f>
        <v>248.64073158436634</v>
      </c>
      <c r="P11" s="97">
        <f>'DLA (pensioners)'!Q$7</f>
        <v>261.32737951328988</v>
      </c>
      <c r="Q11" s="97">
        <f>'DLA (pensioners)'!R$7</f>
        <v>270.16590392654933</v>
      </c>
      <c r="R11" s="97">
        <f>'DLA (pensioners)'!S$7</f>
        <v>286.55010323101374</v>
      </c>
      <c r="S11" s="97">
        <f>'DLA (pensioners)'!T$7</f>
        <v>295.39406308408144</v>
      </c>
      <c r="T11" s="97">
        <f>'DLA (pensioners)'!U$7</f>
        <v>310.76457566529018</v>
      </c>
      <c r="U11" s="97">
        <f>'DLA (pensioners)'!V$7</f>
        <v>296.70044880551768</v>
      </c>
      <c r="V11" s="97">
        <f>'DLA (pensioners)'!W$7</f>
        <v>278.41297326132116</v>
      </c>
      <c r="W11" s="97">
        <f>'DLA (pensioners)'!X$7</f>
        <v>232.5942066551755</v>
      </c>
      <c r="X11" s="97">
        <f>'DLA (pensioners)'!Y$7</f>
        <v>206.65715107649069</v>
      </c>
      <c r="Y11" s="109">
        <f>'DLA (pensioners)'!Z$7</f>
        <v>192.25752263861042</v>
      </c>
    </row>
    <row r="12" spans="1:25" ht="15" customHeight="1" x14ac:dyDescent="0.4">
      <c r="A12" s="187" t="s">
        <v>96</v>
      </c>
      <c r="B12" s="97"/>
      <c r="C12" s="97"/>
      <c r="D12" s="97"/>
      <c r="E12" s="97"/>
      <c r="F12" s="97"/>
      <c r="G12" s="97"/>
      <c r="H12" s="97">
        <f>DHP!I$7</f>
        <v>0.276642</v>
      </c>
      <c r="I12" s="97">
        <f>DHP!J$7</f>
        <v>0.30296100000000004</v>
      </c>
      <c r="J12" s="97">
        <f>DHP!K$7</f>
        <v>0.34965999999999997</v>
      </c>
      <c r="K12" s="97">
        <f>DHP!L$7</f>
        <v>0.418682</v>
      </c>
      <c r="L12" s="97">
        <f>DHP!M$7</f>
        <v>0.52835100000000002</v>
      </c>
      <c r="M12" s="97">
        <f>DHP!N$7</f>
        <v>0.49707800000000002</v>
      </c>
      <c r="N12" s="97">
        <f>DHP!O$7</f>
        <v>0.56566399999999994</v>
      </c>
      <c r="O12" s="97">
        <f>DHP!P$7</f>
        <v>0.56585700000000005</v>
      </c>
      <c r="P12" s="97">
        <f>DHP!Q$7</f>
        <v>0.58711000000000002</v>
      </c>
      <c r="Q12" s="97">
        <f>DHP!R$7</f>
        <v>0.74952400000000008</v>
      </c>
      <c r="R12" s="97">
        <f>DHP!S$7</f>
        <v>1.8988019999999999</v>
      </c>
      <c r="S12" s="97">
        <f>DHP!T$7</f>
        <v>7.2977379999999989</v>
      </c>
      <c r="T12" s="97">
        <f>DHP!U$7</f>
        <v>7.019101</v>
      </c>
      <c r="U12" s="97">
        <f>DHP!V$7</f>
        <v>6.2408149999999996</v>
      </c>
      <c r="V12" s="97">
        <f>DHP!W$7</f>
        <v>7.0107300000000006</v>
      </c>
      <c r="W12" s="97">
        <f>DHP!X$7</f>
        <v>8.1663150000000009</v>
      </c>
      <c r="X12" s="97">
        <f>DHP!Y$7</f>
        <v>7.9450839999999996</v>
      </c>
      <c r="Y12" s="109">
        <f>DHP!Z$7</f>
        <v>7.3275319999999997</v>
      </c>
    </row>
    <row r="13" spans="1:25" ht="30" customHeight="1" x14ac:dyDescent="0.4">
      <c r="A13" s="187" t="s">
        <v>106</v>
      </c>
      <c r="B13" s="97"/>
      <c r="C13" s="97"/>
      <c r="D13" s="97"/>
      <c r="E13" s="97"/>
      <c r="F13" s="97"/>
      <c r="G13" s="97"/>
      <c r="H13" s="97">
        <f>ESA!I$7</f>
        <v>0</v>
      </c>
      <c r="I13" s="97">
        <f>ESA!J$7</f>
        <v>0</v>
      </c>
      <c r="J13" s="97">
        <f>ESA!K$7</f>
        <v>0</v>
      </c>
      <c r="K13" s="97">
        <f>ESA!L$7</f>
        <v>0</v>
      </c>
      <c r="L13" s="97">
        <f>ESA!M$7</f>
        <v>0</v>
      </c>
      <c r="M13" s="97">
        <f>ESA!N$7</f>
        <v>0</v>
      </c>
      <c r="N13" s="97">
        <f>ESA!O$7</f>
        <v>7.7660637224793359</v>
      </c>
      <c r="O13" s="97">
        <f>ESA!P$7</f>
        <v>72.147762771048207</v>
      </c>
      <c r="P13" s="97">
        <f>ESA!Q$7</f>
        <v>122.74016607421265</v>
      </c>
      <c r="Q13" s="97">
        <f>ESA!R$7</f>
        <v>188.00846281852861</v>
      </c>
      <c r="R13" s="97">
        <f>ESA!S$7</f>
        <v>371.46091248976325</v>
      </c>
      <c r="S13" s="97">
        <f>ESA!T$7</f>
        <v>576.01960487457472</v>
      </c>
      <c r="T13" s="97">
        <f>ESA!U$7</f>
        <v>699.86948874104951</v>
      </c>
      <c r="U13" s="97">
        <f>ESA!V$7</f>
        <v>783.29051238691864</v>
      </c>
      <c r="V13" s="97">
        <f>ESA!W$7</f>
        <v>792.9030285476374</v>
      </c>
      <c r="W13" s="97">
        <f>ESA!X$7</f>
        <v>813.99046776997238</v>
      </c>
      <c r="X13" s="97">
        <f>ESA!Y$7</f>
        <v>790.90394158085121</v>
      </c>
      <c r="Y13" s="109">
        <f>ESA!Z$7</f>
        <v>721.72525055631411</v>
      </c>
    </row>
    <row r="14" spans="1:25" ht="15" customHeight="1" x14ac:dyDescent="0.4">
      <c r="A14" s="189" t="s">
        <v>56</v>
      </c>
      <c r="B14" s="97">
        <f>HB!C$7</f>
        <v>543.238471</v>
      </c>
      <c r="C14" s="97">
        <f>HB!D$7</f>
        <v>536.59457099999997</v>
      </c>
      <c r="D14" s="97">
        <f>HB!E$7</f>
        <v>538.55091800000002</v>
      </c>
      <c r="E14" s="97">
        <f>HB!F$7</f>
        <v>552.63529600000004</v>
      </c>
      <c r="F14" s="97">
        <f>HB!G$7</f>
        <v>566.13478199999997</v>
      </c>
      <c r="G14" s="97">
        <f>HB!H$7</f>
        <v>581.73320200000001</v>
      </c>
      <c r="H14" s="97">
        <f>HB!I$7</f>
        <v>620.62848799999995</v>
      </c>
      <c r="I14" s="97">
        <f>HB!J$7</f>
        <v>593.11178099999995</v>
      </c>
      <c r="J14" s="97">
        <f>HB!K$7</f>
        <v>601.46406999999999</v>
      </c>
      <c r="K14" s="97">
        <f>HB!L$7</f>
        <v>621.21585800000003</v>
      </c>
      <c r="L14" s="97">
        <f>HB!M$7</f>
        <v>648.6762369999999</v>
      </c>
      <c r="M14" s="97">
        <f>HB!N$7</f>
        <v>687.31745300000011</v>
      </c>
      <c r="N14" s="97">
        <f>HB!O$7</f>
        <v>748.17012399999999</v>
      </c>
      <c r="O14" s="97">
        <f>HB!P$7</f>
        <v>862.83927000000006</v>
      </c>
      <c r="P14" s="97">
        <f>HB!Q$7</f>
        <v>923.887337</v>
      </c>
      <c r="Q14" s="97">
        <f>HB!R$7</f>
        <v>991.58310999999981</v>
      </c>
      <c r="R14" s="97">
        <f>HB!S$7</f>
        <v>1050.6659639999998</v>
      </c>
      <c r="S14" s="97">
        <f>HB!T$7</f>
        <v>1055.5343049999999</v>
      </c>
      <c r="T14" s="97">
        <f>HB!U$7</f>
        <v>1079.8065670000001</v>
      </c>
      <c r="U14" s="97">
        <f>HB!V$7</f>
        <v>1071.826082</v>
      </c>
      <c r="V14" s="97">
        <f>HB!W$7</f>
        <v>1046.3817549999999</v>
      </c>
      <c r="W14" s="97">
        <f>HB!X$7</f>
        <v>988.46288600000003</v>
      </c>
      <c r="X14" s="97">
        <f>HB!Y$7</f>
        <v>890.94542100000001</v>
      </c>
      <c r="Y14" s="109">
        <f>HB!Z$7</f>
        <v>765.14919376530702</v>
      </c>
    </row>
    <row r="15" spans="1:25" ht="15" customHeight="1" x14ac:dyDescent="0.4">
      <c r="A15" s="188" t="s">
        <v>191</v>
      </c>
      <c r="B15" s="97"/>
      <c r="C15" s="97"/>
      <c r="D15" s="97"/>
      <c r="E15" s="97"/>
      <c r="F15" s="97"/>
      <c r="G15" s="97"/>
      <c r="H15" s="97"/>
      <c r="I15" s="97"/>
      <c r="J15" s="97"/>
      <c r="K15" s="97"/>
      <c r="L15" s="97"/>
      <c r="M15" s="97"/>
      <c r="N15" s="97">
        <v>451.47464800000012</v>
      </c>
      <c r="O15" s="97">
        <v>553.47076400000003</v>
      </c>
      <c r="P15" s="97">
        <v>607.82852500000001</v>
      </c>
      <c r="Q15" s="97">
        <v>658.20460600000001</v>
      </c>
      <c r="R15" s="97">
        <v>705.905618</v>
      </c>
      <c r="S15" s="97">
        <v>705.67960800000003</v>
      </c>
      <c r="T15" s="97">
        <v>726.37580199999991</v>
      </c>
      <c r="U15" s="97">
        <v>726.37418400000001</v>
      </c>
      <c r="V15" s="97">
        <v>709.07421700000009</v>
      </c>
      <c r="W15" s="97">
        <v>665.48253699999998</v>
      </c>
      <c r="X15" s="97">
        <v>590.04608099999996</v>
      </c>
      <c r="Y15" s="249">
        <v>469.48040820633804</v>
      </c>
    </row>
    <row r="16" spans="1:25" ht="15" customHeight="1" x14ac:dyDescent="0.4">
      <c r="A16" s="188" t="s">
        <v>192</v>
      </c>
      <c r="B16" s="97"/>
      <c r="C16" s="97"/>
      <c r="D16" s="97"/>
      <c r="E16" s="97"/>
      <c r="F16" s="97"/>
      <c r="G16" s="97"/>
      <c r="H16" s="97"/>
      <c r="I16" s="97"/>
      <c r="J16" s="97"/>
      <c r="K16" s="97"/>
      <c r="L16" s="97"/>
      <c r="M16" s="97"/>
      <c r="N16" s="97">
        <v>296.69547699999998</v>
      </c>
      <c r="O16" s="97">
        <v>309.36850600000002</v>
      </c>
      <c r="P16" s="97">
        <v>316.05881199999999</v>
      </c>
      <c r="Q16" s="97">
        <v>333.37850400000002</v>
      </c>
      <c r="R16" s="97">
        <v>344.76034600000003</v>
      </c>
      <c r="S16" s="97">
        <v>349.85469699999999</v>
      </c>
      <c r="T16" s="97">
        <v>353.43076500000001</v>
      </c>
      <c r="U16" s="97">
        <v>345.45189900000003</v>
      </c>
      <c r="V16" s="97">
        <v>337.30753800000002</v>
      </c>
      <c r="W16" s="97">
        <v>322.98034899999999</v>
      </c>
      <c r="X16" s="97">
        <v>300.89934</v>
      </c>
      <c r="Y16" s="249">
        <v>295.66878555896892</v>
      </c>
    </row>
    <row r="17" spans="1:25" ht="15" customHeight="1" x14ac:dyDescent="0.4">
      <c r="A17" s="189" t="s">
        <v>57</v>
      </c>
      <c r="B17" s="97">
        <f>IB!C$7</f>
        <v>615.79092438369025</v>
      </c>
      <c r="C17" s="97">
        <f>IB!D$7</f>
        <v>588.59202503371921</v>
      </c>
      <c r="D17" s="97">
        <f>IB!E$7</f>
        <v>567.98355446943731</v>
      </c>
      <c r="E17" s="97">
        <f>IB!F$7</f>
        <v>525.49928755096118</v>
      </c>
      <c r="F17" s="97">
        <f>IB!G$7</f>
        <v>522.67291439115672</v>
      </c>
      <c r="G17" s="97">
        <f>IB!H$7</f>
        <v>518.1516025615299</v>
      </c>
      <c r="H17" s="97">
        <f>IB!I$7</f>
        <v>510.41450566826279</v>
      </c>
      <c r="I17" s="97">
        <f>IB!J$7</f>
        <v>499.05518577982082</v>
      </c>
      <c r="J17" s="97">
        <f>IB!K$7</f>
        <v>482.92332308747348</v>
      </c>
      <c r="K17" s="97">
        <f>IB!L$7</f>
        <v>472.58411055262843</v>
      </c>
      <c r="L17" s="97">
        <f>IB!M$7</f>
        <v>455.56339041377885</v>
      </c>
      <c r="M17" s="97">
        <f>IB!N$7</f>
        <v>452.18034383028947</v>
      </c>
      <c r="N17" s="97">
        <f>IB!O$7</f>
        <v>430.92760623399693</v>
      </c>
      <c r="O17" s="97">
        <f>IB!P$7</f>
        <v>395.47174723321376</v>
      </c>
      <c r="P17" s="97">
        <f>IB!Q$7</f>
        <v>352.23718540966109</v>
      </c>
      <c r="Q17" s="97">
        <f>IB!R$7</f>
        <v>310.54721490838773</v>
      </c>
      <c r="R17" s="97">
        <f>IB!S$7</f>
        <v>195.31850174543558</v>
      </c>
      <c r="S17" s="97">
        <f>IB!T$7</f>
        <v>56.342746936234093</v>
      </c>
      <c r="T17" s="97">
        <f>IB!U$7</f>
        <v>9.1369506823273241</v>
      </c>
      <c r="U17" s="97">
        <f>IB!V$7</f>
        <v>2.7322738291557584</v>
      </c>
      <c r="V17" s="97">
        <f>IB!W$7</f>
        <v>0.80715093936972804</v>
      </c>
      <c r="W17" s="97">
        <f>IB!X$7</f>
        <v>0.50887286554431199</v>
      </c>
      <c r="X17" s="97">
        <f>IB!Y$7</f>
        <v>0</v>
      </c>
      <c r="Y17" s="109">
        <f>IB!Z$7</f>
        <v>0</v>
      </c>
    </row>
    <row r="18" spans="1:25" ht="30" customHeight="1" x14ac:dyDescent="0.4">
      <c r="A18" s="187" t="s">
        <v>58</v>
      </c>
      <c r="B18" s="97">
        <f>IS!C$7</f>
        <v>728.95497062028949</v>
      </c>
      <c r="C18" s="97">
        <f>IS!D$7</f>
        <v>604.56130066549395</v>
      </c>
      <c r="D18" s="97">
        <f>IS!E$7</f>
        <v>596.666270680764</v>
      </c>
      <c r="E18" s="97">
        <f>IS!F$7</f>
        <v>633.44261980806073</v>
      </c>
      <c r="F18" s="97">
        <f>IS!G$7</f>
        <v>701.1652352846811</v>
      </c>
      <c r="G18" s="97">
        <f>IS!H$7</f>
        <v>757.79364314084307</v>
      </c>
      <c r="H18" s="97">
        <f>IS!I$7</f>
        <v>775.49074718975453</v>
      </c>
      <c r="I18" s="97">
        <f>IS!J$7</f>
        <v>704.467710844267</v>
      </c>
      <c r="J18" s="97">
        <f>IS!K$7</f>
        <v>544.40653433713669</v>
      </c>
      <c r="K18" s="97">
        <f>IS!L$7</f>
        <v>487.48071542843581</v>
      </c>
      <c r="L18" s="97">
        <f>IS!M$7</f>
        <v>467.08402860594919</v>
      </c>
      <c r="M18" s="97">
        <f>IS!N$7</f>
        <v>472.9288146822139</v>
      </c>
      <c r="N18" s="97">
        <f>IS!O$7</f>
        <v>453.53642062225623</v>
      </c>
      <c r="O18" s="97">
        <f>IS!P$7</f>
        <v>433.05465739078647</v>
      </c>
      <c r="P18" s="97">
        <f>IS!Q$7</f>
        <v>402.69349293193716</v>
      </c>
      <c r="Q18" s="97">
        <f>IS!R$7</f>
        <v>360.26259072486164</v>
      </c>
      <c r="R18" s="97">
        <f>IS!S$7</f>
        <v>271.40517925467873</v>
      </c>
      <c r="S18" s="97">
        <f>IS!T$7</f>
        <v>191.50052672044788</v>
      </c>
      <c r="T18" s="97">
        <f>IS!U$7</f>
        <v>165.65123460797508</v>
      </c>
      <c r="U18" s="97">
        <f>IS!V$7</f>
        <v>151.3725610863911</v>
      </c>
      <c r="V18" s="97">
        <f>IS!W$7</f>
        <v>140.007659305993</v>
      </c>
      <c r="W18" s="97">
        <f>IS!X$7</f>
        <v>136.30749303507815</v>
      </c>
      <c r="X18" s="97">
        <f>IS!Y$7</f>
        <v>118.29478506948533</v>
      </c>
      <c r="Y18" s="109">
        <f>IS!Z$7</f>
        <v>88.10589494337853</v>
      </c>
    </row>
    <row r="19" spans="1:25" ht="15" customHeight="1" x14ac:dyDescent="0.4">
      <c r="A19" s="188" t="s">
        <v>59</v>
      </c>
      <c r="B19" s="97">
        <f>'IS MIG'!C$7</f>
        <v>182.39599012070261</v>
      </c>
      <c r="C19" s="97">
        <f>'IS MIG'!D$7</f>
        <v>182.54201837139141</v>
      </c>
      <c r="D19" s="97">
        <f>'IS MIG'!E$7</f>
        <v>174.43961332810903</v>
      </c>
      <c r="E19" s="97">
        <f>'IS MIG'!F$7</f>
        <v>184.60692790727325</v>
      </c>
      <c r="F19" s="97">
        <f>'IS MIG'!G$7</f>
        <v>199.79309952780255</v>
      </c>
      <c r="G19" s="97">
        <f>'IS MIG'!H$7</f>
        <v>222.18886544045276</v>
      </c>
      <c r="H19" s="97">
        <f>'IS MIG'!I$7</f>
        <v>225.31265128278312</v>
      </c>
      <c r="I19" s="97">
        <f>'IS MIG'!J$7</f>
        <v>123.70363333651068</v>
      </c>
      <c r="J19" s="97">
        <f>'IS MIG'!K$7</f>
        <v>0</v>
      </c>
      <c r="K19" s="97">
        <f>'IS MIG'!L$7</f>
        <v>0</v>
      </c>
      <c r="L19" s="97">
        <f>'IS MIG'!M$7</f>
        <v>0</v>
      </c>
      <c r="M19" s="97">
        <f>'IS MIG'!N$7</f>
        <v>0</v>
      </c>
      <c r="N19" s="97">
        <f>'IS MIG'!O$7</f>
        <v>0</v>
      </c>
      <c r="O19" s="97">
        <f>'IS MIG'!P$7</f>
        <v>0</v>
      </c>
      <c r="P19" s="97">
        <f>'IS MIG'!Q$7</f>
        <v>0</v>
      </c>
      <c r="Q19" s="97">
        <f>'IS MIG'!R$7</f>
        <v>0</v>
      </c>
      <c r="R19" s="97">
        <f>'IS MIG'!S$7</f>
        <v>0</v>
      </c>
      <c r="S19" s="97">
        <f>'IS MIG'!T$7</f>
        <v>0</v>
      </c>
      <c r="T19" s="97">
        <f>'IS MIG'!U$7</f>
        <v>0</v>
      </c>
      <c r="U19" s="97">
        <f>'IS MIG'!V$7</f>
        <v>0</v>
      </c>
      <c r="V19" s="97">
        <f>'IS MIG'!W$7</f>
        <v>0</v>
      </c>
      <c r="W19" s="97">
        <f>'IS MIG'!X$7</f>
        <v>0</v>
      </c>
      <c r="X19" s="97">
        <f>'IS MIG'!Y$7</f>
        <v>0</v>
      </c>
      <c r="Y19" s="109">
        <f>'IS MIG'!Z$7</f>
        <v>0</v>
      </c>
    </row>
    <row r="20" spans="1:25" ht="15" customHeight="1" x14ac:dyDescent="0.4">
      <c r="A20" s="188" t="s">
        <v>193</v>
      </c>
      <c r="B20" s="97"/>
      <c r="C20" s="97"/>
      <c r="D20" s="97"/>
      <c r="E20" s="97"/>
      <c r="F20" s="97">
        <f>'IS (incapacity)'!G$7</f>
        <v>238.67912653511775</v>
      </c>
      <c r="G20" s="97">
        <f>'IS (incapacity)'!H$7</f>
        <v>263.62870124568548</v>
      </c>
      <c r="H20" s="97">
        <f>'IS (incapacity)'!I$7</f>
        <v>272.6702952137897</v>
      </c>
      <c r="I20" s="97">
        <f>'IS (incapacity)'!J$7</f>
        <v>291.16843951228526</v>
      </c>
      <c r="J20" s="97">
        <f>'IS (incapacity)'!K$7</f>
        <v>283.77993895443672</v>
      </c>
      <c r="K20" s="97">
        <f>'IS (incapacity)'!L$7</f>
        <v>258.93026212594413</v>
      </c>
      <c r="L20" s="97">
        <f>'IS (incapacity)'!M$7</f>
        <v>255.52033041540307</v>
      </c>
      <c r="M20" s="97">
        <f>'IS (incapacity)'!N$7</f>
        <v>275.60905961918593</v>
      </c>
      <c r="N20" s="97">
        <f>'IS (incapacity)'!O$7</f>
        <v>269.99679836864357</v>
      </c>
      <c r="O20" s="97">
        <f>'IS (incapacity)'!P$7</f>
        <v>256.17440352241022</v>
      </c>
      <c r="P20" s="97">
        <f>'IS (incapacity)'!Q$7</f>
        <v>231.03003245856786</v>
      </c>
      <c r="Q20" s="97">
        <f>'IS (incapacity)'!R$7</f>
        <v>200.63780272512321</v>
      </c>
      <c r="R20" s="97">
        <f>'IS (incapacity)'!S$7</f>
        <v>117.51050827003542</v>
      </c>
      <c r="S20" s="97">
        <f>'IS (incapacity)'!T$7</f>
        <v>46.552360500823696</v>
      </c>
      <c r="T20" s="97">
        <f>'IS (incapacity)'!U$7</f>
        <v>23.552721303215158</v>
      </c>
      <c r="U20" s="97">
        <f>'IS (incapacity)'!V$7</f>
        <v>12.111107618071644</v>
      </c>
      <c r="V20" s="97">
        <f>'IS (incapacity)'!W$7</f>
        <v>5.7277137336246664</v>
      </c>
      <c r="W20" s="97">
        <f>'IS (incapacity)'!X$7</f>
        <v>1.7800989438072552</v>
      </c>
      <c r="X20" s="97">
        <f>'IS (incapacity)'!Y$7</f>
        <v>0</v>
      </c>
      <c r="Y20" s="109">
        <f>'IS (incapacity)'!Z$7</f>
        <v>0</v>
      </c>
    </row>
    <row r="21" spans="1:25" ht="15" customHeight="1" x14ac:dyDescent="0.4">
      <c r="A21" s="188" t="s">
        <v>194</v>
      </c>
      <c r="B21" s="97"/>
      <c r="C21" s="97"/>
      <c r="D21" s="97"/>
      <c r="E21" s="97"/>
      <c r="F21" s="97">
        <f>'IS (lone parent)'!G$7</f>
        <v>232.18067385467828</v>
      </c>
      <c r="G21" s="97">
        <f>'IS (lone parent)'!H$7</f>
        <v>237.94959612814171</v>
      </c>
      <c r="H21" s="97">
        <f>'IS (lone parent)'!I$7</f>
        <v>242.34513123890414</v>
      </c>
      <c r="I21" s="97">
        <f>'IS (lone parent)'!J$7</f>
        <v>252.24759257089357</v>
      </c>
      <c r="J21" s="97">
        <f>'IS (lone parent)'!K$7</f>
        <v>225.68290420614269</v>
      </c>
      <c r="K21" s="97">
        <f>'IS (lone parent)'!L$7</f>
        <v>190.4568792959835</v>
      </c>
      <c r="L21" s="97">
        <f>'IS (lone parent)'!M$7</f>
        <v>173.57576681506538</v>
      </c>
      <c r="M21" s="97">
        <f>'IS (lone parent)'!N$7</f>
        <v>164.47379692546355</v>
      </c>
      <c r="N21" s="97">
        <f>'IS (lone parent)'!O$7</f>
        <v>151.04003496927066</v>
      </c>
      <c r="O21" s="97">
        <f>'IS (lone parent)'!P$7</f>
        <v>141.63318122870189</v>
      </c>
      <c r="P21" s="97">
        <f>'IS (lone parent)'!Q$7</f>
        <v>129.81969807968142</v>
      </c>
      <c r="Q21" s="97">
        <f>'IS (lone parent)'!R$7</f>
        <v>117.69431515223268</v>
      </c>
      <c r="R21" s="97">
        <f>'IS (lone parent)'!S$7</f>
        <v>109.18383804784034</v>
      </c>
      <c r="S21" s="97">
        <f>'IS (lone parent)'!T$7</f>
        <v>97.885868596131246</v>
      </c>
      <c r="T21" s="97">
        <f>'IS (lone parent)'!U$7</f>
        <v>92.671456450684985</v>
      </c>
      <c r="U21" s="97">
        <f>'IS (lone parent)'!V$7</f>
        <v>86.999502818048626</v>
      </c>
      <c r="V21" s="97">
        <f>'IS (lone parent)'!W$7</f>
        <v>80.502431588727234</v>
      </c>
      <c r="W21" s="97">
        <f>'IS (lone parent)'!X$7</f>
        <v>78.235547668767936</v>
      </c>
      <c r="X21" s="97">
        <f>'IS (lone parent)'!Y$7</f>
        <v>65.290165603003288</v>
      </c>
      <c r="Y21" s="109">
        <f>'IS (lone parent)'!Z$7</f>
        <v>46.005968997485311</v>
      </c>
    </row>
    <row r="22" spans="1:25" ht="15" customHeight="1" x14ac:dyDescent="0.4">
      <c r="A22" s="188" t="s">
        <v>195</v>
      </c>
      <c r="B22" s="97"/>
      <c r="C22" s="97"/>
      <c r="D22" s="97"/>
      <c r="E22" s="97"/>
      <c r="F22" s="97">
        <f>'IS (carer)'!G$7</f>
        <v>14.576418972122482</v>
      </c>
      <c r="G22" s="97">
        <f>'IS (carer)'!H$7</f>
        <v>19.079773056309993</v>
      </c>
      <c r="H22" s="97">
        <f>'IS (carer)'!I$7</f>
        <v>20.607515023043149</v>
      </c>
      <c r="I22" s="97">
        <f>'IS (carer)'!J$7</f>
        <v>22.336886012049245</v>
      </c>
      <c r="J22" s="97">
        <f>'IS (carer)'!K$7</f>
        <v>21.198530211722638</v>
      </c>
      <c r="K22" s="97">
        <f>'IS (carer)'!L$7</f>
        <v>19.731018697009347</v>
      </c>
      <c r="L22" s="97">
        <f>'IS (carer)'!M$7</f>
        <v>19.20354447340933</v>
      </c>
      <c r="M22" s="97">
        <f>'IS (carer)'!N$7</f>
        <v>18.463418137613147</v>
      </c>
      <c r="N22" s="97">
        <f>'IS (carer)'!O$7</f>
        <v>18.076191887599233</v>
      </c>
      <c r="O22" s="97">
        <f>'IS (carer)'!P$7</f>
        <v>19.730555937457567</v>
      </c>
      <c r="P22" s="97">
        <f>'IS (carer)'!Q$7</f>
        <v>25.338921749687302</v>
      </c>
      <c r="Q22" s="97">
        <f>'IS (carer)'!R$7</f>
        <v>28.164401101586968</v>
      </c>
      <c r="R22" s="97">
        <f>'IS (carer)'!S$7</f>
        <v>33.758031111893658</v>
      </c>
      <c r="S22" s="97">
        <f>'IS (carer)'!T$7</f>
        <v>37.313748964577329</v>
      </c>
      <c r="T22" s="97">
        <f>'IS (carer)'!U$7</f>
        <v>40.733161592551113</v>
      </c>
      <c r="U22" s="97">
        <f>'IS (carer)'!V$7</f>
        <v>45.00674066455764</v>
      </c>
      <c r="V22" s="97">
        <f>'IS (carer)'!W$7</f>
        <v>47.321568053572079</v>
      </c>
      <c r="W22" s="97">
        <f>'IS (carer)'!X$7</f>
        <v>51.344118970670046</v>
      </c>
      <c r="X22" s="97">
        <f>'IS (carer)'!Y$7</f>
        <v>49.247211443414727</v>
      </c>
      <c r="Y22" s="109">
        <f>'IS (carer)'!Z$7</f>
        <v>40.316263696541</v>
      </c>
    </row>
    <row r="23" spans="1:25" ht="15" customHeight="1" x14ac:dyDescent="0.4">
      <c r="A23" s="188" t="s">
        <v>196</v>
      </c>
      <c r="B23" s="97"/>
      <c r="C23" s="97"/>
      <c r="D23" s="97"/>
      <c r="E23" s="97"/>
      <c r="F23" s="97">
        <f>'IS (others)'!G$7</f>
        <v>15.935916394960071</v>
      </c>
      <c r="G23" s="97">
        <f>'IS (others)'!H$7</f>
        <v>14.946707270253103</v>
      </c>
      <c r="H23" s="97">
        <f>'IS (others)'!I$7</f>
        <v>14.555154431234399</v>
      </c>
      <c r="I23" s="97">
        <f>'IS (others)'!J$7</f>
        <v>15.011159412528254</v>
      </c>
      <c r="J23" s="97">
        <f>'IS (others)'!K$7</f>
        <v>13.745160964834591</v>
      </c>
      <c r="K23" s="97">
        <f>'IS (others)'!L$7</f>
        <v>16.434058947275361</v>
      </c>
      <c r="L23" s="97">
        <f>'IS (others)'!M$7</f>
        <v>17.717329496842304</v>
      </c>
      <c r="M23" s="97">
        <f>'IS (others)'!N$7</f>
        <v>14.25382750111047</v>
      </c>
      <c r="N23" s="97">
        <f>'IS (others)'!O$7</f>
        <v>14.221572241104322</v>
      </c>
      <c r="O23" s="97">
        <f>'IS (others)'!P$7</f>
        <v>14.736231918350155</v>
      </c>
      <c r="P23" s="97">
        <f>'IS (others)'!Q$7</f>
        <v>16.319145409350039</v>
      </c>
      <c r="Q23" s="97">
        <f>'IS (others)'!R$7</f>
        <v>13.751856045005781</v>
      </c>
      <c r="R23" s="97">
        <f>'IS (others)'!S$7</f>
        <v>11.067995338812626</v>
      </c>
      <c r="S23" s="97">
        <f>'IS (others)'!T$7</f>
        <v>9.7740501344563988</v>
      </c>
      <c r="T23" s="97">
        <f>'IS (others)'!U$7</f>
        <v>8.6627450962946071</v>
      </c>
      <c r="U23" s="97">
        <f>'IS (others)'!V$7</f>
        <v>7.2739258613006488</v>
      </c>
      <c r="V23" s="97">
        <f>'IS (others)'!W$7</f>
        <v>6.5369055767623037</v>
      </c>
      <c r="W23" s="97">
        <f>'IS (others)'!X$7</f>
        <v>5.0468612549011613</v>
      </c>
      <c r="X23" s="97">
        <f>'IS (others)'!Y$7</f>
        <v>3.6227356707273826</v>
      </c>
      <c r="Y23" s="109">
        <f>'IS (others)'!Z$7</f>
        <v>1.3734960358638548</v>
      </c>
    </row>
    <row r="24" spans="1:25" ht="30" customHeight="1" x14ac:dyDescent="0.4">
      <c r="A24" s="189" t="s">
        <v>64</v>
      </c>
      <c r="B24" s="97"/>
      <c r="C24" s="97"/>
      <c r="D24" s="97"/>
      <c r="E24" s="97"/>
      <c r="F24" s="97">
        <f>IIDB!G$7</f>
        <v>84.51317097300597</v>
      </c>
      <c r="G24" s="97">
        <f>IIDB!H$7</f>
        <v>86.715583189706408</v>
      </c>
      <c r="H24" s="97">
        <f>IIDB!I$7</f>
        <v>87.141137102449633</v>
      </c>
      <c r="I24" s="97">
        <f>IIDB!J$7</f>
        <v>87.597164997849447</v>
      </c>
      <c r="J24" s="97">
        <f>IIDB!K$7</f>
        <v>89.515294317161931</v>
      </c>
      <c r="K24" s="97">
        <f>IIDB!L$7</f>
        <v>88.255703647343964</v>
      </c>
      <c r="L24" s="97">
        <f>IIDB!M$7</f>
        <v>87.563332995735138</v>
      </c>
      <c r="M24" s="97">
        <f>IIDB!N$7</f>
        <v>87.464003073727255</v>
      </c>
      <c r="N24" s="97">
        <f>IIDB!O$7</f>
        <v>89.157106752953325</v>
      </c>
      <c r="O24" s="97">
        <f>IIDB!P$7</f>
        <v>91.300310472465284</v>
      </c>
      <c r="P24" s="97">
        <f>IIDB!Q$7</f>
        <v>95.72385317061638</v>
      </c>
      <c r="Q24" s="97">
        <f>IIDB!R$7</f>
        <v>95.219441675433032</v>
      </c>
      <c r="R24" s="97">
        <f>IIDB!S$7</f>
        <v>96.283167494296507</v>
      </c>
      <c r="S24" s="97">
        <f>IIDB!T$7</f>
        <v>94.809891179407842</v>
      </c>
      <c r="T24" s="97">
        <f>IIDB!U$7</f>
        <v>94.935781913524494</v>
      </c>
      <c r="U24" s="97">
        <f>IIDB!V$7</f>
        <v>92.295434944976535</v>
      </c>
      <c r="V24" s="97">
        <f>IIDB!W$7</f>
        <v>88.474839386441843</v>
      </c>
      <c r="W24" s="97">
        <f>IIDB!X$7</f>
        <v>85.773880508507958</v>
      </c>
      <c r="X24" s="97">
        <f>IIDB!Y$7</f>
        <v>85.13387012562572</v>
      </c>
      <c r="Y24" s="109">
        <f>IIDB!Z$7</f>
        <v>83.996697333676394</v>
      </c>
    </row>
    <row r="25" spans="1:25" ht="15" customHeight="1" x14ac:dyDescent="0.4">
      <c r="A25" s="187" t="s">
        <v>65</v>
      </c>
      <c r="B25" s="97">
        <f>JSA!C$7</f>
        <v>126.46449093858502</v>
      </c>
      <c r="C25" s="97">
        <f>JSA!D$7</f>
        <v>249.89350712304423</v>
      </c>
      <c r="D25" s="97">
        <f>JSA!E$7</f>
        <v>227.48073324615933</v>
      </c>
      <c r="E25" s="97">
        <f>JSA!F$7</f>
        <v>216.67992454119366</v>
      </c>
      <c r="F25" s="97">
        <f>JSA!G$7</f>
        <v>195.49963064400748</v>
      </c>
      <c r="G25" s="97">
        <f>JSA!H$7</f>
        <v>172.37845105435133</v>
      </c>
      <c r="H25" s="97">
        <f>JSA!I$7</f>
        <v>162.87660716110116</v>
      </c>
      <c r="I25" s="97">
        <f>JSA!J$7</f>
        <v>147.15095103568729</v>
      </c>
      <c r="J25" s="97">
        <f>JSA!K$7</f>
        <v>123.14797576565689</v>
      </c>
      <c r="K25" s="97">
        <f>JSA!L$7</f>
        <v>128.10883183043259</v>
      </c>
      <c r="L25" s="97">
        <f>JSA!M$7</f>
        <v>136.97037132038895</v>
      </c>
      <c r="M25" s="97">
        <f>JSA!N$7</f>
        <v>135.24177664284343</v>
      </c>
      <c r="N25" s="97">
        <f>JSA!O$7</f>
        <v>170.24719346708341</v>
      </c>
      <c r="O25" s="97">
        <f>JSA!P$7</f>
        <v>259.79544137389814</v>
      </c>
      <c r="P25" s="97">
        <f>JSA!Q$7</f>
        <v>252.57725330384528</v>
      </c>
      <c r="Q25" s="97">
        <f>JSA!R$7</f>
        <v>286.91121289811315</v>
      </c>
      <c r="R25" s="97">
        <f>JSA!S$7</f>
        <v>320.30743874288817</v>
      </c>
      <c r="S25" s="97">
        <f>JSA!T$7</f>
        <v>270.93955996209354</v>
      </c>
      <c r="T25" s="97">
        <f>JSA!U$7</f>
        <v>196.49042233393823</v>
      </c>
      <c r="U25" s="97">
        <f>JSA!V$7</f>
        <v>161.8005438908894</v>
      </c>
      <c r="V25" s="97">
        <f>JSA!W$7</f>
        <v>137.58966178140284</v>
      </c>
      <c r="W25" s="97">
        <f>JSA!X$7</f>
        <v>119.21787095137341</v>
      </c>
      <c r="X25" s="97">
        <f>JSA!Y$7</f>
        <v>95.009451829858193</v>
      </c>
      <c r="Y25" s="109">
        <f>JSA!Z$7</f>
        <v>52.79059273200248</v>
      </c>
    </row>
    <row r="26" spans="1:25" ht="15" customHeight="1" x14ac:dyDescent="0.4">
      <c r="A26" s="187" t="s">
        <v>66</v>
      </c>
      <c r="B26" s="97">
        <f>MA!C$7</f>
        <v>0</v>
      </c>
      <c r="C26" s="97">
        <f>MA!D$7</f>
        <v>0</v>
      </c>
      <c r="D26" s="97">
        <f>MA!E$7</f>
        <v>0</v>
      </c>
      <c r="E26" s="97">
        <f>MA!F$7</f>
        <v>0</v>
      </c>
      <c r="F26" s="97">
        <f>MA!G$7</f>
        <v>1.9543809227957973</v>
      </c>
      <c r="G26" s="97">
        <f>MA!H$7</f>
        <v>2.2700104833696866</v>
      </c>
      <c r="H26" s="97">
        <f>MA!I$7</f>
        <v>3.0135591252500533</v>
      </c>
      <c r="I26" s="97">
        <f>MA!J$7</f>
        <v>4.567482231223317</v>
      </c>
      <c r="J26" s="97">
        <f>MA!K$7</f>
        <v>4.2380906019523552</v>
      </c>
      <c r="K26" s="97">
        <f>MA!L$7</f>
        <v>5.53675727107297</v>
      </c>
      <c r="L26" s="97">
        <f>MA!M$7</f>
        <v>6.0925466107614188</v>
      </c>
      <c r="M26" s="97">
        <f>MA!N$7</f>
        <v>9.0676081903656272</v>
      </c>
      <c r="N26" s="97">
        <f>MA!O$7</f>
        <v>12.645737537585328</v>
      </c>
      <c r="O26" s="97">
        <f>MA!P$7</f>
        <v>11.41499588217922</v>
      </c>
      <c r="P26" s="97">
        <f>MA!Q$7</f>
        <v>12.60729695458631</v>
      </c>
      <c r="Q26" s="97">
        <f>MA!R$7</f>
        <v>13.634024685976469</v>
      </c>
      <c r="R26" s="97">
        <f>MA!S$7</f>
        <v>12.880950336832358</v>
      </c>
      <c r="S26" s="97">
        <f>MA!T$7</f>
        <v>12.64427375095222</v>
      </c>
      <c r="T26" s="97">
        <f>MA!U$7</f>
        <v>13.168449801476045</v>
      </c>
      <c r="U26" s="97">
        <f>MA!V$7</f>
        <v>14.745035187483898</v>
      </c>
      <c r="V26" s="97">
        <f>MA!W$7</f>
        <v>14.373404886597047</v>
      </c>
      <c r="W26" s="97">
        <f>MA!X$7</f>
        <v>12.624380347350053</v>
      </c>
      <c r="X26" s="97">
        <f>MA!Y$7</f>
        <v>10.574406885237341</v>
      </c>
      <c r="Y26" s="109">
        <f>MA!Z$7</f>
        <v>12.464663351744296</v>
      </c>
    </row>
    <row r="27" spans="1:25" ht="15" customHeight="1" x14ac:dyDescent="0.4">
      <c r="A27" s="187" t="s">
        <v>197</v>
      </c>
      <c r="B27" s="97"/>
      <c r="C27" s="97"/>
      <c r="D27" s="97"/>
      <c r="E27" s="97"/>
      <c r="F27" s="97"/>
      <c r="G27" s="97"/>
      <c r="H27" s="97"/>
      <c r="I27" s="97"/>
      <c r="J27" s="97">
        <f>O75TVL!K$7</f>
        <v>18.676874343267677</v>
      </c>
      <c r="K27" s="97">
        <f>O75TVL!L$7</f>
        <v>19.800944333637112</v>
      </c>
      <c r="L27" s="97">
        <f>O75TVL!M$7</f>
        <v>21.053082168637857</v>
      </c>
      <c r="M27" s="97">
        <f>O75TVL!N$7</f>
        <v>22.043292347848933</v>
      </c>
      <c r="N27" s="97">
        <f>O75TVL!O$7</f>
        <v>22.845853981217836</v>
      </c>
      <c r="O27" s="97">
        <f>O75TVL!P$7</f>
        <v>23.784241676239635</v>
      </c>
      <c r="P27" s="97">
        <f>O75TVL!Q$7</f>
        <v>25.091563884798724</v>
      </c>
      <c r="Q27" s="97">
        <f>O75TVL!R$7</f>
        <v>25.467129652833453</v>
      </c>
      <c r="R27" s="97">
        <f>O75TVL!S$7</f>
        <v>25.847436906706182</v>
      </c>
      <c r="S27" s="97">
        <f>O75TVL!T$7</f>
        <v>26.277478889256145</v>
      </c>
      <c r="T27" s="97">
        <f>O75TVL!U$7</f>
        <v>26.545119912469332</v>
      </c>
      <c r="U27" s="97">
        <f>O75TVL!V$7</f>
        <v>26.850619016671303</v>
      </c>
      <c r="V27" s="97">
        <f>O75TVL!W$7</f>
        <v>27.101147964571627</v>
      </c>
      <c r="W27" s="97">
        <f>O75TVL!X$7</f>
        <v>28.275877517989617</v>
      </c>
      <c r="X27" s="97">
        <f>O75TVL!Y$7</f>
        <v>20.229748765116575</v>
      </c>
      <c r="Y27" s="109">
        <f>O75TVL!Z$7</f>
        <v>10.638309561841869</v>
      </c>
    </row>
    <row r="28" spans="1:25" ht="15" customHeight="1" x14ac:dyDescent="0.4">
      <c r="A28" s="187" t="s">
        <v>100</v>
      </c>
      <c r="B28" s="97"/>
      <c r="C28" s="97"/>
      <c r="D28" s="97"/>
      <c r="E28" s="97"/>
      <c r="F28" s="97"/>
      <c r="G28" s="97"/>
      <c r="H28" s="97"/>
      <c r="I28" s="97">
        <f>PC!J$7</f>
        <v>0</v>
      </c>
      <c r="J28" s="97">
        <f>PC!K$7</f>
        <v>312.86278086904633</v>
      </c>
      <c r="K28" s="97">
        <f>PC!L$7</f>
        <v>332.7875166305231</v>
      </c>
      <c r="L28" s="97">
        <f>PC!M$7</f>
        <v>355.6210336577235</v>
      </c>
      <c r="M28" s="97">
        <f>PC!N$7</f>
        <v>380.15695568711158</v>
      </c>
      <c r="N28" s="97">
        <f>PC!O$7</f>
        <v>397.21234341773049</v>
      </c>
      <c r="O28" s="97">
        <f>PC!P$7</f>
        <v>418.35203326844464</v>
      </c>
      <c r="P28" s="97">
        <f>PC!Q$7</f>
        <v>424.70668707336017</v>
      </c>
      <c r="Q28" s="97">
        <f>PC!R$7</f>
        <v>410.7802780866898</v>
      </c>
      <c r="R28" s="97">
        <f>PC!S$7</f>
        <v>378.23707064035244</v>
      </c>
      <c r="S28" s="97">
        <f>PC!T$7</f>
        <v>352.70640250396275</v>
      </c>
      <c r="T28" s="97">
        <f>PC!U$7</f>
        <v>326.25495039845316</v>
      </c>
      <c r="U28" s="97">
        <f>PC!V$7</f>
        <v>298.04827289218059</v>
      </c>
      <c r="V28" s="97">
        <f>PC!W$7</f>
        <v>274.29332771810346</v>
      </c>
      <c r="W28" s="97">
        <f>PC!X$7</f>
        <v>257.46945273622384</v>
      </c>
      <c r="X28" s="97">
        <f>PC!Y$7</f>
        <v>243.16881805642913</v>
      </c>
      <c r="Y28" s="109">
        <f>PC!Z$7</f>
        <v>238.32014396347216</v>
      </c>
    </row>
    <row r="29" spans="1:25" ht="30" customHeight="1" x14ac:dyDescent="0.4">
      <c r="A29" s="187" t="s">
        <v>113</v>
      </c>
      <c r="B29" s="97"/>
      <c r="C29" s="97"/>
      <c r="D29" s="97"/>
      <c r="E29" s="97"/>
      <c r="F29" s="97"/>
      <c r="G29" s="97"/>
      <c r="H29" s="97"/>
      <c r="I29" s="97">
        <f>PIP!J$7</f>
        <v>0</v>
      </c>
      <c r="J29" s="97">
        <f>PIP!K$7</f>
        <v>0</v>
      </c>
      <c r="K29" s="97">
        <f>PIP!L$7</f>
        <v>0</v>
      </c>
      <c r="L29" s="97">
        <f>PIP!M$7</f>
        <v>0</v>
      </c>
      <c r="M29" s="97">
        <f>PIP!N$7</f>
        <v>0</v>
      </c>
      <c r="N29" s="97">
        <f>PIP!O$7</f>
        <v>0</v>
      </c>
      <c r="O29" s="97">
        <f>PIP!P$7</f>
        <v>0</v>
      </c>
      <c r="P29" s="97">
        <f>PIP!Q$7</f>
        <v>0</v>
      </c>
      <c r="Q29" s="97">
        <f>PIP!R$7</f>
        <v>0</v>
      </c>
      <c r="R29" s="97">
        <f>PIP!S$7</f>
        <v>0</v>
      </c>
      <c r="S29" s="97">
        <f>PIP!T$7</f>
        <v>15.116590378505617</v>
      </c>
      <c r="T29" s="97">
        <f>PIP!U$7</f>
        <v>96.836789787605369</v>
      </c>
      <c r="U29" s="97">
        <f>PIP!V$7</f>
        <v>164.28124044875699</v>
      </c>
      <c r="V29" s="97">
        <f>PIP!W$7</f>
        <v>292.98719049184871</v>
      </c>
      <c r="W29" s="97">
        <f>PIP!X$7</f>
        <v>522.04231037410068</v>
      </c>
      <c r="X29" s="97">
        <f>PIP!Y$7</f>
        <v>663.82338412638478</v>
      </c>
      <c r="Y29" s="109">
        <f>PIP!Z$7</f>
        <v>770.17147952699679</v>
      </c>
    </row>
    <row r="30" spans="1:25" ht="15" customHeight="1" x14ac:dyDescent="0.4">
      <c r="A30" s="187" t="s">
        <v>67</v>
      </c>
      <c r="B30" s="97">
        <f>SDA!C$7</f>
        <v>50.241355529544343</v>
      </c>
      <c r="C30" s="97">
        <f>SDA!D$7</f>
        <v>55.613465097761178</v>
      </c>
      <c r="D30" s="97">
        <f>SDA!E$7</f>
        <v>54.400319211578527</v>
      </c>
      <c r="E30" s="97">
        <f>SDA!F$7</f>
        <v>55.375873750833023</v>
      </c>
      <c r="F30" s="97">
        <f>SDA!G$7</f>
        <v>56.158807197773129</v>
      </c>
      <c r="G30" s="97">
        <f>SDA!H$7</f>
        <v>57.709428499101044</v>
      </c>
      <c r="H30" s="97">
        <f>SDA!I$7</f>
        <v>53.423171494069209</v>
      </c>
      <c r="I30" s="97">
        <f>SDA!J$7</f>
        <v>52.273451415927276</v>
      </c>
      <c r="J30" s="97">
        <f>SDA!K$7</f>
        <v>50.776349962218092</v>
      </c>
      <c r="K30" s="97">
        <f>SDA!L$7</f>
        <v>49.783753407401306</v>
      </c>
      <c r="L30" s="97">
        <f>SDA!M$7</f>
        <v>50.028092813000853</v>
      </c>
      <c r="M30" s="97">
        <f>SDA!N$7</f>
        <v>49.769387760873514</v>
      </c>
      <c r="N30" s="97">
        <f>SDA!O$7</f>
        <v>49.165293851622074</v>
      </c>
      <c r="O30" s="97">
        <f>SDA!P$7</f>
        <v>50.230783401117392</v>
      </c>
      <c r="P30" s="97">
        <f>SDA!Q$7</f>
        <v>49.126499058420684</v>
      </c>
      <c r="Q30" s="97">
        <f>SDA!R$7</f>
        <v>48.716344903702577</v>
      </c>
      <c r="R30" s="97">
        <f>SDA!S$7</f>
        <v>48.905472441660393</v>
      </c>
      <c r="S30" s="97">
        <f>SDA!T$7</f>
        <v>47.789555593041044</v>
      </c>
      <c r="T30" s="97">
        <f>SDA!U$7</f>
        <v>39.984829377138887</v>
      </c>
      <c r="U30" s="97">
        <f>SDA!V$7</f>
        <v>23.226592983052516</v>
      </c>
      <c r="V30" s="97">
        <f>SDA!W$7</f>
        <v>11.369867898054725</v>
      </c>
      <c r="W30" s="97">
        <f>SDA!X$7</f>
        <v>6.253723296523364</v>
      </c>
      <c r="X30" s="97">
        <f>SDA!Y$7</f>
        <v>5.3930961777501043</v>
      </c>
      <c r="Y30" s="109">
        <f>SDA!Z$7</f>
        <v>4.9649169501464412</v>
      </c>
    </row>
    <row r="31" spans="1:25" ht="15" customHeight="1" x14ac:dyDescent="0.4">
      <c r="A31" s="188" t="s">
        <v>54</v>
      </c>
      <c r="B31" s="97"/>
      <c r="C31" s="97"/>
      <c r="D31" s="97"/>
      <c r="E31" s="97"/>
      <c r="F31" s="97">
        <f>'SDA (working age)'!G$7</f>
        <v>45.589468790996293</v>
      </c>
      <c r="G31" s="97">
        <f>'SDA (working age)'!H$7</f>
        <v>47.11262415963381</v>
      </c>
      <c r="H31" s="97">
        <f>'SDA (working age)'!I$7</f>
        <v>43.207332423142155</v>
      </c>
      <c r="I31" s="97">
        <f>'SDA (working age)'!J$7</f>
        <v>41.659035717943325</v>
      </c>
      <c r="J31" s="97">
        <f>'SDA (working age)'!K$7</f>
        <v>43.162143861516753</v>
      </c>
      <c r="K31" s="97">
        <f>'SDA (working age)'!L$7</f>
        <v>41.975690969184257</v>
      </c>
      <c r="L31" s="97">
        <f>'SDA (working age)'!M$7</f>
        <v>41.906746972661068</v>
      </c>
      <c r="M31" s="97">
        <f>'SDA (working age)'!N$7</f>
        <v>37.942276650354209</v>
      </c>
      <c r="N31" s="97">
        <f>'SDA (working age)'!O$7</f>
        <v>38.774055567763945</v>
      </c>
      <c r="O31" s="97">
        <f>'SDA (working age)'!P$7</f>
        <v>39.523511854983752</v>
      </c>
      <c r="P31" s="97">
        <f>'SDA (working age)'!Q$7</f>
        <v>39.303610749624575</v>
      </c>
      <c r="Q31" s="97">
        <f>'SDA (working age)'!R$7</f>
        <v>39.000053976618879</v>
      </c>
      <c r="R31" s="97">
        <f>'SDA (working age)'!S$7</f>
        <v>39.801852893383753</v>
      </c>
      <c r="S31" s="97">
        <f>'SDA (working age)'!T$7</f>
        <v>39.576253292908952</v>
      </c>
      <c r="T31" s="97">
        <f>'SDA (working age)'!U$7</f>
        <v>32.207749467781547</v>
      </c>
      <c r="U31" s="97">
        <f>'SDA (working age)'!V$7</f>
        <v>16.090992207513327</v>
      </c>
      <c r="V31" s="97">
        <f>'SDA (working age)'!W$7</f>
        <v>4.8765281418683681</v>
      </c>
      <c r="W31" s="97">
        <f>'SDA (working age)'!X$7</f>
        <v>0.47325663638627413</v>
      </c>
      <c r="X31" s="97">
        <f>'SDA (working age)'!Y$7</f>
        <v>3.1553318781226067E-2</v>
      </c>
      <c r="Y31" s="109">
        <f>'SDA (working age)'!Z$7</f>
        <v>0</v>
      </c>
    </row>
    <row r="32" spans="1:25" ht="15" customHeight="1" x14ac:dyDescent="0.4">
      <c r="A32" s="188" t="s">
        <v>55</v>
      </c>
      <c r="B32" s="97"/>
      <c r="C32" s="97"/>
      <c r="D32" s="97"/>
      <c r="E32" s="97"/>
      <c r="F32" s="97">
        <f>'SDA (pensioners)'!G$7</f>
        <v>10.569338406776836</v>
      </c>
      <c r="G32" s="97">
        <f>'SDA (pensioners)'!H$7</f>
        <v>10.596804339467242</v>
      </c>
      <c r="H32" s="97">
        <f>'SDA (pensioners)'!I$7</f>
        <v>10.215839070927061</v>
      </c>
      <c r="I32" s="97">
        <f>'SDA (pensioners)'!J$7</f>
        <v>10.614415697983947</v>
      </c>
      <c r="J32" s="97">
        <f>'SDA (pensioners)'!K$7</f>
        <v>7.61420610070134</v>
      </c>
      <c r="K32" s="97">
        <f>'SDA (pensioners)'!L$7</f>
        <v>7.8080624382170489</v>
      </c>
      <c r="L32" s="97">
        <f>'SDA (pensioners)'!M$7</f>
        <v>8.1213458403397887</v>
      </c>
      <c r="M32" s="97">
        <f>'SDA (pensioners)'!N$7</f>
        <v>11.827111110519301</v>
      </c>
      <c r="N32" s="97">
        <f>'SDA (pensioners)'!O$7</f>
        <v>10.391238283858133</v>
      </c>
      <c r="O32" s="97">
        <f>'SDA (pensioners)'!P$7</f>
        <v>10.707271546133642</v>
      </c>
      <c r="P32" s="97">
        <f>'SDA (pensioners)'!Q$7</f>
        <v>9.8228883087961059</v>
      </c>
      <c r="Q32" s="97">
        <f>'SDA (pensioners)'!R$7</f>
        <v>9.7162909270836977</v>
      </c>
      <c r="R32" s="97">
        <f>'SDA (pensioners)'!S$7</f>
        <v>9.1036195482766402</v>
      </c>
      <c r="S32" s="97">
        <f>'SDA (pensioners)'!T$7</f>
        <v>8.2133023001320851</v>
      </c>
      <c r="T32" s="97">
        <f>'SDA (pensioners)'!U$7</f>
        <v>7.7770799093573419</v>
      </c>
      <c r="U32" s="97">
        <f>'SDA (pensioners)'!V$7</f>
        <v>7.1356007755391877</v>
      </c>
      <c r="V32" s="97">
        <f>'SDA (pensioners)'!W$7</f>
        <v>6.4933397561863551</v>
      </c>
      <c r="W32" s="97">
        <f>'SDA (pensioners)'!X$7</f>
        <v>5.7804666601370887</v>
      </c>
      <c r="X32" s="97">
        <f>'SDA (pensioners)'!Y$7</f>
        <v>5.3615428589688783</v>
      </c>
      <c r="Y32" s="109">
        <f>'SDA (pensioners)'!Z$7</f>
        <v>4.9649169501464412</v>
      </c>
    </row>
    <row r="33" spans="1:25" ht="15" x14ac:dyDescent="0.4">
      <c r="A33" s="190" t="s">
        <v>68</v>
      </c>
      <c r="B33" s="97">
        <f>SP!C$7</f>
        <v>0</v>
      </c>
      <c r="C33" s="97">
        <f>SP!D$7</f>
        <v>0</v>
      </c>
      <c r="D33" s="97">
        <f>SP!E$7</f>
        <v>0</v>
      </c>
      <c r="E33" s="97">
        <f>SP!F$7</f>
        <v>1681.7232238778199</v>
      </c>
      <c r="F33" s="97">
        <f>SP!G$7</f>
        <v>1733.3118387431405</v>
      </c>
      <c r="G33" s="97">
        <f>SP!H$7</f>
        <v>1865.7933292161806</v>
      </c>
      <c r="H33" s="97">
        <f>SP!I$7</f>
        <v>1936.2461539278418</v>
      </c>
      <c r="I33" s="97">
        <f>SP!J$7</f>
        <v>2023.4068837851482</v>
      </c>
      <c r="J33" s="97">
        <f>SP!K$7</f>
        <v>2114.97708848823</v>
      </c>
      <c r="K33" s="97">
        <f>SP!L$7</f>
        <v>2221.648455335072</v>
      </c>
      <c r="L33" s="97">
        <f>SP!M$7</f>
        <v>2311.8501370370732</v>
      </c>
      <c r="M33" s="97">
        <f>SP!N$7</f>
        <v>2475.5467760123256</v>
      </c>
      <c r="N33" s="97">
        <f>SP!O$7</f>
        <v>2636.3537299000859</v>
      </c>
      <c r="O33" s="97">
        <f>SP!P$7</f>
        <v>2857.1499661849798</v>
      </c>
      <c r="P33" s="97">
        <f>SP!Q$7</f>
        <v>2975.5944477452349</v>
      </c>
      <c r="Q33" s="97">
        <f>SP!R$7</f>
        <v>3158.4180262659042</v>
      </c>
      <c r="R33" s="97">
        <f>SP!S$7</f>
        <v>3397.5150774639051</v>
      </c>
      <c r="S33" s="97">
        <f>SP!T$7</f>
        <v>3538.5372517953228</v>
      </c>
      <c r="T33" s="97">
        <f>SP!U$7</f>
        <v>3681.3641209683919</v>
      </c>
      <c r="U33" s="97">
        <f>SP!V$7</f>
        <v>3804.1301252867024</v>
      </c>
      <c r="V33" s="97">
        <f>SP!W$7</f>
        <v>3903.7227701323513</v>
      </c>
      <c r="W33" s="97">
        <f>SP!X$7</f>
        <v>4000.7634205032605</v>
      </c>
      <c r="X33" s="97">
        <f>SP!Y$7</f>
        <v>4124.7000215108928</v>
      </c>
      <c r="Y33" s="109">
        <f>SP!Z$7</f>
        <v>4205.5009973392225</v>
      </c>
    </row>
    <row r="34" spans="1:25" ht="30" customHeight="1" x14ac:dyDescent="0.4">
      <c r="A34" s="190" t="s">
        <v>101</v>
      </c>
      <c r="B34" s="97"/>
      <c r="C34" s="97"/>
      <c r="D34" s="97"/>
      <c r="E34" s="97"/>
      <c r="F34" s="97"/>
      <c r="G34" s="97"/>
      <c r="H34" s="97"/>
      <c r="I34" s="97"/>
      <c r="J34" s="97">
        <f>SMP!K$7</f>
        <v>45.685714521549691</v>
      </c>
      <c r="K34" s="97">
        <f>SMP!L$7</f>
        <v>38.984342799458886</v>
      </c>
      <c r="L34" s="97">
        <f>SMP!M$7</f>
        <v>48.097665607664062</v>
      </c>
      <c r="M34" s="97">
        <f>SMP!N$7</f>
        <v>67.325157566440495</v>
      </c>
      <c r="N34" s="97">
        <f>SMP!O$7</f>
        <v>72.553624231490303</v>
      </c>
      <c r="O34" s="97">
        <f>SMP!P$7</f>
        <v>79.670083483728249</v>
      </c>
      <c r="P34" s="97">
        <f>SMP!Q$7</f>
        <v>91.563465303377939</v>
      </c>
      <c r="Q34" s="97">
        <f>SMP!R$7</f>
        <v>89.368993566704546</v>
      </c>
      <c r="R34" s="97">
        <f>SMP!S$7</f>
        <v>91.391516292658778</v>
      </c>
      <c r="S34" s="97">
        <f>SMP!T$7</f>
        <v>90.568183444466683</v>
      </c>
      <c r="T34" s="97">
        <f>SMP!U$7</f>
        <v>92.52985481400539</v>
      </c>
      <c r="U34" s="97">
        <f>SMP!V$7</f>
        <v>79.316969</v>
      </c>
      <c r="V34" s="97">
        <f>SMP!W$7</f>
        <v>79.916122013299997</v>
      </c>
      <c r="W34" s="97">
        <f>SMP!X$7</f>
        <v>91.961158619841385</v>
      </c>
      <c r="X34" s="97">
        <f>SMP!Y$7</f>
        <v>83.729539681144644</v>
      </c>
      <c r="Y34" s="109">
        <f>SMP!Z$7</f>
        <v>74.46058694891461</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UC!T$7</f>
        <v>0</v>
      </c>
      <c r="T35" s="97">
        <f>UC!U$7</f>
        <v>2.0118088325194409E-2</v>
      </c>
      <c r="U35" s="97">
        <f>UC!V$7</f>
        <v>12.300037726547243</v>
      </c>
      <c r="V35" s="97">
        <f>UC!W$7</f>
        <v>84.28076960315407</v>
      </c>
      <c r="W35" s="97">
        <f>UC!X$7</f>
        <v>206.36503360427793</v>
      </c>
      <c r="X35" s="97">
        <f>UC!Y$7</f>
        <v>491.59068372396558</v>
      </c>
      <c r="Y35" s="109">
        <f>UC!Z$7</f>
        <v>993.47358292211015</v>
      </c>
    </row>
    <row r="36" spans="1:25" ht="15" customHeight="1" x14ac:dyDescent="0.4">
      <c r="A36" s="190" t="s">
        <v>69</v>
      </c>
      <c r="B36" s="97"/>
      <c r="C36" s="97"/>
      <c r="D36" s="97"/>
      <c r="E36" s="97"/>
      <c r="F36" s="97">
        <f>WFP!G$7</f>
        <v>81.335897216736981</v>
      </c>
      <c r="G36" s="97">
        <f>WFP!H$7</f>
        <v>77.764453727141614</v>
      </c>
      <c r="H36" s="97">
        <f>WFP!I$7</f>
        <v>78.395800071444569</v>
      </c>
      <c r="I36" s="97">
        <f>WFP!J$7</f>
        <v>86.710026559989672</v>
      </c>
      <c r="J36" s="97">
        <f>WFP!K$7</f>
        <v>111.08801694490683</v>
      </c>
      <c r="K36" s="97">
        <f>WFP!L$7</f>
        <v>137.84740135625376</v>
      </c>
      <c r="L36" s="97">
        <f>WFP!M$7</f>
        <v>90.094187101741568</v>
      </c>
      <c r="M36" s="97">
        <f>WFP!N$7</f>
        <v>92.4304274268043</v>
      </c>
      <c r="N36" s="97">
        <f>WFP!O$7</f>
        <v>119.87080481504768</v>
      </c>
      <c r="O36" s="97">
        <f>WFP!P$7</f>
        <v>121.27342831773399</v>
      </c>
      <c r="P36" s="97">
        <f>WFP!Q$7</f>
        <v>121.3669612440091</v>
      </c>
      <c r="Q36" s="97">
        <f>WFP!R$7</f>
        <v>95.16574281481131</v>
      </c>
      <c r="R36" s="97">
        <f>WFP!S$7</f>
        <v>94.532763359751769</v>
      </c>
      <c r="S36" s="97">
        <f>WFP!T$7</f>
        <v>94.151608674593462</v>
      </c>
      <c r="T36" s="97">
        <f>WFP!U$7</f>
        <v>93.012888214094943</v>
      </c>
      <c r="U36" s="97">
        <f>WFP!V$7</f>
        <v>91.776162029529502</v>
      </c>
      <c r="V36" s="97">
        <f>WFP!W$7</f>
        <v>90.621241894647937</v>
      </c>
      <c r="W36" s="97">
        <f>WFP!X$7</f>
        <v>89.29445715085609</v>
      </c>
      <c r="X36" s="97">
        <f>WFP!Y$7</f>
        <v>87.987717469102563</v>
      </c>
      <c r="Y36" s="109">
        <f>WFP!Z$7</f>
        <v>86.975066351385209</v>
      </c>
    </row>
    <row r="37" spans="1:25" ht="30" customHeight="1" x14ac:dyDescent="0.4">
      <c r="A37" s="191" t="s">
        <v>198</v>
      </c>
      <c r="B37" s="90">
        <f>SUM(B3:B36)</f>
        <v>2780.5219159613525</v>
      </c>
      <c r="C37" s="90">
        <f>SUM(C3:C36)-SUM(C9:C11,C19:C23)</f>
        <v>2618.373024394974</v>
      </c>
      <c r="D37" s="90">
        <f>SUM(D3:D36)-SUM(D9:D11,D19:D23)</f>
        <v>2604.4056210396711</v>
      </c>
      <c r="E37" s="90">
        <f>SUM(E3:E36)-SUM(E9:E11,E19:E23)</f>
        <v>4371.5868756652008</v>
      </c>
      <c r="F37" s="90">
        <f t="shared" ref="F37:M37" si="0">SUM(F3:F36)-SUM(F9:F11,F19:F23,F31:F32)</f>
        <v>4680.7179662380977</v>
      </c>
      <c r="G37" s="90">
        <f t="shared" si="0"/>
        <v>4967.1185276632932</v>
      </c>
      <c r="H37" s="90">
        <f t="shared" si="0"/>
        <v>5098.8377750132113</v>
      </c>
      <c r="I37" s="90">
        <f t="shared" si="0"/>
        <v>5113.6316433363154</v>
      </c>
      <c r="J37" s="90">
        <f t="shared" si="0"/>
        <v>5452.1082744697069</v>
      </c>
      <c r="K37" s="90">
        <f t="shared" si="0"/>
        <v>5596.1697298989729</v>
      </c>
      <c r="L37" s="90">
        <f t="shared" si="0"/>
        <v>5710.5468258735964</v>
      </c>
      <c r="M37" s="90">
        <f t="shared" si="0"/>
        <v>6020.3826590841863</v>
      </c>
      <c r="N37" s="90">
        <f t="shared" ref="N37:V37" si="1">SUM(N3:N36)-SUM(N9:N11,N19:N23,N31:N32,N15:N16)</f>
        <v>6360.4663391240138</v>
      </c>
      <c r="O37" s="90">
        <f t="shared" si="1"/>
        <v>6946.6115078161756</v>
      </c>
      <c r="P37" s="90">
        <f t="shared" si="1"/>
        <v>7165.0289206654379</v>
      </c>
      <c r="Q37" s="90">
        <f t="shared" si="1"/>
        <v>7413.9034074628171</v>
      </c>
      <c r="R37" s="90">
        <f t="shared" si="1"/>
        <v>7773.7295154082312</v>
      </c>
      <c r="S37" s="90">
        <f t="shared" si="1"/>
        <v>7588.5675942934549</v>
      </c>
      <c r="T37" s="90">
        <f t="shared" si="1"/>
        <v>7807.7862780397791</v>
      </c>
      <c r="U37" s="90">
        <f t="shared" si="1"/>
        <v>7968.2409327014111</v>
      </c>
      <c r="V37" s="90">
        <f t="shared" si="1"/>
        <v>8086.8489943233853</v>
      </c>
      <c r="W37" s="90">
        <f t="shared" ref="W37:Y37" si="2">SUM(W3:W36)-SUM(W9:W11,W19:W23,W31:W32,W15:W16)</f>
        <v>8335.0918826697798</v>
      </c>
      <c r="X37" s="90">
        <f t="shared" si="2"/>
        <v>8593.9943298645176</v>
      </c>
      <c r="Y37" s="110">
        <f t="shared" si="2"/>
        <v>8955.4193033070442</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166.52674281863216</v>
      </c>
      <c r="C41" s="185">
        <v>183.1386822575561</v>
      </c>
      <c r="D41" s="185">
        <v>196.95629457116817</v>
      </c>
      <c r="E41" s="185">
        <v>209.63549444539646</v>
      </c>
      <c r="F41" s="185">
        <v>217.72907917504915</v>
      </c>
      <c r="G41" s="185">
        <v>227.99846275549055</v>
      </c>
      <c r="H41" s="185">
        <v>227.61705492973374</v>
      </c>
      <c r="I41" s="185">
        <v>234.54918007511853</v>
      </c>
      <c r="J41" s="185">
        <v>239.54123939513235</v>
      </c>
      <c r="K41" s="185">
        <v>246.76454709677969</v>
      </c>
      <c r="L41" s="185">
        <v>252.3713842654092</v>
      </c>
      <c r="M41" s="185">
        <v>260.68981617977425</v>
      </c>
      <c r="N41" s="185">
        <v>268.8608095710224</v>
      </c>
      <c r="O41" s="185">
        <v>286.35611570686916</v>
      </c>
      <c r="P41" s="185">
        <v>288.38567458096531</v>
      </c>
      <c r="Q41" s="185">
        <v>287.48099484256596</v>
      </c>
      <c r="R41" s="185">
        <v>291.12492755085293</v>
      </c>
      <c r="S41" s="185">
        <v>282.48214365788652</v>
      </c>
      <c r="T41" s="185">
        <v>284.79482860390186</v>
      </c>
      <c r="U41" s="185">
        <v>288.61647918930112</v>
      </c>
      <c r="V41" s="185">
        <v>284.99561586703675</v>
      </c>
      <c r="W41" s="185">
        <v>284.9141684524821</v>
      </c>
      <c r="X41" s="185">
        <v>289.58487086693975</v>
      </c>
      <c r="Y41" s="186">
        <v>299.12564204685918</v>
      </c>
    </row>
    <row r="42" spans="1:25" ht="15" x14ac:dyDescent="0.4">
      <c r="A42" s="187" t="s">
        <v>190</v>
      </c>
      <c r="B42" s="97" t="s">
        <v>219</v>
      </c>
      <c r="C42" s="97" t="s">
        <v>219</v>
      </c>
      <c r="D42" s="97" t="s">
        <v>219</v>
      </c>
      <c r="E42" s="97">
        <v>83.218680314176098</v>
      </c>
      <c r="F42" s="97">
        <v>79.977170343399251</v>
      </c>
      <c r="G42" s="97">
        <v>86.366445864733365</v>
      </c>
      <c r="H42" s="97">
        <v>72.318997824040963</v>
      </c>
      <c r="I42" s="97">
        <v>65.670111569176839</v>
      </c>
      <c r="J42" s="97">
        <v>58.539003725585289</v>
      </c>
      <c r="K42" s="97">
        <v>53.631958117319556</v>
      </c>
      <c r="L42" s="97">
        <v>47.662565508730061</v>
      </c>
      <c r="M42" s="97">
        <v>42.645665869868665</v>
      </c>
      <c r="N42" s="97">
        <v>37.706425230742546</v>
      </c>
      <c r="O42" s="97">
        <v>34.990931918511166</v>
      </c>
      <c r="P42" s="97">
        <v>32.030940234751291</v>
      </c>
      <c r="Q42" s="97">
        <v>30.653064968727318</v>
      </c>
      <c r="R42" s="97">
        <v>30.128744652558481</v>
      </c>
      <c r="S42" s="97">
        <v>29.442275009302008</v>
      </c>
      <c r="T42" s="97">
        <v>28.756920795626378</v>
      </c>
      <c r="U42" s="97">
        <v>28.791359713387578</v>
      </c>
      <c r="V42" s="97">
        <v>27.70130017489058</v>
      </c>
      <c r="W42" s="97">
        <v>23.98349311543063</v>
      </c>
      <c r="X42" s="97">
        <v>20.682796843432055</v>
      </c>
      <c r="Y42" s="109">
        <v>22.296727281700676</v>
      </c>
    </row>
    <row r="43" spans="1:25" ht="15" x14ac:dyDescent="0.4">
      <c r="A43" s="187" t="s">
        <v>50</v>
      </c>
      <c r="B43" s="97" t="s">
        <v>219</v>
      </c>
      <c r="C43" s="97" t="s">
        <v>219</v>
      </c>
      <c r="D43" s="97" t="s">
        <v>219</v>
      </c>
      <c r="E43" s="97" t="s">
        <v>219</v>
      </c>
      <c r="F43" s="97" t="s">
        <v>219</v>
      </c>
      <c r="G43" s="97">
        <v>88.043923644771766</v>
      </c>
      <c r="H43" s="97">
        <v>90.426368271447828</v>
      </c>
      <c r="I43" s="97">
        <v>91.939979165987353</v>
      </c>
      <c r="J43" s="97">
        <v>90.511429354915094</v>
      </c>
      <c r="K43" s="97">
        <v>90.691058252908306</v>
      </c>
      <c r="L43" s="97">
        <v>89.708554996416837</v>
      </c>
      <c r="M43" s="97">
        <v>93.826006326923803</v>
      </c>
      <c r="N43" s="97">
        <v>96.94877350137547</v>
      </c>
      <c r="O43" s="97">
        <v>103.93989171270002</v>
      </c>
      <c r="P43" s="97">
        <v>106.79267580950921</v>
      </c>
      <c r="Q43" s="97">
        <v>115.02106425330742</v>
      </c>
      <c r="R43" s="97">
        <v>126.02094374757557</v>
      </c>
      <c r="S43" s="97">
        <v>135.58586259594045</v>
      </c>
      <c r="T43" s="97">
        <v>152.30838549509309</v>
      </c>
      <c r="U43" s="97">
        <v>168.1074405459951</v>
      </c>
      <c r="V43" s="97">
        <v>173.95636205180892</v>
      </c>
      <c r="W43" s="97">
        <v>182.9510089223088</v>
      </c>
      <c r="X43" s="97">
        <v>193.52553021294011</v>
      </c>
      <c r="Y43" s="109">
        <v>202.65939353946735</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28.224323525593189</v>
      </c>
      <c r="P44" s="97">
        <v>31.861287447401708</v>
      </c>
      <c r="Q44" s="97">
        <v>4.5823538366319241</v>
      </c>
      <c r="R44" s="97">
        <v>11.425201197054042</v>
      </c>
      <c r="S44" s="97" t="s">
        <v>219</v>
      </c>
      <c r="T44" s="97">
        <v>0.24607499082658338</v>
      </c>
      <c r="U44" s="97">
        <v>0.23303774467839397</v>
      </c>
      <c r="V44" s="97" t="s">
        <v>219</v>
      </c>
      <c r="W44" s="97">
        <v>9.4260150668617158</v>
      </c>
      <c r="X44" s="97">
        <v>7.1619098509894465</v>
      </c>
      <c r="Y44" s="109" t="s">
        <v>219</v>
      </c>
    </row>
    <row r="45" spans="1:25" ht="15" x14ac:dyDescent="0.4">
      <c r="A45" s="187" t="s">
        <v>51</v>
      </c>
      <c r="B45" s="97">
        <v>205.21455399011393</v>
      </c>
      <c r="C45" s="97">
        <v>215.14566561127651</v>
      </c>
      <c r="D45" s="97">
        <v>219.3992931745349</v>
      </c>
      <c r="E45" s="97">
        <v>230.09346346309772</v>
      </c>
      <c r="F45" s="97">
        <v>231.30878115330364</v>
      </c>
      <c r="G45" s="97">
        <v>236.10769967813596</v>
      </c>
      <c r="H45" s="97">
        <v>245.39290919378487</v>
      </c>
      <c r="I45" s="97">
        <v>264.1096720053298</v>
      </c>
      <c r="J45" s="97">
        <v>275.84282754768742</v>
      </c>
      <c r="K45" s="97">
        <v>281.11108333928865</v>
      </c>
      <c r="L45" s="97">
        <v>281.26881349631435</v>
      </c>
      <c r="M45" s="97">
        <v>279.26483603669288</v>
      </c>
      <c r="N45" s="97">
        <v>285.75956279912936</v>
      </c>
      <c r="O45" s="97">
        <v>310.06234412818947</v>
      </c>
      <c r="P45" s="97">
        <v>320.34843847784981</v>
      </c>
      <c r="Q45" s="97">
        <v>314.55663237964518</v>
      </c>
      <c r="R45" s="97">
        <v>310.71208180706481</v>
      </c>
      <c r="S45" s="97" t="s">
        <v>219</v>
      </c>
      <c r="T45" s="97" t="s">
        <v>219</v>
      </c>
      <c r="U45" s="97" t="s">
        <v>219</v>
      </c>
      <c r="V45" s="97" t="s">
        <v>219</v>
      </c>
      <c r="W45" s="97" t="s">
        <v>219</v>
      </c>
      <c r="X45" s="97" t="s">
        <v>219</v>
      </c>
      <c r="Y45" s="109" t="s">
        <v>219</v>
      </c>
    </row>
    <row r="46" spans="1:25" ht="26.25" customHeight="1" x14ac:dyDescent="0.4">
      <c r="A46" s="187" t="s">
        <v>52</v>
      </c>
      <c r="B46" s="97">
        <v>456.69113812901412</v>
      </c>
      <c r="C46" s="97">
        <v>503.4878705893268</v>
      </c>
      <c r="D46" s="97">
        <v>526.719933969522</v>
      </c>
      <c r="E46" s="97">
        <v>548.22284700326577</v>
      </c>
      <c r="F46" s="97">
        <v>568.91677810645979</v>
      </c>
      <c r="G46" s="97">
        <v>605.82776478503797</v>
      </c>
      <c r="H46" s="97">
        <v>614.99894456701293</v>
      </c>
      <c r="I46" s="97">
        <v>631.85197779805901</v>
      </c>
      <c r="J46" s="97">
        <v>638.90378366154744</v>
      </c>
      <c r="K46" s="97">
        <v>653.20722937162077</v>
      </c>
      <c r="L46" s="97">
        <v>669.27034741696059</v>
      </c>
      <c r="M46" s="97">
        <v>701.40203825291167</v>
      </c>
      <c r="N46" s="97">
        <v>729.60924294988729</v>
      </c>
      <c r="O46" s="97">
        <v>778.15907673811068</v>
      </c>
      <c r="P46" s="97">
        <v>790.03741907367589</v>
      </c>
      <c r="Q46" s="97">
        <v>822.43503266826133</v>
      </c>
      <c r="R46" s="97">
        <v>863.42260091809226</v>
      </c>
      <c r="S46" s="97">
        <v>861.91755926836663</v>
      </c>
      <c r="T46" s="97">
        <v>855.19743390293536</v>
      </c>
      <c r="U46" s="97">
        <v>823.000185608121</v>
      </c>
      <c r="V46" s="97">
        <v>695.7245005130975</v>
      </c>
      <c r="W46" s="97">
        <v>525.80052364737662</v>
      </c>
      <c r="X46" s="97">
        <v>397.93359864597056</v>
      </c>
      <c r="Y46" s="109">
        <v>331.80878024204912</v>
      </c>
    </row>
    <row r="47" spans="1:25" ht="15" x14ac:dyDescent="0.4">
      <c r="A47" s="188" t="s">
        <v>53</v>
      </c>
      <c r="B47" s="97" t="s">
        <v>219</v>
      </c>
      <c r="C47" s="97" t="s">
        <v>219</v>
      </c>
      <c r="D47" s="97" t="s">
        <v>219</v>
      </c>
      <c r="E47" s="97" t="s">
        <v>219</v>
      </c>
      <c r="F47" s="97" t="s">
        <v>219</v>
      </c>
      <c r="G47" s="97" t="s">
        <v>219</v>
      </c>
      <c r="H47" s="97">
        <v>57.952193953037074</v>
      </c>
      <c r="I47" s="97">
        <v>57.195377018290294</v>
      </c>
      <c r="J47" s="97">
        <v>57.280684207364523</v>
      </c>
      <c r="K47" s="97">
        <v>60.749624976860503</v>
      </c>
      <c r="L47" s="97">
        <v>62.227135846113057</v>
      </c>
      <c r="M47" s="97">
        <v>64.363220034926073</v>
      </c>
      <c r="N47" s="97">
        <v>66.740513281995291</v>
      </c>
      <c r="O47" s="97">
        <v>70.176289014760513</v>
      </c>
      <c r="P47" s="97">
        <v>69.708210320565584</v>
      </c>
      <c r="Q47" s="97">
        <v>73.184361190658223</v>
      </c>
      <c r="R47" s="97">
        <v>76.312347981909056</v>
      </c>
      <c r="S47" s="97">
        <v>78.60225215759634</v>
      </c>
      <c r="T47" s="97">
        <v>91.273654046491927</v>
      </c>
      <c r="U47" s="97">
        <v>97.55346260604334</v>
      </c>
      <c r="V47" s="97">
        <v>98.586258119775124</v>
      </c>
      <c r="W47" s="97">
        <v>100.75936826061783</v>
      </c>
      <c r="X47" s="97">
        <v>106.45278421796941</v>
      </c>
      <c r="Y47" s="109">
        <v>114.77647604114671</v>
      </c>
    </row>
    <row r="48" spans="1:25" ht="15" x14ac:dyDescent="0.4">
      <c r="A48" s="188" t="s">
        <v>54</v>
      </c>
      <c r="B48" s="97" t="s">
        <v>219</v>
      </c>
      <c r="C48" s="97" t="s">
        <v>219</v>
      </c>
      <c r="D48" s="97" t="s">
        <v>219</v>
      </c>
      <c r="E48" s="97" t="s">
        <v>219</v>
      </c>
      <c r="F48" s="97" t="s">
        <v>219</v>
      </c>
      <c r="G48" s="97" t="s">
        <v>219</v>
      </c>
      <c r="H48" s="97">
        <v>348.28031509767055</v>
      </c>
      <c r="I48" s="97">
        <v>352.6248505490409</v>
      </c>
      <c r="J48" s="97">
        <v>349.45952838335313</v>
      </c>
      <c r="K48" s="97">
        <v>349.49110765502866</v>
      </c>
      <c r="L48" s="97">
        <v>354.62651666356948</v>
      </c>
      <c r="M48" s="97">
        <v>369.28276420584871</v>
      </c>
      <c r="N48" s="97">
        <v>382.99718379856881</v>
      </c>
      <c r="O48" s="97">
        <v>405.9922215088086</v>
      </c>
      <c r="P48" s="97">
        <v>409.02951420793391</v>
      </c>
      <c r="Q48" s="97">
        <v>431.47993389956133</v>
      </c>
      <c r="R48" s="97">
        <v>457.19164691800245</v>
      </c>
      <c r="S48" s="97">
        <v>450.2720438842652</v>
      </c>
      <c r="T48" s="97">
        <v>419.18581253113427</v>
      </c>
      <c r="U48" s="97">
        <v>397.33852076662413</v>
      </c>
      <c r="V48" s="97">
        <v>297.09817447384933</v>
      </c>
      <c r="W48" s="97">
        <v>177.87003595398343</v>
      </c>
      <c r="X48" s="97">
        <v>76.744030358287688</v>
      </c>
      <c r="Y48" s="109">
        <v>24.159933153069019</v>
      </c>
    </row>
    <row r="49" spans="1:25" ht="15" x14ac:dyDescent="0.4">
      <c r="A49" s="188" t="s">
        <v>55</v>
      </c>
      <c r="B49" s="97" t="s">
        <v>219</v>
      </c>
      <c r="C49" s="97" t="s">
        <v>219</v>
      </c>
      <c r="D49" s="97" t="s">
        <v>219</v>
      </c>
      <c r="E49" s="97" t="s">
        <v>219</v>
      </c>
      <c r="F49" s="97" t="s">
        <v>219</v>
      </c>
      <c r="G49" s="97" t="s">
        <v>219</v>
      </c>
      <c r="H49" s="97">
        <v>208.85033684167726</v>
      </c>
      <c r="I49" s="97">
        <v>222.51646495373407</v>
      </c>
      <c r="J49" s="97">
        <v>232.70078969357175</v>
      </c>
      <c r="K49" s="97">
        <v>243.11174777530942</v>
      </c>
      <c r="L49" s="97">
        <v>252.5876046267685</v>
      </c>
      <c r="M49" s="97">
        <v>267.69200390318196</v>
      </c>
      <c r="N49" s="97">
        <v>279.66619470142274</v>
      </c>
      <c r="O49" s="97">
        <v>301.94497445923389</v>
      </c>
      <c r="P49" s="97">
        <v>312.0075692024306</v>
      </c>
      <c r="Q49" s="97">
        <v>317.71132651472522</v>
      </c>
      <c r="R49" s="97">
        <v>330.17835132133399</v>
      </c>
      <c r="S49" s="97">
        <v>333.92606898508444</v>
      </c>
      <c r="T49" s="97">
        <v>346.46334770778969</v>
      </c>
      <c r="U49" s="97">
        <v>327.95925475441425</v>
      </c>
      <c r="V49" s="97">
        <v>300.62722338751848</v>
      </c>
      <c r="W49" s="97">
        <v>246.8873680433129</v>
      </c>
      <c r="X49" s="97">
        <v>214.76789969340103</v>
      </c>
      <c r="Y49" s="109">
        <v>196.04519430233213</v>
      </c>
    </row>
    <row r="50" spans="1:25" ht="17.25" customHeight="1" x14ac:dyDescent="0.4">
      <c r="A50" s="187" t="s">
        <v>96</v>
      </c>
      <c r="B50" s="97" t="s">
        <v>219</v>
      </c>
      <c r="C50" s="97" t="s">
        <v>219</v>
      </c>
      <c r="D50" s="97" t="s">
        <v>219</v>
      </c>
      <c r="E50" s="97" t="s">
        <v>219</v>
      </c>
      <c r="F50" s="97" t="s">
        <v>219</v>
      </c>
      <c r="G50" s="97" t="s">
        <v>219</v>
      </c>
      <c r="H50" s="97">
        <v>0.39728885373992551</v>
      </c>
      <c r="I50" s="97">
        <v>0.42650874456375037</v>
      </c>
      <c r="J50" s="97">
        <v>0.47870476801533846</v>
      </c>
      <c r="K50" s="97">
        <v>0.55955859867976299</v>
      </c>
      <c r="L50" s="97">
        <v>0.68663087895497288</v>
      </c>
      <c r="M50" s="97">
        <v>0.62925360026939403</v>
      </c>
      <c r="N50" s="97">
        <v>0.69825822480734534</v>
      </c>
      <c r="O50" s="97">
        <v>0.68716688663138437</v>
      </c>
      <c r="P50" s="97">
        <v>0.70097042374820595</v>
      </c>
      <c r="Q50" s="97">
        <v>0.88142974680981401</v>
      </c>
      <c r="R50" s="97">
        <v>2.1879011969512931</v>
      </c>
      <c r="S50" s="97">
        <v>8.2496748153310957</v>
      </c>
      <c r="T50" s="97">
        <v>7.8254132574567867</v>
      </c>
      <c r="U50" s="97">
        <v>6.8983145954112457</v>
      </c>
      <c r="V50" s="97">
        <v>7.570108063324148</v>
      </c>
      <c r="W50" s="97">
        <v>8.6681437425121057</v>
      </c>
      <c r="X50" s="97">
        <v>8.2569076108867332</v>
      </c>
      <c r="Y50" s="109">
        <v>7.4718919446227341</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9.5864645241683153</v>
      </c>
      <c r="O51" s="97">
        <v>87.614986685330194</v>
      </c>
      <c r="P51" s="97">
        <v>146.54362253064335</v>
      </c>
      <c r="Q51" s="97">
        <v>221.09532420608011</v>
      </c>
      <c r="R51" s="97">
        <v>428.01712609159489</v>
      </c>
      <c r="S51" s="97">
        <v>651.15717054664731</v>
      </c>
      <c r="T51" s="97">
        <v>780.26630129466889</v>
      </c>
      <c r="U51" s="97">
        <v>865.81389995470693</v>
      </c>
      <c r="V51" s="97">
        <v>856.16784697779076</v>
      </c>
      <c r="W51" s="97">
        <v>864.01104778162335</v>
      </c>
      <c r="X51" s="97">
        <v>821.94483717469154</v>
      </c>
      <c r="Y51" s="109">
        <v>735.94398303037758</v>
      </c>
    </row>
    <row r="52" spans="1:25" ht="15" x14ac:dyDescent="0.4">
      <c r="A52" s="189" t="s">
        <v>56</v>
      </c>
      <c r="B52" s="97">
        <v>843.65624198744626</v>
      </c>
      <c r="C52" s="97">
        <v>829.82509146734446</v>
      </c>
      <c r="D52" s="97">
        <v>820.07855520334476</v>
      </c>
      <c r="E52" s="97">
        <v>838.20578737983647</v>
      </c>
      <c r="F52" s="97">
        <v>842.27852458068128</v>
      </c>
      <c r="G52" s="97">
        <v>854.82858915593533</v>
      </c>
      <c r="H52" s="97">
        <v>891.29192456627368</v>
      </c>
      <c r="I52" s="97">
        <v>834.98325230072521</v>
      </c>
      <c r="J52" s="97">
        <v>823.43910684353739</v>
      </c>
      <c r="K52" s="97">
        <v>830.24031360346669</v>
      </c>
      <c r="L52" s="97">
        <v>843.00235027191059</v>
      </c>
      <c r="M52" s="97">
        <v>870.07870360032041</v>
      </c>
      <c r="N52" s="97">
        <v>923.54461772029242</v>
      </c>
      <c r="O52" s="97">
        <v>1047.8169834944101</v>
      </c>
      <c r="P52" s="97">
        <v>1103.0602410323304</v>
      </c>
      <c r="Q52" s="97">
        <v>1166.0878765565715</v>
      </c>
      <c r="R52" s="97">
        <v>1210.6335048265084</v>
      </c>
      <c r="S52" s="97">
        <v>1193.2210738007466</v>
      </c>
      <c r="T52" s="97">
        <v>1203.8482741437545</v>
      </c>
      <c r="U52" s="97">
        <v>1184.7480665911505</v>
      </c>
      <c r="V52" s="97">
        <v>1129.8713487526652</v>
      </c>
      <c r="W52" s="97">
        <v>1049.2049816822343</v>
      </c>
      <c r="X52" s="97">
        <v>925.91268104145718</v>
      </c>
      <c r="Y52" s="109">
        <v>780.22342274719199</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557.30236723214</v>
      </c>
      <c r="O53" s="97">
        <v>672.12525733422694</v>
      </c>
      <c r="P53" s="97">
        <v>725.70696928258246</v>
      </c>
      <c r="Q53" s="97">
        <v>774.03941597018024</v>
      </c>
      <c r="R53" s="97">
        <v>813.38219917444917</v>
      </c>
      <c r="S53" s="97">
        <v>797.73037752387404</v>
      </c>
      <c r="T53" s="97">
        <v>809.81750096865755</v>
      </c>
      <c r="U53" s="97">
        <v>802.90116518710045</v>
      </c>
      <c r="V53" s="97">
        <v>765.65043121143685</v>
      </c>
      <c r="W53" s="97">
        <v>706.37714671153753</v>
      </c>
      <c r="X53" s="97">
        <v>613.20383484715694</v>
      </c>
      <c r="Y53" s="109">
        <v>478.72965689336201</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366.24225172255717</v>
      </c>
      <c r="O54" s="97">
        <v>375.69172616018312</v>
      </c>
      <c r="P54" s="97">
        <v>377.35327174974799</v>
      </c>
      <c r="Q54" s="97">
        <v>392.04846058639157</v>
      </c>
      <c r="R54" s="97">
        <v>397.25130565205961</v>
      </c>
      <c r="S54" s="97">
        <v>395.49069627687265</v>
      </c>
      <c r="T54" s="97">
        <v>394.03077317509667</v>
      </c>
      <c r="U54" s="97">
        <v>381.84690250940491</v>
      </c>
      <c r="V54" s="97">
        <v>364.22091754122846</v>
      </c>
      <c r="W54" s="97">
        <v>342.82783497069676</v>
      </c>
      <c r="X54" s="97">
        <v>312.70884619430012</v>
      </c>
      <c r="Y54" s="109">
        <v>301.49376585382998</v>
      </c>
    </row>
    <row r="55" spans="1:25" ht="15" x14ac:dyDescent="0.4">
      <c r="A55" s="189" t="s">
        <v>57</v>
      </c>
      <c r="B55" s="97">
        <v>956.33112316067877</v>
      </c>
      <c r="C55" s="97">
        <v>910.23736990167117</v>
      </c>
      <c r="D55" s="97">
        <v>864.89711030175306</v>
      </c>
      <c r="E55" s="97">
        <v>797.04743304922113</v>
      </c>
      <c r="F55" s="97">
        <v>777.61724799248998</v>
      </c>
      <c r="G55" s="97">
        <v>761.39852747576117</v>
      </c>
      <c r="H55" s="97">
        <v>733.01231877001624</v>
      </c>
      <c r="I55" s="97">
        <v>702.57030031911881</v>
      </c>
      <c r="J55" s="97">
        <v>661.1499666755858</v>
      </c>
      <c r="K55" s="97">
        <v>631.59749561517083</v>
      </c>
      <c r="L55" s="97">
        <v>592.03804133903486</v>
      </c>
      <c r="M55" s="97">
        <v>572.4174260905977</v>
      </c>
      <c r="N55" s="97">
        <v>531.93900504438932</v>
      </c>
      <c r="O55" s="97">
        <v>480.25400286100773</v>
      </c>
      <c r="P55" s="97">
        <v>420.5478515380176</v>
      </c>
      <c r="Q55" s="97">
        <v>365.19918376088435</v>
      </c>
      <c r="R55" s="97">
        <v>225.05642176254909</v>
      </c>
      <c r="S55" s="97">
        <v>63.692248259176168</v>
      </c>
      <c r="T55" s="97">
        <v>10.186548819031536</v>
      </c>
      <c r="U55" s="97">
        <v>3.020131895325425</v>
      </c>
      <c r="V55" s="97">
        <v>0.87155258217652631</v>
      </c>
      <c r="W55" s="97">
        <v>0.54014364437351869</v>
      </c>
      <c r="X55" s="97" t="s">
        <v>219</v>
      </c>
      <c r="Y55" s="109" t="s">
        <v>219</v>
      </c>
    </row>
    <row r="56" spans="1:25" ht="27" customHeight="1" x14ac:dyDescent="0.4">
      <c r="A56" s="187" t="s">
        <v>58</v>
      </c>
      <c r="B56" s="97">
        <v>1132.0763236070272</v>
      </c>
      <c r="C56" s="97">
        <v>934.93330670011619</v>
      </c>
      <c r="D56" s="97">
        <v>908.57372412546647</v>
      </c>
      <c r="E56" s="97">
        <v>960.76974044046926</v>
      </c>
      <c r="F56" s="97">
        <v>1043.1728249878975</v>
      </c>
      <c r="G56" s="97">
        <v>1113.5408269810655</v>
      </c>
      <c r="H56" s="97">
        <v>1113.6914497326361</v>
      </c>
      <c r="I56" s="97">
        <v>991.75022177074743</v>
      </c>
      <c r="J56" s="97">
        <v>745.32403971255917</v>
      </c>
      <c r="K56" s="97">
        <v>651.5064559941527</v>
      </c>
      <c r="L56" s="97">
        <v>607.00995570659006</v>
      </c>
      <c r="M56" s="97">
        <v>598.68302220158637</v>
      </c>
      <c r="N56" s="97">
        <v>559.84742877251188</v>
      </c>
      <c r="O56" s="97">
        <v>525.89403446532879</v>
      </c>
      <c r="P56" s="97">
        <v>480.78933825202284</v>
      </c>
      <c r="Q56" s="97">
        <v>423.66377077673616</v>
      </c>
      <c r="R56" s="97">
        <v>312.72756008793539</v>
      </c>
      <c r="S56" s="97">
        <v>216.48037685215868</v>
      </c>
      <c r="T56" s="97">
        <v>184.68025569304854</v>
      </c>
      <c r="U56" s="97">
        <v>167.32038163076973</v>
      </c>
      <c r="V56" s="97">
        <v>151.17870901310388</v>
      </c>
      <c r="W56" s="97">
        <v>144.68373345989286</v>
      </c>
      <c r="X56" s="97">
        <v>122.9375436645407</v>
      </c>
      <c r="Y56" s="109">
        <v>89.84167202561612</v>
      </c>
    </row>
    <row r="57" spans="1:25" ht="15" x14ac:dyDescent="0.4">
      <c r="A57" s="188" t="s">
        <v>59</v>
      </c>
      <c r="B57" s="97">
        <v>283.26328821216958</v>
      </c>
      <c r="C57" s="97">
        <v>282.29496770602543</v>
      </c>
      <c r="D57" s="97">
        <v>265.62796810300074</v>
      </c>
      <c r="E57" s="97">
        <v>280.00128924499364</v>
      </c>
      <c r="F57" s="97">
        <v>297.24624319527987</v>
      </c>
      <c r="G57" s="97">
        <v>326.4957092317041</v>
      </c>
      <c r="H57" s="97">
        <v>323.57416791824977</v>
      </c>
      <c r="I57" s="97">
        <v>174.15007658520292</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355.09971995715449</v>
      </c>
      <c r="G58" s="97">
        <v>387.38952834749989</v>
      </c>
      <c r="H58" s="97">
        <v>391.58504144133428</v>
      </c>
      <c r="I58" s="97">
        <v>409.90716822617782</v>
      </c>
      <c r="J58" s="97">
        <v>388.51115324769933</v>
      </c>
      <c r="K58" s="97">
        <v>346.05417627454011</v>
      </c>
      <c r="L58" s="97">
        <v>332.06741174710237</v>
      </c>
      <c r="M58" s="97">
        <v>348.89492802384092</v>
      </c>
      <c r="N58" s="97">
        <v>333.28528089564799</v>
      </c>
      <c r="O58" s="97">
        <v>311.09373446497358</v>
      </c>
      <c r="P58" s="97">
        <v>275.83454506147751</v>
      </c>
      <c r="Q58" s="97">
        <v>235.94725139753064</v>
      </c>
      <c r="R58" s="97">
        <v>135.40189113892092</v>
      </c>
      <c r="S58" s="97">
        <v>52.624777159423836</v>
      </c>
      <c r="T58" s="97">
        <v>26.258316775234434</v>
      </c>
      <c r="U58" s="97">
        <v>13.387070510556708</v>
      </c>
      <c r="V58" s="97">
        <v>6.1847214083732434</v>
      </c>
      <c r="W58" s="97">
        <v>1.8894879172325909</v>
      </c>
      <c r="X58" s="97" t="s">
        <v>219</v>
      </c>
      <c r="Y58" s="109" t="s">
        <v>219</v>
      </c>
    </row>
    <row r="59" spans="1:25" ht="15" x14ac:dyDescent="0.4">
      <c r="A59" s="188" t="s">
        <v>194</v>
      </c>
      <c r="B59" s="97" t="s">
        <v>219</v>
      </c>
      <c r="C59" s="97" t="s">
        <v>219</v>
      </c>
      <c r="D59" s="97" t="s">
        <v>219</v>
      </c>
      <c r="E59" s="97" t="s">
        <v>219</v>
      </c>
      <c r="F59" s="97">
        <v>345.43151494703039</v>
      </c>
      <c r="G59" s="97">
        <v>349.65533486679686</v>
      </c>
      <c r="H59" s="97">
        <v>348.03471417700871</v>
      </c>
      <c r="I59" s="97">
        <v>355.11436794386145</v>
      </c>
      <c r="J59" s="97">
        <v>308.97295173319623</v>
      </c>
      <c r="K59" s="97">
        <v>254.54111828973132</v>
      </c>
      <c r="L59" s="97">
        <v>225.57444072881805</v>
      </c>
      <c r="M59" s="97">
        <v>208.20822660694122</v>
      </c>
      <c r="N59" s="97">
        <v>186.44450891780687</v>
      </c>
      <c r="O59" s="97">
        <v>171.99686880011328</v>
      </c>
      <c r="P59" s="97">
        <v>154.99611448242823</v>
      </c>
      <c r="Q59" s="97">
        <v>138.4068694339166</v>
      </c>
      <c r="R59" s="97">
        <v>125.80745646602755</v>
      </c>
      <c r="S59" s="97">
        <v>110.65436782388092</v>
      </c>
      <c r="T59" s="97">
        <v>103.31699798834916</v>
      </c>
      <c r="U59" s="97">
        <v>96.165314960188169</v>
      </c>
      <c r="V59" s="97">
        <v>86.925627785840362</v>
      </c>
      <c r="W59" s="97">
        <v>83.043205285007772</v>
      </c>
      <c r="X59" s="97">
        <v>67.852632556621558</v>
      </c>
      <c r="Y59" s="109">
        <v>46.912334078769462</v>
      </c>
    </row>
    <row r="60" spans="1:25" ht="15" x14ac:dyDescent="0.4">
      <c r="A60" s="188" t="s">
        <v>195</v>
      </c>
      <c r="B60" s="97" t="s">
        <v>219</v>
      </c>
      <c r="C60" s="97" t="s">
        <v>219</v>
      </c>
      <c r="D60" s="97" t="s">
        <v>219</v>
      </c>
      <c r="E60" s="97" t="s">
        <v>219</v>
      </c>
      <c r="F60" s="97">
        <v>21.686363487748356</v>
      </c>
      <c r="G60" s="97">
        <v>28.036796639881143</v>
      </c>
      <c r="H60" s="97">
        <v>29.594696473901674</v>
      </c>
      <c r="I60" s="97">
        <v>31.445886468762382</v>
      </c>
      <c r="J60" s="97">
        <v>29.022014205996765</v>
      </c>
      <c r="K60" s="97">
        <v>26.370040203836691</v>
      </c>
      <c r="L60" s="97">
        <v>24.95641461987951</v>
      </c>
      <c r="M60" s="97">
        <v>23.372936111379506</v>
      </c>
      <c r="N60" s="97">
        <v>22.313333814264261</v>
      </c>
      <c r="O60" s="97">
        <v>23.960443530872798</v>
      </c>
      <c r="P60" s="97">
        <v>30.252992993137468</v>
      </c>
      <c r="Q60" s="97">
        <v>33.120942000552148</v>
      </c>
      <c r="R60" s="97">
        <v>38.897808553198871</v>
      </c>
      <c r="S60" s="97">
        <v>42.181055979080149</v>
      </c>
      <c r="T60" s="97">
        <v>45.41234308275078</v>
      </c>
      <c r="U60" s="97">
        <v>49.748415233940889</v>
      </c>
      <c r="V60" s="97">
        <v>51.097301406770534</v>
      </c>
      <c r="W60" s="97">
        <v>54.499269691459439</v>
      </c>
      <c r="X60" s="97">
        <v>51.180034721102921</v>
      </c>
      <c r="Y60" s="109">
        <v>41.110535709904873</v>
      </c>
    </row>
    <row r="61" spans="1:25" ht="15" x14ac:dyDescent="0.4">
      <c r="A61" s="188" t="s">
        <v>196</v>
      </c>
      <c r="B61" s="97" t="s">
        <v>219</v>
      </c>
      <c r="C61" s="97" t="s">
        <v>219</v>
      </c>
      <c r="D61" s="97" t="s">
        <v>219</v>
      </c>
      <c r="E61" s="97" t="s">
        <v>219</v>
      </c>
      <c r="F61" s="97">
        <v>23.70898340068436</v>
      </c>
      <c r="G61" s="97">
        <v>21.963457895183403</v>
      </c>
      <c r="H61" s="97">
        <v>20.902829722141654</v>
      </c>
      <c r="I61" s="97">
        <v>21.132722546742816</v>
      </c>
      <c r="J61" s="97">
        <v>18.817920525666729</v>
      </c>
      <c r="K61" s="97">
        <v>21.963731412284314</v>
      </c>
      <c r="L61" s="97">
        <v>23.024969244217761</v>
      </c>
      <c r="M61" s="97">
        <v>18.043993644242278</v>
      </c>
      <c r="N61" s="97">
        <v>17.555173719810568</v>
      </c>
      <c r="O61" s="97">
        <v>17.895423416182371</v>
      </c>
      <c r="P61" s="97">
        <v>19.483977913509708</v>
      </c>
      <c r="Q61" s="97">
        <v>16.171990479176724</v>
      </c>
      <c r="R61" s="97">
        <v>12.753136056123534</v>
      </c>
      <c r="S61" s="97">
        <v>11.04900384722067</v>
      </c>
      <c r="T61" s="97">
        <v>9.6578693371861419</v>
      </c>
      <c r="U61" s="97">
        <v>8.0402686083387493</v>
      </c>
      <c r="V61" s="97">
        <v>7.0584777356761572</v>
      </c>
      <c r="W61" s="97">
        <v>5.3569962468994019</v>
      </c>
      <c r="X61" s="97">
        <v>3.7649184995224441</v>
      </c>
      <c r="Y61" s="109">
        <v>1.400555325632477</v>
      </c>
    </row>
    <row r="62" spans="1:25" ht="26.25" customHeight="1" x14ac:dyDescent="0.4">
      <c r="A62" s="189" t="s">
        <v>200</v>
      </c>
      <c r="B62" s="97" t="s">
        <v>219</v>
      </c>
      <c r="C62" s="97" t="s">
        <v>219</v>
      </c>
      <c r="D62" s="97" t="s">
        <v>219</v>
      </c>
      <c r="E62" s="97" t="s">
        <v>219</v>
      </c>
      <c r="F62" s="97">
        <v>125.73618724379723</v>
      </c>
      <c r="G62" s="97">
        <v>127.42432335139583</v>
      </c>
      <c r="H62" s="97">
        <v>125.14441940495625</v>
      </c>
      <c r="I62" s="97">
        <v>123.31936081071973</v>
      </c>
      <c r="J62" s="97">
        <v>122.55161642716281</v>
      </c>
      <c r="K62" s="97">
        <v>117.95166226015027</v>
      </c>
      <c r="L62" s="97">
        <v>113.79497398337203</v>
      </c>
      <c r="M62" s="97">
        <v>110.72113195135617</v>
      </c>
      <c r="N62" s="97">
        <v>110.05593972795896</v>
      </c>
      <c r="O62" s="97">
        <v>110.87350708013285</v>
      </c>
      <c r="P62" s="97">
        <v>114.28793568465535</v>
      </c>
      <c r="Q62" s="97">
        <v>111.97673238928812</v>
      </c>
      <c r="R62" s="97">
        <v>110.94261403086429</v>
      </c>
      <c r="S62" s="97">
        <v>107.17715153750969</v>
      </c>
      <c r="T62" s="97">
        <v>105.84143559027299</v>
      </c>
      <c r="U62" s="97">
        <v>102.01919876983388</v>
      </c>
      <c r="V62" s="97">
        <v>95.53414480954369</v>
      </c>
      <c r="W62" s="97">
        <v>91.044776695584758</v>
      </c>
      <c r="X62" s="97">
        <v>88.475150191555144</v>
      </c>
      <c r="Y62" s="109">
        <v>85.651518981071746</v>
      </c>
    </row>
    <row r="63" spans="1:25" ht="15" x14ac:dyDescent="0.4">
      <c r="A63" s="187" t="s">
        <v>65</v>
      </c>
      <c r="B63" s="97">
        <v>196.40095992042154</v>
      </c>
      <c r="C63" s="97">
        <v>386.45173397677871</v>
      </c>
      <c r="D63" s="97">
        <v>346.39634772121548</v>
      </c>
      <c r="E63" s="97">
        <v>328.64778647698745</v>
      </c>
      <c r="F63" s="97">
        <v>290.85854762921593</v>
      </c>
      <c r="G63" s="97">
        <v>253.30173283744702</v>
      </c>
      <c r="H63" s="97">
        <v>233.90902523869124</v>
      </c>
      <c r="I63" s="97">
        <v>207.15922969488773</v>
      </c>
      <c r="J63" s="97">
        <v>168.59670299850515</v>
      </c>
      <c r="K63" s="97">
        <v>171.21442626513266</v>
      </c>
      <c r="L63" s="97">
        <v>178.00304428402268</v>
      </c>
      <c r="M63" s="97">
        <v>171.20326157934664</v>
      </c>
      <c r="N63" s="97">
        <v>210.15391308048302</v>
      </c>
      <c r="O63" s="97">
        <v>315.49105977292481</v>
      </c>
      <c r="P63" s="97">
        <v>301.56049850548339</v>
      </c>
      <c r="Q63" s="97">
        <v>337.40357579167642</v>
      </c>
      <c r="R63" s="97">
        <v>369.07535836699566</v>
      </c>
      <c r="S63" s="97">
        <v>306.28165389003726</v>
      </c>
      <c r="T63" s="97">
        <v>219.06206448593392</v>
      </c>
      <c r="U63" s="97">
        <v>178.8470021091797</v>
      </c>
      <c r="V63" s="97">
        <v>148.56778225397926</v>
      </c>
      <c r="W63" s="97">
        <v>126.54393592247703</v>
      </c>
      <c r="X63" s="97">
        <v>98.738322454505521</v>
      </c>
      <c r="Y63" s="109">
        <v>53.830621904634306</v>
      </c>
    </row>
    <row r="64" spans="1:25" ht="15" x14ac:dyDescent="0.4">
      <c r="A64" s="187" t="s">
        <v>66</v>
      </c>
      <c r="B64" s="97" t="s">
        <v>219</v>
      </c>
      <c r="C64" s="97" t="s">
        <v>219</v>
      </c>
      <c r="D64" s="97" t="s">
        <v>219</v>
      </c>
      <c r="E64" s="97" t="s">
        <v>219</v>
      </c>
      <c r="F64" s="97">
        <v>2.9076699267720927</v>
      </c>
      <c r="G64" s="97">
        <v>3.3356697747296398</v>
      </c>
      <c r="H64" s="97">
        <v>4.3278079631729316</v>
      </c>
      <c r="I64" s="97">
        <v>6.4301052355131327</v>
      </c>
      <c r="J64" s="97">
        <v>5.8021912098483908</v>
      </c>
      <c r="K64" s="97">
        <v>7.3997452477813228</v>
      </c>
      <c r="L64" s="97">
        <v>7.9177112079304361</v>
      </c>
      <c r="M64" s="97">
        <v>11.47873190851298</v>
      </c>
      <c r="N64" s="97">
        <v>15.609956165451473</v>
      </c>
      <c r="O64" s="97">
        <v>13.862172211825897</v>
      </c>
      <c r="P64" s="97">
        <v>15.0522768962815</v>
      </c>
      <c r="Q64" s="97">
        <v>16.033422448059024</v>
      </c>
      <c r="R64" s="97">
        <v>14.842119746990829</v>
      </c>
      <c r="S64" s="97">
        <v>14.293627247426887</v>
      </c>
      <c r="T64" s="97">
        <v>14.681162396242032</v>
      </c>
      <c r="U64" s="97">
        <v>16.298494899091317</v>
      </c>
      <c r="V64" s="97">
        <v>15.520242289954258</v>
      </c>
      <c r="W64" s="97">
        <v>13.400161947093046</v>
      </c>
      <c r="X64" s="97">
        <v>10.989424490833485</v>
      </c>
      <c r="Y64" s="109">
        <v>12.710230087065115</v>
      </c>
    </row>
    <row r="65" spans="1:25" ht="15" x14ac:dyDescent="0.4">
      <c r="A65" s="187" t="s">
        <v>197</v>
      </c>
      <c r="B65" s="97" t="s">
        <v>219</v>
      </c>
      <c r="C65" s="97" t="s">
        <v>219</v>
      </c>
      <c r="D65" s="97" t="s">
        <v>219</v>
      </c>
      <c r="E65" s="97" t="s">
        <v>219</v>
      </c>
      <c r="F65" s="97" t="s">
        <v>219</v>
      </c>
      <c r="G65" s="97" t="s">
        <v>219</v>
      </c>
      <c r="H65" s="97" t="s">
        <v>219</v>
      </c>
      <c r="I65" s="97" t="s">
        <v>219</v>
      </c>
      <c r="J65" s="97">
        <v>25.569721442960535</v>
      </c>
      <c r="K65" s="97">
        <v>26.463494164702507</v>
      </c>
      <c r="L65" s="97">
        <v>27.360024518100804</v>
      </c>
      <c r="M65" s="97">
        <v>27.904717311316784</v>
      </c>
      <c r="N65" s="97">
        <v>28.201026484154887</v>
      </c>
      <c r="O65" s="97">
        <v>28.883168898767721</v>
      </c>
      <c r="P65" s="97">
        <v>29.957664098435625</v>
      </c>
      <c r="Q65" s="97">
        <v>29.948988480515226</v>
      </c>
      <c r="R65" s="97">
        <v>29.782798915476963</v>
      </c>
      <c r="S65" s="97">
        <v>29.705184785078746</v>
      </c>
      <c r="T65" s="97">
        <v>29.594464203295786</v>
      </c>
      <c r="U65" s="97">
        <v>29.679459663286032</v>
      </c>
      <c r="V65" s="97">
        <v>29.263517313025105</v>
      </c>
      <c r="W65" s="97">
        <v>30.013460265933951</v>
      </c>
      <c r="X65" s="97">
        <v>21.023713096679348</v>
      </c>
      <c r="Y65" s="109">
        <v>10.84789524215374</v>
      </c>
    </row>
    <row r="66" spans="1:25" ht="15" x14ac:dyDescent="0.4">
      <c r="A66" s="187" t="s">
        <v>100</v>
      </c>
      <c r="B66" s="97" t="s">
        <v>219</v>
      </c>
      <c r="C66" s="97" t="s">
        <v>219</v>
      </c>
      <c r="D66" s="97" t="s">
        <v>219</v>
      </c>
      <c r="E66" s="97" t="s">
        <v>219</v>
      </c>
      <c r="F66" s="97" t="s">
        <v>219</v>
      </c>
      <c r="G66" s="97" t="s">
        <v>219</v>
      </c>
      <c r="H66" s="97" t="s">
        <v>219</v>
      </c>
      <c r="I66" s="97" t="s">
        <v>219</v>
      </c>
      <c r="J66" s="97">
        <v>428.32724628653693</v>
      </c>
      <c r="K66" s="97">
        <v>444.76265152047097</v>
      </c>
      <c r="L66" s="97">
        <v>462.15561797986317</v>
      </c>
      <c r="M66" s="97">
        <v>481.24264810264674</v>
      </c>
      <c r="N66" s="97">
        <v>490.32073065712183</v>
      </c>
      <c r="O66" s="97">
        <v>508.03942377135286</v>
      </c>
      <c r="P66" s="97">
        <v>507.07163292485217</v>
      </c>
      <c r="Q66" s="97">
        <v>483.07186495484592</v>
      </c>
      <c r="R66" s="97">
        <v>435.82497784675701</v>
      </c>
      <c r="S66" s="97">
        <v>398.71438601152505</v>
      </c>
      <c r="T66" s="97">
        <v>363.73316385659098</v>
      </c>
      <c r="U66" s="97">
        <v>329.44907853048738</v>
      </c>
      <c r="V66" s="97">
        <v>296.17887607636123</v>
      </c>
      <c r="W66" s="97">
        <v>273.29122445356501</v>
      </c>
      <c r="X66" s="97">
        <v>252.71255339030537</v>
      </c>
      <c r="Y66" s="109">
        <v>243.01529681780963</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17.088439587613884</v>
      </c>
      <c r="T67" s="97">
        <v>107.96081985620138</v>
      </c>
      <c r="U67" s="97">
        <v>181.58905186901467</v>
      </c>
      <c r="V67" s="97">
        <v>316.36430060678873</v>
      </c>
      <c r="W67" s="97">
        <v>554.12236559523149</v>
      </c>
      <c r="X67" s="97">
        <v>689.87670271047273</v>
      </c>
      <c r="Y67" s="109">
        <v>785.34465272290049</v>
      </c>
    </row>
    <row r="68" spans="1:25" ht="15" x14ac:dyDescent="0.4">
      <c r="A68" s="187" t="s">
        <v>67</v>
      </c>
      <c r="B68" s="97">
        <v>78.025462961754386</v>
      </c>
      <c r="C68" s="97">
        <v>86.004315465885767</v>
      </c>
      <c r="D68" s="97">
        <v>82.838100707929854</v>
      </c>
      <c r="E68" s="97">
        <v>83.990975956706549</v>
      </c>
      <c r="F68" s="97">
        <v>83.551406436552938</v>
      </c>
      <c r="G68" s="97">
        <v>84.801192669215865</v>
      </c>
      <c r="H68" s="97">
        <v>76.721649518259042</v>
      </c>
      <c r="I68" s="97">
        <v>73.590607825500115</v>
      </c>
      <c r="J68" s="97">
        <v>69.515760536890838</v>
      </c>
      <c r="K68" s="97">
        <v>66.534809936095527</v>
      </c>
      <c r="L68" s="97">
        <v>65.015176162497539</v>
      </c>
      <c r="M68" s="97">
        <v>63.003324290620732</v>
      </c>
      <c r="N68" s="97">
        <v>60.689863252682024</v>
      </c>
      <c r="O68" s="97">
        <v>60.999388613733245</v>
      </c>
      <c r="P68" s="97">
        <v>58.653783553758217</v>
      </c>
      <c r="Q68" s="97">
        <v>57.289740627344997</v>
      </c>
      <c r="R68" s="97">
        <v>56.351500415829172</v>
      </c>
      <c r="S68" s="97">
        <v>54.02335534816077</v>
      </c>
      <c r="T68" s="97">
        <v>44.578046947181733</v>
      </c>
      <c r="U68" s="97">
        <v>25.673625219889967</v>
      </c>
      <c r="V68" s="97">
        <v>12.277056548176075</v>
      </c>
      <c r="W68" s="97">
        <v>6.6380212446080229</v>
      </c>
      <c r="X68" s="97">
        <v>5.6047609913638405</v>
      </c>
      <c r="Y68" s="109">
        <v>5.0627309393558528</v>
      </c>
    </row>
    <row r="69" spans="1:25" ht="15" x14ac:dyDescent="0.4">
      <c r="A69" s="188" t="s">
        <v>54</v>
      </c>
      <c r="B69" s="97" t="s">
        <v>219</v>
      </c>
      <c r="C69" s="97" t="s">
        <v>219</v>
      </c>
      <c r="D69" s="97" t="s">
        <v>219</v>
      </c>
      <c r="E69" s="97" t="s">
        <v>219</v>
      </c>
      <c r="F69" s="97">
        <v>67.826658475291097</v>
      </c>
      <c r="G69" s="97">
        <v>69.229705135196326</v>
      </c>
      <c r="H69" s="97">
        <v>62.050561995467298</v>
      </c>
      <c r="I69" s="97">
        <v>58.647624690294926</v>
      </c>
      <c r="J69" s="97">
        <v>59.091471899193628</v>
      </c>
      <c r="K69" s="97">
        <v>56.099519008057484</v>
      </c>
      <c r="L69" s="97">
        <v>54.460891543655478</v>
      </c>
      <c r="M69" s="97">
        <v>48.031323423391804</v>
      </c>
      <c r="N69" s="97">
        <v>47.862871261611524</v>
      </c>
      <c r="O69" s="97">
        <v>47.996664510870751</v>
      </c>
      <c r="P69" s="97">
        <v>46.925906017609783</v>
      </c>
      <c r="Q69" s="97">
        <v>45.863518315864809</v>
      </c>
      <c r="R69" s="97">
        <v>45.861823184467681</v>
      </c>
      <c r="S69" s="97">
        <v>44.738687532448466</v>
      </c>
      <c r="T69" s="97">
        <v>35.907582705822939</v>
      </c>
      <c r="U69" s="97">
        <v>17.786254904165212</v>
      </c>
      <c r="V69" s="97">
        <v>5.2656206996682027</v>
      </c>
      <c r="W69" s="97">
        <v>0.50233876005199518</v>
      </c>
      <c r="X69" s="97">
        <v>3.2791703397149839E-2</v>
      </c>
      <c r="Y69" s="109" t="s">
        <v>219</v>
      </c>
    </row>
    <row r="70" spans="1:25" ht="15" x14ac:dyDescent="0.4">
      <c r="A70" s="188" t="s">
        <v>55</v>
      </c>
      <c r="B70" s="97" t="s">
        <v>219</v>
      </c>
      <c r="C70" s="97" t="s">
        <v>219</v>
      </c>
      <c r="D70" s="97" t="s">
        <v>219</v>
      </c>
      <c r="E70" s="97" t="s">
        <v>219</v>
      </c>
      <c r="F70" s="97">
        <v>15.724747961261851</v>
      </c>
      <c r="G70" s="97">
        <v>15.571487534019548</v>
      </c>
      <c r="H70" s="97">
        <v>14.671087522791757</v>
      </c>
      <c r="I70" s="97">
        <v>14.942983135205182</v>
      </c>
      <c r="J70" s="97">
        <v>10.42428863769722</v>
      </c>
      <c r="K70" s="97">
        <v>10.435290928038047</v>
      </c>
      <c r="L70" s="97">
        <v>10.554284618842061</v>
      </c>
      <c r="M70" s="97">
        <v>14.972000867228928</v>
      </c>
      <c r="N70" s="97">
        <v>12.826991991070505</v>
      </c>
      <c r="O70" s="97">
        <v>13.002724102862494</v>
      </c>
      <c r="P70" s="97">
        <v>11.727877536148428</v>
      </c>
      <c r="Q70" s="97">
        <v>11.426222311480187</v>
      </c>
      <c r="R70" s="97">
        <v>10.489677231361487</v>
      </c>
      <c r="S70" s="97">
        <v>9.2846678157122984</v>
      </c>
      <c r="T70" s="97">
        <v>8.6704642413587969</v>
      </c>
      <c r="U70" s="97">
        <v>7.8873703157247554</v>
      </c>
      <c r="V70" s="97">
        <v>7.0114358485078698</v>
      </c>
      <c r="W70" s="97">
        <v>6.1356824845560265</v>
      </c>
      <c r="X70" s="97">
        <v>5.5719692879666907</v>
      </c>
      <c r="Y70" s="109">
        <v>5.0627309393558528</v>
      </c>
    </row>
    <row r="71" spans="1:25" ht="15" x14ac:dyDescent="0.4">
      <c r="A71" s="190" t="s">
        <v>68</v>
      </c>
      <c r="B71" s="97" t="s">
        <v>219</v>
      </c>
      <c r="C71" s="97" t="s">
        <v>219</v>
      </c>
      <c r="D71" s="97" t="s">
        <v>219</v>
      </c>
      <c r="E71" s="97">
        <v>2550.7421426543574</v>
      </c>
      <c r="F71" s="97">
        <v>2578.7699053169995</v>
      </c>
      <c r="G71" s="97">
        <v>2741.6923665127561</v>
      </c>
      <c r="H71" s="97">
        <v>2780.6660414988742</v>
      </c>
      <c r="I71" s="97">
        <v>2848.5538724286421</v>
      </c>
      <c r="J71" s="97">
        <v>2895.5259866799579</v>
      </c>
      <c r="K71" s="97">
        <v>2969.180658414627</v>
      </c>
      <c r="L71" s="97">
        <v>3004.4188268895869</v>
      </c>
      <c r="M71" s="97">
        <v>3133.8074134060389</v>
      </c>
      <c r="N71" s="97">
        <v>3254.3270835765716</v>
      </c>
      <c r="O71" s="97">
        <v>3469.6731628349521</v>
      </c>
      <c r="P71" s="97">
        <v>3552.6625350254399</v>
      </c>
      <c r="Q71" s="97">
        <v>3714.2554490731559</v>
      </c>
      <c r="R71" s="97">
        <v>3914.7985438415085</v>
      </c>
      <c r="S71" s="97">
        <v>4000.1136858087793</v>
      </c>
      <c r="T71" s="97">
        <v>4104.2571687958052</v>
      </c>
      <c r="U71" s="97">
        <v>4204.9133592501739</v>
      </c>
      <c r="V71" s="97">
        <v>4215.1963089665396</v>
      </c>
      <c r="W71" s="97">
        <v>4246.6145879391943</v>
      </c>
      <c r="X71" s="97">
        <v>4286.5836283465305</v>
      </c>
      <c r="Y71" s="109">
        <v>4288.3537083320571</v>
      </c>
    </row>
    <row r="72" spans="1:25" ht="27" customHeight="1" x14ac:dyDescent="0.4">
      <c r="A72" s="190" t="s">
        <v>101</v>
      </c>
      <c r="B72" s="97" t="s">
        <v>219</v>
      </c>
      <c r="C72" s="97" t="s">
        <v>219</v>
      </c>
      <c r="D72" s="97" t="s">
        <v>219</v>
      </c>
      <c r="E72" s="97" t="s">
        <v>219</v>
      </c>
      <c r="F72" s="97" t="s">
        <v>219</v>
      </c>
      <c r="G72" s="97" t="s">
        <v>219</v>
      </c>
      <c r="H72" s="97" t="s">
        <v>219</v>
      </c>
      <c r="I72" s="97" t="s">
        <v>219</v>
      </c>
      <c r="J72" s="97">
        <v>62.546386122671812</v>
      </c>
      <c r="K72" s="97">
        <v>52.101652870953906</v>
      </c>
      <c r="L72" s="97">
        <v>62.506444412658901</v>
      </c>
      <c r="M72" s="97">
        <v>85.22726370385918</v>
      </c>
      <c r="N72" s="97">
        <v>89.560525080647906</v>
      </c>
      <c r="O72" s="97">
        <v>96.74996196066499</v>
      </c>
      <c r="P72" s="97">
        <v>109.32070834011171</v>
      </c>
      <c r="Q72" s="97">
        <v>105.09668719366995</v>
      </c>
      <c r="R72" s="97">
        <v>105.30619195045179</v>
      </c>
      <c r="S72" s="97">
        <v>102.38214389610913</v>
      </c>
      <c r="T72" s="97">
        <v>103.15913000426542</v>
      </c>
      <c r="U72" s="97">
        <v>87.673389599993172</v>
      </c>
      <c r="V72" s="97">
        <v>86.292537245405072</v>
      </c>
      <c r="W72" s="97">
        <v>97.612269627701252</v>
      </c>
      <c r="X72" s="97">
        <v>87.015703477683303</v>
      </c>
      <c r="Y72" s="109">
        <v>75.927537377588493</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t="s">
        <v>219</v>
      </c>
      <c r="T73" s="97">
        <v>2.242913374443008E-2</v>
      </c>
      <c r="U73" s="97">
        <v>13.595905306141876</v>
      </c>
      <c r="V73" s="97">
        <v>91.005435034012336</v>
      </c>
      <c r="W73" s="97">
        <v>219.0463844108661</v>
      </c>
      <c r="X73" s="97">
        <v>510.88432266813345</v>
      </c>
      <c r="Y73" s="109">
        <v>1013.046038070008</v>
      </c>
    </row>
    <row r="74" spans="1:25" ht="15" x14ac:dyDescent="0.4">
      <c r="A74" s="190" t="s">
        <v>69</v>
      </c>
      <c r="B74" s="97" t="s">
        <v>219</v>
      </c>
      <c r="C74" s="97" t="s">
        <v>219</v>
      </c>
      <c r="D74" s="97" t="s">
        <v>219</v>
      </c>
      <c r="E74" s="97" t="s">
        <v>219</v>
      </c>
      <c r="F74" s="97">
        <v>121.00913365743207</v>
      </c>
      <c r="G74" s="97">
        <v>114.271074845844</v>
      </c>
      <c r="H74" s="97">
        <v>112.58513728359605</v>
      </c>
      <c r="I74" s="97">
        <v>122.07044658946413</v>
      </c>
      <c r="J74" s="97">
        <v>152.0859216979226</v>
      </c>
      <c r="K74" s="97">
        <v>184.22979429388465</v>
      </c>
      <c r="L74" s="97">
        <v>117.08400453184075</v>
      </c>
      <c r="M74" s="97">
        <v>117.00815411817773</v>
      </c>
      <c r="N74" s="97">
        <v>147.96906887548613</v>
      </c>
      <c r="O74" s="97">
        <v>147.27233942181792</v>
      </c>
      <c r="P74" s="97">
        <v>144.90410698547996</v>
      </c>
      <c r="Q74" s="97">
        <v>111.91358327982427</v>
      </c>
      <c r="R74" s="97">
        <v>108.92570478960641</v>
      </c>
      <c r="S74" s="97">
        <v>106.43300087036593</v>
      </c>
      <c r="T74" s="97">
        <v>103.69765138654148</v>
      </c>
      <c r="U74" s="97">
        <v>101.44521797860229</v>
      </c>
      <c r="V74" s="97">
        <v>97.851806299076188</v>
      </c>
      <c r="W74" s="97">
        <v>94.781696517120452</v>
      </c>
      <c r="X74" s="97">
        <v>91.441003523082259</v>
      </c>
      <c r="Y74" s="109">
        <v>88.688564943004408</v>
      </c>
    </row>
    <row r="75" spans="1:25" s="195" customFormat="1" ht="40.5" customHeight="1" thickBot="1" x14ac:dyDescent="0.45">
      <c r="A75" s="196" t="s">
        <v>198</v>
      </c>
      <c r="B75" s="197">
        <v>4318.1858347872576</v>
      </c>
      <c r="C75" s="197">
        <v>4049.2240359699554</v>
      </c>
      <c r="D75" s="197">
        <v>3965.8593597749345</v>
      </c>
      <c r="E75" s="197">
        <v>6630.5743511835126</v>
      </c>
      <c r="F75" s="197">
        <v>6963.8332565500496</v>
      </c>
      <c r="G75" s="197">
        <v>7298.9386003323216</v>
      </c>
      <c r="H75" s="197">
        <v>7322.501337616236</v>
      </c>
      <c r="I75" s="197">
        <v>7198.9748263335523</v>
      </c>
      <c r="J75" s="197">
        <v>7464.2516350870228</v>
      </c>
      <c r="K75" s="197">
        <v>7479.148594963187</v>
      </c>
      <c r="L75" s="197">
        <v>7421.274467850194</v>
      </c>
      <c r="M75" s="197">
        <v>7621.2334145308223</v>
      </c>
      <c r="N75" s="197">
        <v>7851.3886952388857</v>
      </c>
      <c r="O75" s="197">
        <v>8435.8440426888556</v>
      </c>
      <c r="P75" s="197">
        <v>8554.5696014154109</v>
      </c>
      <c r="Q75" s="197">
        <v>8718.6467722346024</v>
      </c>
      <c r="R75" s="197">
        <v>8957.3068237432162</v>
      </c>
      <c r="S75" s="197">
        <v>8578.4410137881641</v>
      </c>
      <c r="T75" s="197">
        <v>8704.697973652419</v>
      </c>
      <c r="U75" s="197">
        <v>8807.7330806645386</v>
      </c>
      <c r="V75" s="197">
        <v>8732.0893514387571</v>
      </c>
      <c r="W75" s="197">
        <v>8847.2921441344715</v>
      </c>
      <c r="X75" s="197">
        <v>8931.2859612529919</v>
      </c>
      <c r="Y75" s="198">
        <v>9131.8503082755342</v>
      </c>
    </row>
    <row r="81" s="179" customFormat="1" x14ac:dyDescent="0.35"/>
  </sheetData>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1" width="9.109375" style="199" customWidth="1"/>
    <col min="22" max="22" width="9.88671875" style="199" customWidth="1"/>
    <col min="23" max="25" width="9.88671875" style="179" customWidth="1"/>
    <col min="26" max="16384" width="8.88671875" style="179"/>
  </cols>
  <sheetData>
    <row r="1" spans="1:25" ht="60" customHeight="1" thickBot="1" x14ac:dyDescent="0.45">
      <c r="A1" s="200" t="s">
        <v>201</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201" t="s">
        <v>189</v>
      </c>
      <c r="B2" s="202" t="s">
        <v>13</v>
      </c>
      <c r="C2" s="202" t="s">
        <v>14</v>
      </c>
      <c r="D2" s="202" t="s">
        <v>15</v>
      </c>
      <c r="E2" s="202" t="s">
        <v>16</v>
      </c>
      <c r="F2" s="202" t="s">
        <v>17</v>
      </c>
      <c r="G2" s="202" t="s">
        <v>18</v>
      </c>
      <c r="H2" s="202" t="s">
        <v>19</v>
      </c>
      <c r="I2" s="202" t="s">
        <v>20</v>
      </c>
      <c r="J2" s="202" t="s">
        <v>21</v>
      </c>
      <c r="K2" s="202" t="s">
        <v>22</v>
      </c>
      <c r="L2" s="202" t="s">
        <v>23</v>
      </c>
      <c r="M2" s="202" t="s">
        <v>24</v>
      </c>
      <c r="N2" s="202" t="s">
        <v>25</v>
      </c>
      <c r="O2" s="202" t="s">
        <v>26</v>
      </c>
      <c r="P2" s="202" t="s">
        <v>27</v>
      </c>
      <c r="Q2" s="202" t="s">
        <v>28</v>
      </c>
      <c r="R2" s="202" t="s">
        <v>29</v>
      </c>
      <c r="S2" s="202" t="s">
        <v>30</v>
      </c>
      <c r="T2" s="202" t="s">
        <v>31</v>
      </c>
      <c r="U2" s="202" t="s">
        <v>32</v>
      </c>
      <c r="V2" s="202" t="s">
        <v>33</v>
      </c>
      <c r="W2" s="203" t="s">
        <v>34</v>
      </c>
      <c r="X2" s="203" t="s">
        <v>35</v>
      </c>
      <c r="Y2" s="204" t="s">
        <v>36</v>
      </c>
    </row>
    <row r="3" spans="1:25" ht="30" customHeight="1" x14ac:dyDescent="0.4">
      <c r="A3" s="187" t="s">
        <v>48</v>
      </c>
      <c r="B3" s="97">
        <f>AA!C$6</f>
        <v>1978.7866864179662</v>
      </c>
      <c r="C3" s="97">
        <f>AA!D$6</f>
        <v>2072.4676258493755</v>
      </c>
      <c r="D3" s="97">
        <f>AA!E$6</f>
        <v>2198.9994349466901</v>
      </c>
      <c r="E3" s="97">
        <f>AA!F$6</f>
        <v>2314.5854457652549</v>
      </c>
      <c r="F3" s="97">
        <f>AA!G$6</f>
        <v>2424.005829531663</v>
      </c>
      <c r="G3" s="97">
        <f>AA!H$6</f>
        <v>2566.51071257895</v>
      </c>
      <c r="H3" s="97">
        <f>AA!I$6</f>
        <v>2675.81410670592</v>
      </c>
      <c r="I3" s="97">
        <f>AA!J$6</f>
        <v>2847.8836904936852</v>
      </c>
      <c r="J3" s="97">
        <f>AA!K$6</f>
        <v>3027.5923739411573</v>
      </c>
      <c r="K3" s="97">
        <f>AA!L$6</f>
        <v>3236.9588812938482</v>
      </c>
      <c r="L3" s="97">
        <f>AA!M$6</f>
        <v>3427.7504210253182</v>
      </c>
      <c r="M3" s="97">
        <f>AA!N$6</f>
        <v>3677.1387856267588</v>
      </c>
      <c r="N3" s="97">
        <f>AA!O$6</f>
        <v>3923.9496491698428</v>
      </c>
      <c r="O3" s="97">
        <f>AA!P$6</f>
        <v>4241.6523265969427</v>
      </c>
      <c r="P3" s="97">
        <f>AA!Q$6</f>
        <v>4356.0757064889949</v>
      </c>
      <c r="Q3" s="97">
        <f>AA!R$6</f>
        <v>4462.7226360377417</v>
      </c>
      <c r="R3" s="97">
        <f>AA!S$6</f>
        <v>4583.6883483415968</v>
      </c>
      <c r="S3" s="97">
        <f>AA!T$6</f>
        <v>4488.8461001057394</v>
      </c>
      <c r="T3" s="97">
        <f>AA!U$6</f>
        <v>4545.3856920168373</v>
      </c>
      <c r="U3" s="97">
        <f>AA!V$6</f>
        <v>4609.3956466248601</v>
      </c>
      <c r="V3" s="97">
        <f>AA!W$6</f>
        <v>4606.5701171609817</v>
      </c>
      <c r="W3" s="97">
        <f>AA!X$6</f>
        <v>4646.604842026094</v>
      </c>
      <c r="X3" s="97">
        <f>AA!Y$6</f>
        <v>4770.6225260713627</v>
      </c>
      <c r="Y3" s="109">
        <f>AA!Z$6</f>
        <v>4967.2749282606701</v>
      </c>
    </row>
    <row r="4" spans="1:25" ht="15" customHeight="1" x14ac:dyDescent="0.4">
      <c r="A4" s="187" t="s">
        <v>190</v>
      </c>
      <c r="B4" s="97">
        <f>BBWB!C$6</f>
        <v>791.47738709574548</v>
      </c>
      <c r="C4" s="97">
        <f>BBWB!D$6</f>
        <v>798.98693607665882</v>
      </c>
      <c r="D4" s="97">
        <f>BBWB!E$6</f>
        <v>789.64685720380635</v>
      </c>
      <c r="E4" s="97">
        <f>BBWB!F$6</f>
        <v>811.87308182875472</v>
      </c>
      <c r="F4" s="97">
        <f>BBWB!G$6</f>
        <v>804.06457719254479</v>
      </c>
      <c r="G4" s="97">
        <f>BBWB!H$6</f>
        <v>895.53325983173295</v>
      </c>
      <c r="H4" s="97">
        <f>BBWB!I$6</f>
        <v>888.04867959888088</v>
      </c>
      <c r="I4" s="97">
        <f>BBWB!J$6</f>
        <v>821.69177545270327</v>
      </c>
      <c r="J4" s="97">
        <f>BBWB!K$6</f>
        <v>751.96311887261038</v>
      </c>
      <c r="K4" s="97">
        <f>BBWB!L$6</f>
        <v>712.39122888031704</v>
      </c>
      <c r="L4" s="97">
        <f>BBWB!M$6</f>
        <v>648.17329229303118</v>
      </c>
      <c r="M4" s="97">
        <f>BBWB!N$6</f>
        <v>599.42265964890771</v>
      </c>
      <c r="N4" s="97">
        <f>BBWB!O$6</f>
        <v>548.74038697987555</v>
      </c>
      <c r="O4" s="97">
        <f>BBWB!P$6</f>
        <v>528.82119603634544</v>
      </c>
      <c r="P4" s="97">
        <f>BBWB!Q$6</f>
        <v>499.22158364598317</v>
      </c>
      <c r="Q4" s="97">
        <f>BBWB!R$6</f>
        <v>483.23574482572144</v>
      </c>
      <c r="R4" s="97">
        <f>BBWB!S$6</f>
        <v>482.70034405376686</v>
      </c>
      <c r="S4" s="97">
        <f>BBWB!T$6</f>
        <v>474.17726314162326</v>
      </c>
      <c r="T4" s="97">
        <f>BBWB!U$6</f>
        <v>465.30533530103992</v>
      </c>
      <c r="U4" s="97">
        <f>BBWB!V$6</f>
        <v>464.62826852528815</v>
      </c>
      <c r="V4" s="97">
        <f>BBWB!W$6</f>
        <v>454.95964487269754</v>
      </c>
      <c r="W4" s="97">
        <f>BBWB!X$6</f>
        <v>409.86519400176849</v>
      </c>
      <c r="X4" s="97">
        <f>BBWB!Y$6</f>
        <v>376.90381498522078</v>
      </c>
      <c r="Y4" s="109">
        <f>BBWB!Z$6</f>
        <v>411.61507836038385</v>
      </c>
    </row>
    <row r="5" spans="1:25" ht="15" customHeight="1" x14ac:dyDescent="0.4">
      <c r="A5" s="187" t="s">
        <v>50</v>
      </c>
      <c r="B5" s="97"/>
      <c r="C5" s="97"/>
      <c r="D5" s="97"/>
      <c r="E5" s="97"/>
      <c r="F5" s="97"/>
      <c r="G5" s="97">
        <f>CA!H$6</f>
        <v>773.93988487261424</v>
      </c>
      <c r="H5" s="97">
        <f>CA!I$6</f>
        <v>825.82781204798971</v>
      </c>
      <c r="I5" s="97">
        <f>CA!J$6</f>
        <v>875.90954391584489</v>
      </c>
      <c r="J5" s="97">
        <f>CA!K$6</f>
        <v>912.72980413492826</v>
      </c>
      <c r="K5" s="97">
        <f>CA!L$6</f>
        <v>958.62883420371122</v>
      </c>
      <c r="L5" s="97">
        <f>CA!M$6</f>
        <v>988.34077398367822</v>
      </c>
      <c r="M5" s="97">
        <f>CA!N$6</f>
        <v>1073.8347554485658</v>
      </c>
      <c r="N5" s="97">
        <f>CA!O$6</f>
        <v>1147.2837465962457</v>
      </c>
      <c r="O5" s="97">
        <f>CA!P$6</f>
        <v>1261.7711280955123</v>
      </c>
      <c r="P5" s="97">
        <f>CA!Q$6</f>
        <v>1330.6833001385849</v>
      </c>
      <c r="Q5" s="97">
        <f>CA!R$6</f>
        <v>1469.9461449506973</v>
      </c>
      <c r="R5" s="97">
        <f>CA!S$6</f>
        <v>1636.8557937863143</v>
      </c>
      <c r="S5" s="97">
        <f>CA!T$6</f>
        <v>1775.2392928793693</v>
      </c>
      <c r="T5" s="97">
        <f>CA!U$6</f>
        <v>1970.679889322716</v>
      </c>
      <c r="U5" s="97">
        <f>CA!V$6</f>
        <v>2162.2252113028389</v>
      </c>
      <c r="V5" s="97">
        <f>CA!W$6</f>
        <v>2264.6653552089147</v>
      </c>
      <c r="W5" s="97">
        <f>CA!X$6</f>
        <v>2402.3818477836926</v>
      </c>
      <c r="X5" s="97">
        <f>CA!Y$6</f>
        <v>2582.2425751272863</v>
      </c>
      <c r="Y5" s="109">
        <f>CA!Z$6</f>
        <v>2736.9849005641654</v>
      </c>
    </row>
    <row r="6" spans="1:25" ht="15" customHeight="1" x14ac:dyDescent="0.4">
      <c r="A6" s="187" t="s">
        <v>108</v>
      </c>
      <c r="B6" s="97"/>
      <c r="C6" s="97"/>
      <c r="D6" s="97"/>
      <c r="E6" s="97"/>
      <c r="F6" s="97"/>
      <c r="G6" s="97"/>
      <c r="H6" s="97"/>
      <c r="I6" s="97"/>
      <c r="J6" s="97">
        <f>CWP!K$6</f>
        <v>0</v>
      </c>
      <c r="K6" s="97">
        <f>CWP!L$6</f>
        <v>0</v>
      </c>
      <c r="L6" s="97">
        <f>CWP!M$6</f>
        <v>0</v>
      </c>
      <c r="M6" s="97">
        <f>CWP!N$6</f>
        <v>0</v>
      </c>
      <c r="N6" s="97">
        <f>CWP!O$6</f>
        <v>0</v>
      </c>
      <c r="O6" s="97">
        <f>CWP!P$6</f>
        <v>228.36439246970889</v>
      </c>
      <c r="P6" s="97">
        <f>CWP!Q$6</f>
        <v>356.640476516928</v>
      </c>
      <c r="Q6" s="97">
        <f>CWP!R$6</f>
        <v>122.20742089066944</v>
      </c>
      <c r="R6" s="97">
        <f>CWP!S$6</f>
        <v>125.3032677673225</v>
      </c>
      <c r="S6" s="97">
        <f>CWP!T$6</f>
        <v>7.3175479876160958</v>
      </c>
      <c r="T6" s="97">
        <f>CWP!U$6</f>
        <v>3.5315200000000004</v>
      </c>
      <c r="U6" s="97">
        <f>CWP!V$6</f>
        <v>0.44677880000000025</v>
      </c>
      <c r="V6" s="97">
        <f>CWP!W$6</f>
        <v>2.4334152304281536</v>
      </c>
      <c r="W6" s="97">
        <f>CWP!X$6</f>
        <v>84.451448821947281</v>
      </c>
      <c r="X6" s="97">
        <f>CWP!Y$6</f>
        <v>15.116375293410872</v>
      </c>
      <c r="Y6" s="109">
        <f>CWP!Z$6</f>
        <v>0</v>
      </c>
    </row>
    <row r="7" spans="1:25" ht="15" customHeight="1" x14ac:dyDescent="0.4">
      <c r="A7" s="187" t="s">
        <v>51</v>
      </c>
      <c r="B7" s="97">
        <f>CTB!C$6</f>
        <v>1977.2827580000001</v>
      </c>
      <c r="C7" s="97">
        <f>CTB!D$6</f>
        <v>2013.653462</v>
      </c>
      <c r="D7" s="97">
        <f>CTB!E$6</f>
        <v>2046.3778799999998</v>
      </c>
      <c r="E7" s="97">
        <f>CTB!F$6</f>
        <v>2103.0342139999998</v>
      </c>
      <c r="F7" s="97">
        <f>CTB!G$6</f>
        <v>2150.96102406</v>
      </c>
      <c r="G7" s="97">
        <f>CTB!H$6</f>
        <v>2250.0643720000003</v>
      </c>
      <c r="H7" s="97">
        <f>CTB!I$6</f>
        <v>2384.3854340000003</v>
      </c>
      <c r="I7" s="97">
        <f>CTB!J$6</f>
        <v>2745.9872092600003</v>
      </c>
      <c r="J7" s="97">
        <f>CTB!K$6</f>
        <v>3039.5921460100003</v>
      </c>
      <c r="K7" s="97">
        <f>CTB!L$6</f>
        <v>3229.8402160000005</v>
      </c>
      <c r="L7" s="97">
        <f>CTB!M$6</f>
        <v>3384.656673</v>
      </c>
      <c r="M7" s="97">
        <f>CTB!N$6</f>
        <v>3471.3048879999997</v>
      </c>
      <c r="N7" s="97">
        <f>CTB!O$6</f>
        <v>3671.6925610000008</v>
      </c>
      <c r="O7" s="97">
        <f>CTB!P$6</f>
        <v>4095.3288869999997</v>
      </c>
      <c r="P7" s="97">
        <f>CTB!Q$6</f>
        <v>4299.4764100000002</v>
      </c>
      <c r="Q7" s="97">
        <f>CTB!R$6</f>
        <v>4288.8172759999998</v>
      </c>
      <c r="R7" s="97">
        <f>CTB!S$6</f>
        <v>4281.2685299999994</v>
      </c>
      <c r="S7" s="97"/>
      <c r="T7" s="97"/>
      <c r="U7" s="97"/>
      <c r="V7" s="97"/>
      <c r="W7" s="97"/>
      <c r="X7" s="97"/>
      <c r="Y7" s="109"/>
    </row>
    <row r="8" spans="1:25" ht="30" customHeight="1" x14ac:dyDescent="0.4">
      <c r="A8" s="187" t="s">
        <v>52</v>
      </c>
      <c r="B8" s="97">
        <f>DLA!C$6</f>
        <v>3602.1776596314694</v>
      </c>
      <c r="C8" s="97">
        <f>DLA!D$6</f>
        <v>3962.8594373150627</v>
      </c>
      <c r="D8" s="97">
        <f>DLA!E$6</f>
        <v>4254.2176619186894</v>
      </c>
      <c r="E8" s="97">
        <f>DLA!F$6</f>
        <v>4540.6348329533021</v>
      </c>
      <c r="F8" s="97">
        <f>DLA!G$6</f>
        <v>4852.9150476228378</v>
      </c>
      <c r="G8" s="97">
        <f>DLA!H$6</f>
        <v>5290.5939974827306</v>
      </c>
      <c r="H8" s="97">
        <f>DLA!I$6</f>
        <v>5664.0799414130706</v>
      </c>
      <c r="I8" s="97">
        <f>DLA!J$6</f>
        <v>6089.390008040763</v>
      </c>
      <c r="J8" s="97">
        <f>DLA!K$6</f>
        <v>6488.8198469715098</v>
      </c>
      <c r="K8" s="97">
        <f>DLA!L$6</f>
        <v>6925.1077962109648</v>
      </c>
      <c r="L8" s="97">
        <f>DLA!M$6</f>
        <v>7364.3965159608433</v>
      </c>
      <c r="M8" s="97">
        <f>DLA!N$6</f>
        <v>7946.4819605176654</v>
      </c>
      <c r="N8" s="97">
        <f>DLA!O$6</f>
        <v>8495.184997645063</v>
      </c>
      <c r="O8" s="97">
        <f>DLA!P$6</f>
        <v>9269.1636860556337</v>
      </c>
      <c r="P8" s="97">
        <f>DLA!Q$6</f>
        <v>9631.3199286752497</v>
      </c>
      <c r="Q8" s="97">
        <f>DLA!R$6</f>
        <v>10218.054844813827</v>
      </c>
      <c r="R8" s="97">
        <f>DLA!S$6</f>
        <v>10949.629936278798</v>
      </c>
      <c r="S8" s="97">
        <f>DLA!T$6</f>
        <v>11241.122099237906</v>
      </c>
      <c r="T8" s="97">
        <f>DLA!U$6</f>
        <v>11298.103777223167</v>
      </c>
      <c r="U8" s="97">
        <f>DLA!V$6</f>
        <v>10891.142761116113</v>
      </c>
      <c r="V8" s="97">
        <f>DLA!W$6</f>
        <v>9514.7230569607473</v>
      </c>
      <c r="W8" s="97">
        <f>DLA!X$6</f>
        <v>7752.4396221608295</v>
      </c>
      <c r="X8" s="97">
        <f>DLA!Y$6</f>
        <v>6665.2095683450652</v>
      </c>
      <c r="Y8" s="109">
        <f>DLA!Z$6</f>
        <v>5938.6509860987571</v>
      </c>
    </row>
    <row r="9" spans="1:25" ht="15" customHeight="1" x14ac:dyDescent="0.4">
      <c r="A9" s="188" t="s">
        <v>53</v>
      </c>
      <c r="B9" s="97"/>
      <c r="C9" s="97"/>
      <c r="D9" s="97"/>
      <c r="E9" s="97"/>
      <c r="F9" s="97"/>
      <c r="G9" s="97"/>
      <c r="H9" s="97">
        <f>'DLA (children)'!I$6</f>
        <v>642.44281342707563</v>
      </c>
      <c r="I9" s="97">
        <f>'DLA (children)'!J$6</f>
        <v>669.54928236335945</v>
      </c>
      <c r="J9" s="97">
        <f>'DLA (children)'!K$6</f>
        <v>711.52153652587265</v>
      </c>
      <c r="K9" s="97">
        <f>'DLA (children)'!L$6</f>
        <v>781.2884025326631</v>
      </c>
      <c r="L9" s="97">
        <f>'DLA (children)'!M$6</f>
        <v>823.7681511700406</v>
      </c>
      <c r="M9" s="97">
        <f>'DLA (children)'!N$6</f>
        <v>880.25508299782666</v>
      </c>
      <c r="N9" s="97">
        <f>'DLA (children)'!O$6</f>
        <v>940.98383316115292</v>
      </c>
      <c r="O9" s="97">
        <f>'DLA (children)'!P$6</f>
        <v>1017.0696614059867</v>
      </c>
      <c r="P9" s="97">
        <f>'DLA (children)'!Q$6</f>
        <v>1044.2964864615365</v>
      </c>
      <c r="Q9" s="97">
        <f>'DLA (children)'!R$6</f>
        <v>1128.1831511246037</v>
      </c>
      <c r="R9" s="97">
        <f>'DLA (children)'!S$6</f>
        <v>1196.1988521087078</v>
      </c>
      <c r="S9" s="97">
        <f>'DLA (children)'!T$6</f>
        <v>1262.1464885621231</v>
      </c>
      <c r="T9" s="97">
        <f>'DLA (children)'!U$6</f>
        <v>1483.5414315641497</v>
      </c>
      <c r="U9" s="97">
        <f>'DLA (children)'!V$6</f>
        <v>1587.0939877855176</v>
      </c>
      <c r="V9" s="97">
        <f>'DLA (children)'!W$6</f>
        <v>1642.7267434485348</v>
      </c>
      <c r="W9" s="97">
        <f>'DLA (children)'!X$6</f>
        <v>1703.4716166075261</v>
      </c>
      <c r="X9" s="97">
        <f>'DLA (children)'!Y$6</f>
        <v>1832.6492829571359</v>
      </c>
      <c r="Y9" s="109">
        <f>'DLA (children)'!Z$6</f>
        <v>1996.07263716633</v>
      </c>
    </row>
    <row r="10" spans="1:25" ht="15" customHeight="1" x14ac:dyDescent="0.4">
      <c r="A10" s="188" t="s">
        <v>54</v>
      </c>
      <c r="B10" s="97"/>
      <c r="C10" s="97"/>
      <c r="D10" s="97"/>
      <c r="E10" s="97"/>
      <c r="F10" s="97"/>
      <c r="G10" s="97"/>
      <c r="H10" s="97">
        <f>'DLA (working age)'!I$6</f>
        <v>3310.596366223529</v>
      </c>
      <c r="I10" s="97">
        <f>'DLA (working age)'!J$6</f>
        <v>3537.8733143633453</v>
      </c>
      <c r="J10" s="97">
        <f>'DLA (working age)'!K$6</f>
        <v>3730.7450280719113</v>
      </c>
      <c r="K10" s="97">
        <f>'DLA (working age)'!L$6</f>
        <v>3927.7233312985713</v>
      </c>
      <c r="L10" s="97">
        <f>'DLA (working age)'!M$6</f>
        <v>4138.5163078634332</v>
      </c>
      <c r="M10" s="97">
        <f>'DLA (working age)'!N$6</f>
        <v>4425.7177617324223</v>
      </c>
      <c r="N10" s="97">
        <f>'DLA (working age)'!O$6</f>
        <v>4704.3529878263198</v>
      </c>
      <c r="O10" s="97">
        <f>'DLA (working age)'!P$6</f>
        <v>5104.5927933230078</v>
      </c>
      <c r="P10" s="97">
        <f>'DLA (working age)'!Q$6</f>
        <v>5265.4431513867912</v>
      </c>
      <c r="Q10" s="97">
        <f>'DLA (working age)'!R$6</f>
        <v>5645.6414417787537</v>
      </c>
      <c r="R10" s="97">
        <f>'DLA (working age)'!S$6</f>
        <v>6089.3637654443219</v>
      </c>
      <c r="S10" s="97">
        <f>'DLA (working age)'!T$6</f>
        <v>6188.5499987348385</v>
      </c>
      <c r="T10" s="97">
        <f>'DLA (working age)'!U$6</f>
        <v>5829.8217599233303</v>
      </c>
      <c r="U10" s="97">
        <f>'DLA (working age)'!V$6</f>
        <v>5512.1460796035208</v>
      </c>
      <c r="V10" s="97">
        <f>'DLA (working age)'!W$6</f>
        <v>4298.1410195966064</v>
      </c>
      <c r="W10" s="97">
        <f>'DLA (working age)'!X$6</f>
        <v>2992.0341657476629</v>
      </c>
      <c r="X10" s="97">
        <f>'DLA (working age)'!Y$6</f>
        <v>2041.1796617389573</v>
      </c>
      <c r="Y10" s="109">
        <f>'DLA (working age)'!Z$6</f>
        <v>1318.446797763309</v>
      </c>
    </row>
    <row r="11" spans="1:25" ht="15" customHeight="1" x14ac:dyDescent="0.4">
      <c r="A11" s="188" t="s">
        <v>55</v>
      </c>
      <c r="B11" s="97"/>
      <c r="C11" s="97"/>
      <c r="D11" s="97"/>
      <c r="E11" s="97"/>
      <c r="F11" s="97"/>
      <c r="G11" s="97"/>
      <c r="H11" s="97">
        <f>'DLA (pensioners)'!I$6</f>
        <v>1710.7295815648833</v>
      </c>
      <c r="I11" s="97">
        <f>'DLA (pensioners)'!J$6</f>
        <v>1880.2574494870469</v>
      </c>
      <c r="J11" s="97">
        <f>'DLA (pensioners)'!K$6</f>
        <v>2044.8587397166564</v>
      </c>
      <c r="K11" s="97">
        <f>'DLA (pensioners)'!L$6</f>
        <v>2215.8811180655371</v>
      </c>
      <c r="L11" s="97">
        <f>'DLA (pensioners)'!M$6</f>
        <v>2401.9865144122823</v>
      </c>
      <c r="M11" s="97">
        <f>'DLA (pensioners)'!N$6</f>
        <v>2640.5983280572927</v>
      </c>
      <c r="N11" s="97">
        <f>'DLA (pensioners)'!O$6</f>
        <v>2850.2110856646655</v>
      </c>
      <c r="O11" s="97">
        <f>'DLA (pensioners)'!P$6</f>
        <v>3147.5335679469335</v>
      </c>
      <c r="P11" s="97">
        <f>'DLA (pensioners)'!Q$6</f>
        <v>3319.0331258173464</v>
      </c>
      <c r="Q11" s="97">
        <f>'DLA (pensioners)'!R$6</f>
        <v>3443.8652160659949</v>
      </c>
      <c r="R11" s="97">
        <f>'DLA (pensioners)'!S$6</f>
        <v>3661.9905973786108</v>
      </c>
      <c r="S11" s="97">
        <f>'DLA (pensioners)'!T$6</f>
        <v>3785.8812028433513</v>
      </c>
      <c r="T11" s="97">
        <f>'DLA (pensioners)'!U$6</f>
        <v>3979.8666881407889</v>
      </c>
      <c r="U11" s="97">
        <f>'DLA (pensioners)'!V$6</f>
        <v>3792.5745903688312</v>
      </c>
      <c r="V11" s="97">
        <f>'DLA (pensioners)'!W$6</f>
        <v>3571.4796436826418</v>
      </c>
      <c r="W11" s="97">
        <f>'DLA (pensioners)'!X$6</f>
        <v>3057.9017699688125</v>
      </c>
      <c r="X11" s="97">
        <f>'DLA (pensioners)'!Y$6</f>
        <v>2792.4367295119073</v>
      </c>
      <c r="Y11" s="109">
        <f>'DLA (pensioners)'!Z$6</f>
        <v>2624.067771938147</v>
      </c>
    </row>
    <row r="12" spans="1:25" ht="15" customHeight="1" x14ac:dyDescent="0.4">
      <c r="A12" s="187" t="s">
        <v>96</v>
      </c>
      <c r="B12" s="97"/>
      <c r="C12" s="97"/>
      <c r="D12" s="97"/>
      <c r="E12" s="97"/>
      <c r="F12" s="97"/>
      <c r="G12" s="97"/>
      <c r="H12" s="97">
        <f>DHP!I$6</f>
        <v>10.912430840000001</v>
      </c>
      <c r="I12" s="97">
        <f>DHP!J$6</f>
        <v>12.61432522</v>
      </c>
      <c r="J12" s="97">
        <f>DHP!K$6</f>
        <v>13.675157122071427</v>
      </c>
      <c r="K12" s="97">
        <f>DHP!L$6</f>
        <v>14.778396299999997</v>
      </c>
      <c r="L12" s="97">
        <f>DHP!M$6</f>
        <v>16.28512684</v>
      </c>
      <c r="M12" s="97">
        <f>DHP!N$6</f>
        <v>17.184777</v>
      </c>
      <c r="N12" s="97">
        <f>DHP!O$6</f>
        <v>17.68155093</v>
      </c>
      <c r="O12" s="97">
        <f>DHP!P$6</f>
        <v>18.021562950000003</v>
      </c>
      <c r="P12" s="97">
        <f>DHP!Q$6</f>
        <v>17.60589912</v>
      </c>
      <c r="Q12" s="97">
        <f>DHP!R$6</f>
        <v>18.57056626</v>
      </c>
      <c r="R12" s="97">
        <f>DHP!S$6</f>
        <v>49.940262999999995</v>
      </c>
      <c r="S12" s="97">
        <f>DHP!T$6</f>
        <v>139.96949799999999</v>
      </c>
      <c r="T12" s="97">
        <f>DHP!U$6</f>
        <v>141.208856</v>
      </c>
      <c r="U12" s="97">
        <f>DHP!V$6</f>
        <v>107.71089200000002</v>
      </c>
      <c r="V12" s="97">
        <f>DHP!W$6</f>
        <v>124.106364</v>
      </c>
      <c r="W12" s="97">
        <f>DHP!X$6</f>
        <v>154.34636313000001</v>
      </c>
      <c r="X12" s="97">
        <f>DHP!Y$6</f>
        <v>143.85815199999999</v>
      </c>
      <c r="Y12" s="109">
        <f>DHP!Z$6</f>
        <v>123.35113989000001</v>
      </c>
    </row>
    <row r="13" spans="1:25" ht="30" customHeight="1" x14ac:dyDescent="0.4">
      <c r="A13" s="187" t="s">
        <v>106</v>
      </c>
      <c r="B13" s="97"/>
      <c r="C13" s="97"/>
      <c r="D13" s="97"/>
      <c r="E13" s="97"/>
      <c r="F13" s="97"/>
      <c r="G13" s="97"/>
      <c r="H13" s="97">
        <f>ESA!I$6</f>
        <v>0</v>
      </c>
      <c r="I13" s="97">
        <f>ESA!J$6</f>
        <v>0</v>
      </c>
      <c r="J13" s="97">
        <f>ESA!K$6</f>
        <v>0</v>
      </c>
      <c r="K13" s="97">
        <f>ESA!L$6</f>
        <v>0</v>
      </c>
      <c r="L13" s="97">
        <f>ESA!M$6</f>
        <v>0</v>
      </c>
      <c r="M13" s="97">
        <f>ESA!N$6</f>
        <v>0</v>
      </c>
      <c r="N13" s="97">
        <f>ESA!O$6</f>
        <v>104.61211008281391</v>
      </c>
      <c r="O13" s="97">
        <f>ESA!P$6</f>
        <v>1052.5193450060888</v>
      </c>
      <c r="P13" s="97">
        <f>ESA!Q$6</f>
        <v>1860.3733402766068</v>
      </c>
      <c r="Q13" s="97">
        <f>ESA!R$6</f>
        <v>2953.2916774973819</v>
      </c>
      <c r="R13" s="97">
        <f>ESA!S$6</f>
        <v>5601.4966785771267</v>
      </c>
      <c r="S13" s="97">
        <f>ESA!T$6</f>
        <v>8558.1344438638134</v>
      </c>
      <c r="T13" s="97">
        <f>ESA!U$6</f>
        <v>10566.057725152818</v>
      </c>
      <c r="U13" s="97">
        <f>ESA!V$6</f>
        <v>11762.838051809473</v>
      </c>
      <c r="V13" s="97">
        <f>ESA!W$6</f>
        <v>12189.068781870097</v>
      </c>
      <c r="W13" s="97">
        <f>ESA!X$6</f>
        <v>12576.542312978316</v>
      </c>
      <c r="X13" s="97">
        <f>ESA!Y$6</f>
        <v>12323.348055362727</v>
      </c>
      <c r="Y13" s="109">
        <f>ESA!Z$6</f>
        <v>11276.257785409003</v>
      </c>
    </row>
    <row r="14" spans="1:25" ht="15" customHeight="1" x14ac:dyDescent="0.4">
      <c r="A14" s="189" t="s">
        <v>56</v>
      </c>
      <c r="B14" s="97">
        <f>HB!C$6</f>
        <v>9906.589555999999</v>
      </c>
      <c r="C14" s="97">
        <f>HB!D$6</f>
        <v>9661.2903140000017</v>
      </c>
      <c r="D14" s="97">
        <f>HB!E$6</f>
        <v>9525.8948689999997</v>
      </c>
      <c r="E14" s="97">
        <f>HB!F$6</f>
        <v>9606.3738279999998</v>
      </c>
      <c r="F14" s="97">
        <f>HB!G$6</f>
        <v>9653.1304918000005</v>
      </c>
      <c r="G14" s="97">
        <f>HB!H$6</f>
        <v>9977.2082459999983</v>
      </c>
      <c r="H14" s="97">
        <f>HB!I$6</f>
        <v>10855.421602</v>
      </c>
      <c r="I14" s="97">
        <f>HB!J$6</f>
        <v>10667.02459571</v>
      </c>
      <c r="J14" s="97">
        <f>HB!K$6</f>
        <v>11414.81737744</v>
      </c>
      <c r="K14" s="97">
        <f>HB!L$6</f>
        <v>12131.485396</v>
      </c>
      <c r="L14" s="97">
        <f>HB!M$6</f>
        <v>12967.698325000001</v>
      </c>
      <c r="M14" s="97">
        <f>HB!N$6</f>
        <v>13780.000830000001</v>
      </c>
      <c r="N14" s="97">
        <f>HB!O$6</f>
        <v>14999.543107</v>
      </c>
      <c r="O14" s="97">
        <f>HB!P$6</f>
        <v>17599.503386</v>
      </c>
      <c r="P14" s="97">
        <f>HB!Q$6</f>
        <v>18873.550847000002</v>
      </c>
      <c r="Q14" s="97">
        <f>HB!R$6</f>
        <v>20136.723773000002</v>
      </c>
      <c r="R14" s="97">
        <f>HB!S$6</f>
        <v>21119.262038999997</v>
      </c>
      <c r="S14" s="97">
        <f>HB!T$6</f>
        <v>21395.703086999998</v>
      </c>
      <c r="T14" s="97">
        <f>HB!U$6</f>
        <v>21529.103353999999</v>
      </c>
      <c r="U14" s="97">
        <f>HB!V$6</f>
        <v>21447.477731999999</v>
      </c>
      <c r="V14" s="97">
        <f>HB!W$6</f>
        <v>20698.756177000003</v>
      </c>
      <c r="W14" s="97">
        <f>HB!X$6</f>
        <v>19638.175262000004</v>
      </c>
      <c r="X14" s="97">
        <f>HB!Y$6</f>
        <v>18197.171685000001</v>
      </c>
      <c r="Y14" s="109">
        <f>HB!Z$6</f>
        <v>16059.447657524204</v>
      </c>
    </row>
    <row r="15" spans="1:25" ht="15" customHeight="1" x14ac:dyDescent="0.4">
      <c r="A15" s="188" t="s">
        <v>191</v>
      </c>
      <c r="B15" s="97"/>
      <c r="C15" s="97"/>
      <c r="D15" s="97"/>
      <c r="E15" s="97"/>
      <c r="F15" s="97"/>
      <c r="G15" s="97"/>
      <c r="H15" s="97"/>
      <c r="I15" s="97"/>
      <c r="J15" s="97"/>
      <c r="K15" s="97"/>
      <c r="L15" s="97"/>
      <c r="M15" s="97"/>
      <c r="N15" s="108">
        <v>10241.178959000001</v>
      </c>
      <c r="O15" s="108">
        <v>12605.516801999998</v>
      </c>
      <c r="P15" s="108">
        <v>13716.837320000001</v>
      </c>
      <c r="Q15" s="108">
        <v>14710.741437999999</v>
      </c>
      <c r="R15" s="108">
        <v>15512.812405999999</v>
      </c>
      <c r="S15" s="108">
        <v>15679.309977999999</v>
      </c>
      <c r="T15" s="108">
        <v>15776.845804</v>
      </c>
      <c r="U15" s="108">
        <v>15741.961751999999</v>
      </c>
      <c r="V15" s="108">
        <v>15177.148305999999</v>
      </c>
      <c r="W15" s="108">
        <v>14338.299124000001</v>
      </c>
      <c r="X15" s="108">
        <v>13186.187526999998</v>
      </c>
      <c r="Y15" s="249">
        <v>11099.871631464377</v>
      </c>
    </row>
    <row r="16" spans="1:25" ht="15" customHeight="1" x14ac:dyDescent="0.4">
      <c r="A16" s="188" t="s">
        <v>192</v>
      </c>
      <c r="B16" s="97"/>
      <c r="C16" s="97"/>
      <c r="D16" s="97"/>
      <c r="E16" s="97"/>
      <c r="F16" s="97"/>
      <c r="G16" s="97"/>
      <c r="H16" s="97"/>
      <c r="I16" s="97"/>
      <c r="J16" s="97"/>
      <c r="K16" s="97"/>
      <c r="L16" s="97"/>
      <c r="M16" s="97"/>
      <c r="N16" s="108">
        <v>4758.3641360000001</v>
      </c>
      <c r="O16" s="108">
        <v>4993.9865840000002</v>
      </c>
      <c r="P16" s="108">
        <v>5156.7135269999999</v>
      </c>
      <c r="Q16" s="108">
        <v>5425.9823349999997</v>
      </c>
      <c r="R16" s="108">
        <v>5606.4496330000002</v>
      </c>
      <c r="S16" s="108">
        <v>5716.3931089999996</v>
      </c>
      <c r="T16" s="108">
        <v>5752.2575500000003</v>
      </c>
      <c r="U16" s="108">
        <v>5705.5159800000001</v>
      </c>
      <c r="V16" s="108">
        <v>5521.6078710000002</v>
      </c>
      <c r="W16" s="108">
        <v>5299.8761379999996</v>
      </c>
      <c r="X16" s="108">
        <v>5010.9841589999996</v>
      </c>
      <c r="Y16" s="249">
        <v>4959.5760260598263</v>
      </c>
    </row>
    <row r="17" spans="1:25" ht="15" customHeight="1" x14ac:dyDescent="0.4">
      <c r="A17" s="189" t="s">
        <v>57</v>
      </c>
      <c r="B17" s="97">
        <f>IB!C$6</f>
        <v>5911.5028228939655</v>
      </c>
      <c r="C17" s="97">
        <f>IB!D$6</f>
        <v>5732.5539714391789</v>
      </c>
      <c r="D17" s="97">
        <f>IB!E$6</f>
        <v>5624.601129851626</v>
      </c>
      <c r="E17" s="97">
        <f>IB!F$6</f>
        <v>5264.2888248993258</v>
      </c>
      <c r="F17" s="97">
        <f>IB!G$6</f>
        <v>5232.5991763583779</v>
      </c>
      <c r="G17" s="97">
        <f>IB!H$6</f>
        <v>5233.2698562916903</v>
      </c>
      <c r="H17" s="97">
        <f>IB!I$6</f>
        <v>5258.3374096908092</v>
      </c>
      <c r="I17" s="97">
        <f>IB!J$6</f>
        <v>5247.4452328965372</v>
      </c>
      <c r="J17" s="97">
        <f>IB!K$6</f>
        <v>5213.6304917628077</v>
      </c>
      <c r="K17" s="97">
        <f>IB!L$6</f>
        <v>5214.1975364211239</v>
      </c>
      <c r="L17" s="97">
        <f>IB!M$6</f>
        <v>5165.5524510661926</v>
      </c>
      <c r="M17" s="97">
        <f>IB!N$6</f>
        <v>5252.1434048241854</v>
      </c>
      <c r="N17" s="97">
        <f>IB!O$6</f>
        <v>5160.645224677226</v>
      </c>
      <c r="O17" s="97">
        <f>IB!P$6</f>
        <v>4846.5870480186586</v>
      </c>
      <c r="P17" s="97">
        <f>IB!Q$6</f>
        <v>4418.0595556341932</v>
      </c>
      <c r="Q17" s="97">
        <f>IB!R$6</f>
        <v>3922.8538583304053</v>
      </c>
      <c r="R17" s="97">
        <f>IB!S$6</f>
        <v>2607.2220442444705</v>
      </c>
      <c r="S17" s="97">
        <f>IB!T$6</f>
        <v>969.30489899227086</v>
      </c>
      <c r="T17" s="97">
        <f>IB!U$6</f>
        <v>205.58133627577502</v>
      </c>
      <c r="U17" s="97">
        <f>IB!V$6</f>
        <v>51.502881297923956</v>
      </c>
      <c r="V17" s="97">
        <f>IB!W$6</f>
        <v>11.139685913016455</v>
      </c>
      <c r="W17" s="97">
        <f>IB!X$6</f>
        <v>5.7202067987277907</v>
      </c>
      <c r="X17" s="97">
        <f>IB!Y$6</f>
        <v>0</v>
      </c>
      <c r="Y17" s="109">
        <f>IB!Z$6</f>
        <v>0</v>
      </c>
    </row>
    <row r="18" spans="1:25" ht="30" customHeight="1" x14ac:dyDescent="0.4">
      <c r="A18" s="187" t="s">
        <v>58</v>
      </c>
      <c r="B18" s="97">
        <f>IS!C$6</f>
        <v>12280.77539590012</v>
      </c>
      <c r="C18" s="97">
        <f>IS!D$6</f>
        <v>10143.062574066957</v>
      </c>
      <c r="D18" s="97">
        <f>IS!E$6</f>
        <v>9980.2886461176258</v>
      </c>
      <c r="E18" s="97">
        <f>IS!F$6</f>
        <v>10331.755014211114</v>
      </c>
      <c r="F18" s="97">
        <f>IS!G$6</f>
        <v>11174.221238817443</v>
      </c>
      <c r="G18" s="97">
        <f>IS!H$6</f>
        <v>11955.506918421459</v>
      </c>
      <c r="H18" s="97">
        <f>IS!I$6</f>
        <v>12033.427781494209</v>
      </c>
      <c r="I18" s="97">
        <f>IS!J$6</f>
        <v>10855.599884618056</v>
      </c>
      <c r="J18" s="97">
        <f>IS!K$6</f>
        <v>8454.8171442203766</v>
      </c>
      <c r="K18" s="97">
        <f>IS!L$6</f>
        <v>7702.9214249614142</v>
      </c>
      <c r="L18" s="97">
        <f>IS!M$6</f>
        <v>7440.8406777416321</v>
      </c>
      <c r="M18" s="97">
        <f>IS!N$6</f>
        <v>7608.8081721142216</v>
      </c>
      <c r="N18" s="97">
        <f>IS!O$6</f>
        <v>7328.6747684733418</v>
      </c>
      <c r="O18" s="97">
        <f>IS!P$6</f>
        <v>7071.7781875500787</v>
      </c>
      <c r="P18" s="97">
        <f>IS!Q$6</f>
        <v>6638.0944558072997</v>
      </c>
      <c r="Q18" s="97">
        <f>IS!R$6</f>
        <v>5912.2907330945209</v>
      </c>
      <c r="R18" s="97">
        <f>IS!S$6</f>
        <v>4501.5025408875936</v>
      </c>
      <c r="S18" s="97">
        <f>IS!T$6</f>
        <v>3051.8150984479389</v>
      </c>
      <c r="T18" s="97">
        <f>IS!U$6</f>
        <v>2467.5906773553488</v>
      </c>
      <c r="U18" s="97">
        <f>IS!V$6</f>
        <v>2161.1405107622504</v>
      </c>
      <c r="V18" s="97">
        <f>IS!W$6</f>
        <v>1901.1785471328674</v>
      </c>
      <c r="W18" s="97">
        <f>IS!X$6</f>
        <v>1818.8798947641542</v>
      </c>
      <c r="X18" s="97">
        <f>IS!Y$6</f>
        <v>1565.8055715849828</v>
      </c>
      <c r="Y18" s="109">
        <f>IS!Z$6</f>
        <v>1168.7694891183105</v>
      </c>
    </row>
    <row r="19" spans="1:25" ht="15" customHeight="1" x14ac:dyDescent="0.4">
      <c r="A19" s="188" t="s">
        <v>59</v>
      </c>
      <c r="B19" s="97">
        <f>'IS MIG'!C$6</f>
        <v>3258.3156329164563</v>
      </c>
      <c r="C19" s="97">
        <f>'IS MIG'!D$6</f>
        <v>3216.7563574644805</v>
      </c>
      <c r="D19" s="97">
        <f>'IS MIG'!E$6</f>
        <v>3084.4141691447448</v>
      </c>
      <c r="E19" s="97">
        <f>'IS MIG'!F$6</f>
        <v>3217.301752580413</v>
      </c>
      <c r="F19" s="97">
        <f>'IS MIG'!G$6</f>
        <v>3329.4113895341579</v>
      </c>
      <c r="G19" s="97">
        <f>'IS MIG'!H$6</f>
        <v>3675.6117608990094</v>
      </c>
      <c r="H19" s="97">
        <f>'IS MIG'!I$6</f>
        <v>3664.2228956734421</v>
      </c>
      <c r="I19" s="97">
        <f>'IS MIG'!J$6</f>
        <v>2012.2946837874363</v>
      </c>
      <c r="J19" s="97">
        <f>'IS MIG'!K$6</f>
        <v>0</v>
      </c>
      <c r="K19" s="97">
        <f>'IS MIG'!L$6</f>
        <v>0</v>
      </c>
      <c r="L19" s="97">
        <f>'IS MIG'!M$6</f>
        <v>0</v>
      </c>
      <c r="M19" s="97">
        <f>'IS MIG'!N$6</f>
        <v>0</v>
      </c>
      <c r="N19" s="97">
        <f>'IS MIG'!O$6</f>
        <v>0</v>
      </c>
      <c r="O19" s="97">
        <f>'IS MIG'!P$6</f>
        <v>0</v>
      </c>
      <c r="P19" s="97">
        <f>'IS MIG'!Q$6</f>
        <v>0</v>
      </c>
      <c r="Q19" s="97">
        <f>'IS MIG'!R$6</f>
        <v>0</v>
      </c>
      <c r="R19" s="97">
        <f>'IS MIG'!S$6</f>
        <v>0</v>
      </c>
      <c r="S19" s="97">
        <f>'IS MIG'!T$6</f>
        <v>0</v>
      </c>
      <c r="T19" s="97">
        <f>'IS MIG'!U$6</f>
        <v>0</v>
      </c>
      <c r="U19" s="97">
        <f>'IS MIG'!V$6</f>
        <v>0</v>
      </c>
      <c r="V19" s="97">
        <f>'IS MIG'!W$6</f>
        <v>0</v>
      </c>
      <c r="W19" s="97">
        <f>'IS MIG'!X$6</f>
        <v>0</v>
      </c>
      <c r="X19" s="97">
        <f>'IS MIG'!Y$6</f>
        <v>0</v>
      </c>
      <c r="Y19" s="109">
        <f>'IS MIG'!Z$6</f>
        <v>0</v>
      </c>
    </row>
    <row r="20" spans="1:25" ht="15" customHeight="1" x14ac:dyDescent="0.4">
      <c r="A20" s="188" t="s">
        <v>193</v>
      </c>
      <c r="B20" s="97"/>
      <c r="C20" s="97"/>
      <c r="D20" s="97"/>
      <c r="E20" s="97"/>
      <c r="F20" s="97">
        <f>'IS (incapacity)'!G$6</f>
        <v>3477.9699705763242</v>
      </c>
      <c r="G20" s="97">
        <f>'IS (incapacity)'!H$6</f>
        <v>3762.7618818999954</v>
      </c>
      <c r="H20" s="97">
        <f>'IS (incapacity)'!I$6</f>
        <v>3740.8624659098978</v>
      </c>
      <c r="I20" s="97">
        <f>'IS (incapacity)'!J$6</f>
        <v>4003.8841875284397</v>
      </c>
      <c r="J20" s="97">
        <f>'IS (incapacity)'!K$6</f>
        <v>3995.3616177668996</v>
      </c>
      <c r="K20" s="97">
        <f>'IS (incapacity)'!L$6</f>
        <v>3729.1318963551776</v>
      </c>
      <c r="L20" s="97">
        <f>'IS (incapacity)'!M$6</f>
        <v>3767.148822484241</v>
      </c>
      <c r="M20" s="97">
        <f>'IS (incapacity)'!N$6</f>
        <v>4173.875832355121</v>
      </c>
      <c r="N20" s="97">
        <f>'IS (incapacity)'!O$6</f>
        <v>4220.1786013874525</v>
      </c>
      <c r="O20" s="97">
        <f>'IS (incapacity)'!P$6</f>
        <v>4136.922845563291</v>
      </c>
      <c r="P20" s="97">
        <f>'IS (incapacity)'!Q$6</f>
        <v>3856.5690661392241</v>
      </c>
      <c r="Q20" s="97">
        <f>'IS (incapacity)'!R$6</f>
        <v>3363.9380846917647</v>
      </c>
      <c r="R20" s="97">
        <f>'IS (incapacity)'!S$6</f>
        <v>2071.3891285830032</v>
      </c>
      <c r="S20" s="97">
        <f>'IS (incapacity)'!T$6</f>
        <v>822.45391367571369</v>
      </c>
      <c r="T20" s="97">
        <f>'IS (incapacity)'!U$6</f>
        <v>379.0247259461517</v>
      </c>
      <c r="U20" s="97">
        <f>'IS (incapacity)'!V$6</f>
        <v>186.65945491781167</v>
      </c>
      <c r="V20" s="97">
        <f>'IS (incapacity)'!W$6</f>
        <v>78.598864790232312</v>
      </c>
      <c r="W20" s="97">
        <f>'IS (incapacity)'!X$6</f>
        <v>21.202058173542163</v>
      </c>
      <c r="X20" s="97">
        <f>'IS (incapacity)'!Y$6</f>
        <v>0</v>
      </c>
      <c r="Y20" s="109">
        <f>'IS (incapacity)'!Z$6</f>
        <v>0</v>
      </c>
    </row>
    <row r="21" spans="1:25" ht="15" customHeight="1" x14ac:dyDescent="0.4">
      <c r="A21" s="188" t="s">
        <v>194</v>
      </c>
      <c r="B21" s="97"/>
      <c r="C21" s="97"/>
      <c r="D21" s="97"/>
      <c r="E21" s="97"/>
      <c r="F21" s="97">
        <f>'IS (lone parent)'!G$6</f>
        <v>3848.4499536755266</v>
      </c>
      <c r="G21" s="97">
        <f>'IS (lone parent)'!H$6</f>
        <v>3993.1387449918748</v>
      </c>
      <c r="H21" s="97">
        <f>'IS (lone parent)'!I$6</f>
        <v>4121.8577182172176</v>
      </c>
      <c r="I21" s="97">
        <f>'IS (lone parent)'!J$6</f>
        <v>4321.3600394150862</v>
      </c>
      <c r="J21" s="97">
        <f>'IS (lone parent)'!K$6</f>
        <v>3962.0079347249516</v>
      </c>
      <c r="K21" s="97">
        <f>'IS (lone parent)'!L$6</f>
        <v>3408.6095231050399</v>
      </c>
      <c r="L21" s="97">
        <f>'IS (lone parent)'!M$6</f>
        <v>3120.5315877739904</v>
      </c>
      <c r="M21" s="97">
        <f>'IS (lone parent)'!N$6</f>
        <v>2940.262110981022</v>
      </c>
      <c r="N21" s="97">
        <f>'IS (lone parent)'!O$6</f>
        <v>2661.1968602312832</v>
      </c>
      <c r="O21" s="97">
        <f>'IS (lone parent)'!P$6</f>
        <v>2470.1766548503815</v>
      </c>
      <c r="P21" s="97">
        <f>'IS (lone parent)'!Q$6</f>
        <v>2246.6630558250249</v>
      </c>
      <c r="Q21" s="97">
        <f>'IS (lone parent)'!R$6</f>
        <v>1999.824007303263</v>
      </c>
      <c r="R21" s="97">
        <f>'IS (lone parent)'!S$6</f>
        <v>1831.1046610967605</v>
      </c>
      <c r="S21" s="97">
        <f>'IS (lone parent)'!T$6</f>
        <v>1609.1491191220966</v>
      </c>
      <c r="T21" s="97">
        <f>'IS (lone parent)'!U$6</f>
        <v>1469.9173872571446</v>
      </c>
      <c r="U21" s="97">
        <f>'IS (lone parent)'!V$6</f>
        <v>1347.2367980085851</v>
      </c>
      <c r="V21" s="97">
        <f>'IS (lone parent)'!W$6</f>
        <v>1206.5900382070993</v>
      </c>
      <c r="W21" s="97">
        <f>'IS (lone parent)'!X$6</f>
        <v>1157.3465360003979</v>
      </c>
      <c r="X21" s="97">
        <f>'IS (lone parent)'!Y$6</f>
        <v>963.43146810072858</v>
      </c>
      <c r="Y21" s="109">
        <f>'IS (lone parent)'!Z$6</f>
        <v>698.96960855415205</v>
      </c>
    </row>
    <row r="22" spans="1:25" ht="15" customHeight="1" x14ac:dyDescent="0.4">
      <c r="A22" s="188" t="s">
        <v>195</v>
      </c>
      <c r="B22" s="97"/>
      <c r="C22" s="97"/>
      <c r="D22" s="97"/>
      <c r="E22" s="97"/>
      <c r="F22" s="97">
        <f>'IS (carer)'!G$6</f>
        <v>175.279966815324</v>
      </c>
      <c r="G22" s="97">
        <f>'IS (carer)'!H$6</f>
        <v>225.00934180215881</v>
      </c>
      <c r="H22" s="97">
        <f>'IS (carer)'!I$6</f>
        <v>242.59171234201025</v>
      </c>
      <c r="I22" s="97">
        <f>'IS (carer)'!J$6</f>
        <v>263.35905158315484</v>
      </c>
      <c r="J22" s="97">
        <f>'IS (carer)'!K$6</f>
        <v>259.04297416663934</v>
      </c>
      <c r="K22" s="97">
        <f>'IS (carer)'!L$6</f>
        <v>245.24611234498434</v>
      </c>
      <c r="L22" s="97">
        <f>'IS (carer)'!M$6</f>
        <v>240.8828572442288</v>
      </c>
      <c r="M22" s="97">
        <f>'IS (carer)'!N$6</f>
        <v>235.76240556805013</v>
      </c>
      <c r="N22" s="97">
        <f>'IS (carer)'!O$6</f>
        <v>230.85210101956906</v>
      </c>
      <c r="O22" s="97">
        <f>'IS (carer)'!P$6</f>
        <v>254.15088922767151</v>
      </c>
      <c r="P22" s="97">
        <f>'IS (carer)'!Q$6</f>
        <v>324.24644245665206</v>
      </c>
      <c r="Q22" s="97">
        <f>'IS (carer)'!R$6</f>
        <v>360.3047140695441</v>
      </c>
      <c r="R22" s="97">
        <f>'IS (carer)'!S$6</f>
        <v>425.36865524945068</v>
      </c>
      <c r="S22" s="97">
        <f>'IS (carer)'!T$6</f>
        <v>466.89604040169922</v>
      </c>
      <c r="T22" s="97">
        <f>'IS (carer)'!U$6</f>
        <v>489.10623932363711</v>
      </c>
      <c r="U22" s="97">
        <f>'IS (carer)'!V$6</f>
        <v>518.79059044630287</v>
      </c>
      <c r="V22" s="97">
        <f>'IS (carer)'!W$6</f>
        <v>522.79913521687013</v>
      </c>
      <c r="W22" s="97">
        <f>'IS (carer)'!X$6</f>
        <v>562.21398073833677</v>
      </c>
      <c r="X22" s="97">
        <f>'IS (carer)'!Y$6</f>
        <v>541.0286048591355</v>
      </c>
      <c r="Y22" s="109">
        <f>'IS (carer)'!Z$6</f>
        <v>448.19287909009876</v>
      </c>
    </row>
    <row r="23" spans="1:25" ht="15" customHeight="1" x14ac:dyDescent="0.4">
      <c r="A23" s="188" t="s">
        <v>196</v>
      </c>
      <c r="B23" s="97"/>
      <c r="C23" s="97"/>
      <c r="D23" s="97"/>
      <c r="E23" s="97"/>
      <c r="F23" s="97">
        <f>'IS (others)'!G$6</f>
        <v>343.10995821611141</v>
      </c>
      <c r="G23" s="97">
        <f>'IS (others)'!H$6</f>
        <v>298.98518882842183</v>
      </c>
      <c r="H23" s="97">
        <f>'IS (others)'!I$6</f>
        <v>263.89298935164044</v>
      </c>
      <c r="I23" s="97">
        <f>'IS (others)'!J$6</f>
        <v>254.70192230393559</v>
      </c>
      <c r="J23" s="97">
        <f>'IS (others)'!K$6</f>
        <v>238.40461756188648</v>
      </c>
      <c r="K23" s="97">
        <f>'IS (others)'!L$6</f>
        <v>324.93764774960522</v>
      </c>
      <c r="L23" s="97">
        <f>'IS (others)'!M$6</f>
        <v>317.30022043978789</v>
      </c>
      <c r="M23" s="97">
        <f>'IS (others)'!N$6</f>
        <v>257.38681641621099</v>
      </c>
      <c r="N23" s="97">
        <f>'IS (others)'!O$6</f>
        <v>211.35078509890928</v>
      </c>
      <c r="O23" s="97">
        <f>'IS (others)'!P$6</f>
        <v>207.8151164860742</v>
      </c>
      <c r="P23" s="97">
        <f>'IS (others)'!Q$6</f>
        <v>209.70713250593246</v>
      </c>
      <c r="Q23" s="97">
        <f>'IS (others)'!R$6</f>
        <v>188.96696306438545</v>
      </c>
      <c r="R23" s="97">
        <f>'IS (others)'!S$6</f>
        <v>174.16608320692052</v>
      </c>
      <c r="S23" s="97">
        <f>'IS (others)'!T$6</f>
        <v>153.46073912852236</v>
      </c>
      <c r="T23" s="97">
        <f>'IS (others)'!U$6</f>
        <v>129.52674240020417</v>
      </c>
      <c r="U23" s="97">
        <f>'IS (others)'!V$6</f>
        <v>108.5245525725886</v>
      </c>
      <c r="V23" s="97">
        <f>'IS (others)'!W$6</f>
        <v>93.509202572970878</v>
      </c>
      <c r="W23" s="97">
        <f>'IS (others)'!X$6</f>
        <v>77.918021818102034</v>
      </c>
      <c r="X23" s="97">
        <f>'IS (others)'!Y$6</f>
        <v>57.800841960550414</v>
      </c>
      <c r="Y23" s="109">
        <f>'IS (others)'!Z$6</f>
        <v>22.170072292759933</v>
      </c>
    </row>
    <row r="24" spans="1:25" ht="30" customHeight="1" x14ac:dyDescent="0.4">
      <c r="A24" s="189" t="s">
        <v>64</v>
      </c>
      <c r="B24" s="97"/>
      <c r="C24" s="97"/>
      <c r="D24" s="97"/>
      <c r="E24" s="97"/>
      <c r="F24" s="97">
        <f>IIDB!G$6</f>
        <v>578.53756569093616</v>
      </c>
      <c r="G24" s="97">
        <f>IIDB!H$6</f>
        <v>593.61424767823053</v>
      </c>
      <c r="H24" s="97">
        <f>IIDB!I$6</f>
        <v>596.52739035071829</v>
      </c>
      <c r="I24" s="97">
        <f>IIDB!J$6</f>
        <v>599.6491436283942</v>
      </c>
      <c r="J24" s="97">
        <f>IIDB!K$6</f>
        <v>609.71758658451279</v>
      </c>
      <c r="K24" s="97">
        <f>IIDB!L$6</f>
        <v>605.3941265851771</v>
      </c>
      <c r="L24" s="97">
        <f>IIDB!M$6</f>
        <v>605.99916271455822</v>
      </c>
      <c r="M24" s="97">
        <f>IIDB!N$6</f>
        <v>610.55829141415597</v>
      </c>
      <c r="N24" s="97">
        <f>IIDB!O$6</f>
        <v>629.01506493345289</v>
      </c>
      <c r="O24" s="97">
        <f>IIDB!P$6</f>
        <v>651.66615712210717</v>
      </c>
      <c r="P24" s="97">
        <f>IIDB!Q$6</f>
        <v>688.43209925511803</v>
      </c>
      <c r="Q24" s="97">
        <f>IIDB!R$6</f>
        <v>689.50229852779682</v>
      </c>
      <c r="R24" s="97">
        <f>IIDB!S$6</f>
        <v>705.42066142825502</v>
      </c>
      <c r="S24" s="97">
        <f>IIDB!T$6</f>
        <v>703.57202502516998</v>
      </c>
      <c r="T24" s="97">
        <f>IIDB!U$6</f>
        <v>710.97824057395917</v>
      </c>
      <c r="U24" s="97">
        <f>IIDB!V$6</f>
        <v>701.19652066426522</v>
      </c>
      <c r="V24" s="97">
        <f>IIDB!W$6</f>
        <v>676.95017587526922</v>
      </c>
      <c r="W24" s="97">
        <f>IIDB!X$6</f>
        <v>661.12829690121771</v>
      </c>
      <c r="X24" s="97">
        <f>IIDB!Y$6</f>
        <v>660.0584219213913</v>
      </c>
      <c r="Y24" s="109">
        <f>IIDB!Z$6</f>
        <v>655.9896079132302</v>
      </c>
    </row>
    <row r="25" spans="1:25" ht="15" customHeight="1" x14ac:dyDescent="0.4">
      <c r="A25" s="187" t="s">
        <v>65</v>
      </c>
      <c r="B25" s="97">
        <f>JSA!C$6</f>
        <v>1855.9493805130483</v>
      </c>
      <c r="C25" s="97">
        <f>JSA!D$6</f>
        <v>3312.2132141514071</v>
      </c>
      <c r="D25" s="97">
        <f>JSA!E$6</f>
        <v>3011.7372951512621</v>
      </c>
      <c r="E25" s="97">
        <f>JSA!F$6</f>
        <v>2754.2848747264788</v>
      </c>
      <c r="F25" s="97">
        <f>JSA!G$6</f>
        <v>2421.542188047019</v>
      </c>
      <c r="G25" s="97">
        <f>JSA!H$6</f>
        <v>2186.9852099544155</v>
      </c>
      <c r="H25" s="97">
        <f>JSA!I$6</f>
        <v>2210.3537736985281</v>
      </c>
      <c r="I25" s="97">
        <f>JSA!J$6</f>
        <v>2160.6765271632098</v>
      </c>
      <c r="J25" s="97">
        <f>JSA!K$6</f>
        <v>1857.0591059116509</v>
      </c>
      <c r="K25" s="97">
        <f>JSA!L$6</f>
        <v>1970.6871657855061</v>
      </c>
      <c r="L25" s="97">
        <f>JSA!M$6</f>
        <v>2097.7112189862819</v>
      </c>
      <c r="M25" s="97">
        <f>JSA!N$6</f>
        <v>1927.6856748576931</v>
      </c>
      <c r="N25" s="97">
        <f>JSA!O$6</f>
        <v>2456.5848224810002</v>
      </c>
      <c r="O25" s="97">
        <f>JSA!P$6</f>
        <v>4036.8830452297743</v>
      </c>
      <c r="P25" s="97">
        <f>JSA!Q$6</f>
        <v>3821.0001763987771</v>
      </c>
      <c r="Q25" s="97">
        <f>JSA!R$6</f>
        <v>4221.0941452280877</v>
      </c>
      <c r="R25" s="97">
        <f>JSA!S$6</f>
        <v>4420.0315069718436</v>
      </c>
      <c r="S25" s="97">
        <f>JSA!T$6</f>
        <v>3692.1280281639038</v>
      </c>
      <c r="T25" s="97">
        <f>JSA!U$6</f>
        <v>2570.784635292383</v>
      </c>
      <c r="U25" s="97">
        <f>JSA!V$6</f>
        <v>1928.1982951222581</v>
      </c>
      <c r="V25" s="97">
        <f>JSA!W$6</f>
        <v>1568.4625819826788</v>
      </c>
      <c r="W25" s="97">
        <f>JSA!X$6</f>
        <v>1404.4298261401254</v>
      </c>
      <c r="X25" s="97">
        <f>JSA!Y$6</f>
        <v>1099.884636269217</v>
      </c>
      <c r="Y25" s="109">
        <f>JSA!Z$6</f>
        <v>604.41443647461551</v>
      </c>
    </row>
    <row r="26" spans="1:25" ht="15" customHeight="1" x14ac:dyDescent="0.4">
      <c r="A26" s="187" t="s">
        <v>66</v>
      </c>
      <c r="B26" s="97">
        <f>MA!C$6</f>
        <v>28.576989977569976</v>
      </c>
      <c r="C26" s="97">
        <f>MA!D$6</f>
        <v>31.103222044058228</v>
      </c>
      <c r="D26" s="97">
        <f>MA!E$6</f>
        <v>32.948719703454017</v>
      </c>
      <c r="E26" s="97">
        <f>MA!F$6</f>
        <v>33.650447231085742</v>
      </c>
      <c r="F26" s="97">
        <f>MA!G$6</f>
        <v>38.652744189127453</v>
      </c>
      <c r="G26" s="97">
        <f>MA!H$6</f>
        <v>49.281394307982936</v>
      </c>
      <c r="H26" s="97">
        <f>MA!I$6</f>
        <v>60.632070624812521</v>
      </c>
      <c r="I26" s="97">
        <f>MA!J$6</f>
        <v>112.01957332242188</v>
      </c>
      <c r="J26" s="97">
        <f>MA!K$6</f>
        <v>130.78774157974755</v>
      </c>
      <c r="K26" s="97">
        <f>MA!L$6</f>
        <v>144.58228757261239</v>
      </c>
      <c r="L26" s="97">
        <f>MA!M$6</f>
        <v>154.01050263346011</v>
      </c>
      <c r="M26" s="97">
        <f>MA!N$6</f>
        <v>215.05534095266336</v>
      </c>
      <c r="N26" s="97">
        <f>MA!O$6</f>
        <v>284.24659213075813</v>
      </c>
      <c r="O26" s="97">
        <f>MA!P$6</f>
        <v>301.66483430009072</v>
      </c>
      <c r="P26" s="97">
        <f>MA!Q$6</f>
        <v>302.42019968416741</v>
      </c>
      <c r="Q26" s="97">
        <f>MA!R$6</f>
        <v>323.14859388871884</v>
      </c>
      <c r="R26" s="97">
        <f>MA!S$6</f>
        <v>351.28910382812984</v>
      </c>
      <c r="S26" s="97">
        <f>MA!T$6</f>
        <v>354.28729557729571</v>
      </c>
      <c r="T26" s="97">
        <f>MA!U$6</f>
        <v>368.86303210624885</v>
      </c>
      <c r="U26" s="97">
        <f>MA!V$6</f>
        <v>392.77468877768621</v>
      </c>
      <c r="V26" s="97">
        <f>MA!W$6</f>
        <v>390.91739425485514</v>
      </c>
      <c r="W26" s="97">
        <f>MA!X$6</f>
        <v>381.58480836215767</v>
      </c>
      <c r="X26" s="97">
        <f>MA!Y$6</f>
        <v>380.53351583701925</v>
      </c>
      <c r="Y26" s="109">
        <f>MA!Z$6</f>
        <v>373.75918777134967</v>
      </c>
    </row>
    <row r="27" spans="1:25" ht="15" customHeight="1" x14ac:dyDescent="0.4">
      <c r="A27" s="187" t="s">
        <v>197</v>
      </c>
      <c r="B27" s="97"/>
      <c r="C27" s="97"/>
      <c r="D27" s="97"/>
      <c r="E27" s="97"/>
      <c r="F27" s="97"/>
      <c r="G27" s="97"/>
      <c r="H27" s="97"/>
      <c r="I27" s="97"/>
      <c r="J27" s="97">
        <f>O75TVL!K$6</f>
        <v>366.12824337950042</v>
      </c>
      <c r="K27" s="97">
        <f>O75TVL!L$6</f>
        <v>386.96937539827422</v>
      </c>
      <c r="L27" s="97">
        <f>O75TVL!M$6</f>
        <v>409.8744911225607</v>
      </c>
      <c r="M27" s="97">
        <f>O75TVL!N$6</f>
        <v>428.28494812580959</v>
      </c>
      <c r="N27" s="97">
        <f>O75TVL!O$6</f>
        <v>443.2436482032918</v>
      </c>
      <c r="O27" s="97">
        <f>O75TVL!P$6</f>
        <v>461.30363708038686</v>
      </c>
      <c r="P27" s="97">
        <f>O75TVL!Q$6</f>
        <v>486.04627468441788</v>
      </c>
      <c r="Q27" s="97">
        <f>O75TVL!R$6</f>
        <v>493.44965822012233</v>
      </c>
      <c r="R27" s="97">
        <f>O75TVL!S$6</f>
        <v>500.80418004114836</v>
      </c>
      <c r="S27" s="97">
        <f>O75TVL!T$6</f>
        <v>510.88696315357186</v>
      </c>
      <c r="T27" s="97">
        <f>O75TVL!U$6</f>
        <v>515.69761926304056</v>
      </c>
      <c r="U27" s="97">
        <f>O75TVL!V$6</f>
        <v>523.98112960461435</v>
      </c>
      <c r="V27" s="97">
        <f>O75TVL!W$6</f>
        <v>528.87012084306446</v>
      </c>
      <c r="W27" s="97">
        <f>O75TVL!X$6</f>
        <v>551.79458742603993</v>
      </c>
      <c r="X27" s="97">
        <f>O75TVL!Y$6</f>
        <v>394.77699203068238</v>
      </c>
      <c r="Y27" s="109">
        <f>O75TVL!Z$6</f>
        <v>213.07492231708727</v>
      </c>
    </row>
    <row r="28" spans="1:25" ht="15" customHeight="1" x14ac:dyDescent="0.4">
      <c r="A28" s="187" t="s">
        <v>100</v>
      </c>
      <c r="B28" s="97"/>
      <c r="C28" s="97"/>
      <c r="D28" s="97"/>
      <c r="E28" s="97"/>
      <c r="F28" s="97"/>
      <c r="G28" s="97"/>
      <c r="H28" s="97"/>
      <c r="I28" s="97">
        <f>PC!J$6</f>
        <v>0</v>
      </c>
      <c r="J28" s="97">
        <f>PC!K$6</f>
        <v>5015.7714208942007</v>
      </c>
      <c r="K28" s="97">
        <f>PC!L$6</f>
        <v>5400.3004782364633</v>
      </c>
      <c r="L28" s="97">
        <f>PC!M$6</f>
        <v>5771.6614791584088</v>
      </c>
      <c r="M28" s="97">
        <f>PC!N$6</f>
        <v>6188.7721525979323</v>
      </c>
      <c r="N28" s="97">
        <f>PC!O$6</f>
        <v>6479.7504063155457</v>
      </c>
      <c r="O28" s="97">
        <f>PC!P$6</f>
        <v>6851.2629202444141</v>
      </c>
      <c r="P28" s="97">
        <f>PC!Q$6</f>
        <v>6963.3275611732606</v>
      </c>
      <c r="Q28" s="97">
        <f>PC!R$6</f>
        <v>6821.183794046311</v>
      </c>
      <c r="R28" s="97">
        <f>PC!S$6</f>
        <v>6376.3129657485269</v>
      </c>
      <c r="S28" s="97">
        <f>PC!T$6</f>
        <v>5987.0997305369747</v>
      </c>
      <c r="T28" s="97">
        <f>PC!U$6</f>
        <v>5601.7379195878584</v>
      </c>
      <c r="U28" s="97">
        <f>PC!V$6</f>
        <v>5191.2724137431906</v>
      </c>
      <c r="V28" s="97">
        <f>PC!W$6</f>
        <v>4850.5746398442416</v>
      </c>
      <c r="W28" s="97">
        <f>PC!X$6</f>
        <v>4601.422748109876</v>
      </c>
      <c r="X28" s="97">
        <f>PC!Y$6</f>
        <v>4410.8178349792906</v>
      </c>
      <c r="Y28" s="109">
        <f>PC!Z$6</f>
        <v>4347.746002737772</v>
      </c>
    </row>
    <row r="29" spans="1:25" ht="30" customHeight="1" x14ac:dyDescent="0.4">
      <c r="A29" s="187" t="s">
        <v>113</v>
      </c>
      <c r="B29" s="97"/>
      <c r="C29" s="97"/>
      <c r="D29" s="97"/>
      <c r="E29" s="97"/>
      <c r="F29" s="97"/>
      <c r="G29" s="97"/>
      <c r="H29" s="97"/>
      <c r="I29" s="97">
        <f>PIP!J$6</f>
        <v>0</v>
      </c>
      <c r="J29" s="97">
        <f>PIP!K$6</f>
        <v>0</v>
      </c>
      <c r="K29" s="97">
        <f>PIP!L$6</f>
        <v>0</v>
      </c>
      <c r="L29" s="97">
        <f>PIP!M$6</f>
        <v>0</v>
      </c>
      <c r="M29" s="97">
        <f>PIP!N$6</f>
        <v>0</v>
      </c>
      <c r="N29" s="97">
        <f>PIP!O$6</f>
        <v>0</v>
      </c>
      <c r="O29" s="97">
        <f>PIP!P$6</f>
        <v>0</v>
      </c>
      <c r="P29" s="97">
        <f>PIP!Q$6</f>
        <v>0</v>
      </c>
      <c r="Q29" s="97">
        <f>PIP!R$6</f>
        <v>0</v>
      </c>
      <c r="R29" s="97">
        <f>PIP!S$6</f>
        <v>0</v>
      </c>
      <c r="S29" s="97">
        <f>PIP!T$6</f>
        <v>131.10063944849975</v>
      </c>
      <c r="T29" s="97">
        <f>PIP!U$6</f>
        <v>1247.0823497526283</v>
      </c>
      <c r="U29" s="97">
        <f>PIP!V$6</f>
        <v>2411.7683851001093</v>
      </c>
      <c r="V29" s="97">
        <f>PIP!W$6</f>
        <v>4160.8875831797604</v>
      </c>
      <c r="W29" s="97">
        <f>PIP!X$6</f>
        <v>7014.4863736790958</v>
      </c>
      <c r="X29" s="97">
        <f>PIP!Y$6</f>
        <v>8693.6991806062615</v>
      </c>
      <c r="Y29" s="109">
        <f>PIP!Z$6</f>
        <v>10240.103102798468</v>
      </c>
    </row>
    <row r="30" spans="1:25" ht="15" customHeight="1" x14ac:dyDescent="0.4">
      <c r="A30" s="187" t="s">
        <v>67</v>
      </c>
      <c r="B30" s="97">
        <f>SDA!C$6</f>
        <v>736.60748315433852</v>
      </c>
      <c r="C30" s="97">
        <f>SDA!D$6</f>
        <v>813.86454005660994</v>
      </c>
      <c r="D30" s="97">
        <f>SDA!E$6</f>
        <v>801.79074384652074</v>
      </c>
      <c r="E30" s="97">
        <f>SDA!F$6</f>
        <v>820.33387942023319</v>
      </c>
      <c r="F30" s="97">
        <f>SDA!G$6</f>
        <v>831.39331037856482</v>
      </c>
      <c r="G30" s="97">
        <f>SDA!H$6</f>
        <v>852.96431070150265</v>
      </c>
      <c r="H30" s="97">
        <f>SDA!I$6</f>
        <v>785.48683497452373</v>
      </c>
      <c r="I30" s="97">
        <f>SDA!J$6</f>
        <v>767.6746425701665</v>
      </c>
      <c r="J30" s="97">
        <f>SDA!K$6</f>
        <v>753.95443897406858</v>
      </c>
      <c r="K30" s="97">
        <f>SDA!L$6</f>
        <v>738.87315924730694</v>
      </c>
      <c r="L30" s="97">
        <f>SDA!M$6</f>
        <v>741.791250751554</v>
      </c>
      <c r="M30" s="97">
        <f>SDA!N$6</f>
        <v>736.73564864699199</v>
      </c>
      <c r="N30" s="97">
        <f>SDA!O$6</f>
        <v>728.1866773314598</v>
      </c>
      <c r="O30" s="97">
        <f>SDA!P$6</f>
        <v>744.20449465681634</v>
      </c>
      <c r="P30" s="97">
        <f>SDA!Q$6</f>
        <v>729.65153099976692</v>
      </c>
      <c r="Q30" s="97">
        <f>SDA!R$6</f>
        <v>723.64995690903334</v>
      </c>
      <c r="R30" s="97">
        <f>SDA!S$6</f>
        <v>729.45107105644854</v>
      </c>
      <c r="S30" s="97">
        <f>SDA!T$6</f>
        <v>710.39004628523537</v>
      </c>
      <c r="T30" s="97">
        <f>SDA!U$6</f>
        <v>607.84484160646298</v>
      </c>
      <c r="U30" s="97">
        <f>SDA!V$6</f>
        <v>384.10365925843337</v>
      </c>
      <c r="V30" s="97">
        <f>SDA!W$6</f>
        <v>191.84179901499496</v>
      </c>
      <c r="W30" s="97">
        <f>SDA!X$6</f>
        <v>96.893919571376841</v>
      </c>
      <c r="X30" s="97">
        <f>SDA!Y$6</f>
        <v>79.497436335910294</v>
      </c>
      <c r="Y30" s="109">
        <f>SDA!Z$6</f>
        <v>73.118434581212426</v>
      </c>
    </row>
    <row r="31" spans="1:25" ht="15" customHeight="1" x14ac:dyDescent="0.4">
      <c r="A31" s="188" t="s">
        <v>54</v>
      </c>
      <c r="B31" s="97"/>
      <c r="C31" s="97"/>
      <c r="D31" s="97"/>
      <c r="E31" s="97"/>
      <c r="F31" s="97">
        <f>'SDA (working age)'!G$6</f>
        <v>701.200722194832</v>
      </c>
      <c r="G31" s="97">
        <f>'SDA (working age)'!H$6</f>
        <v>720.70572634379005</v>
      </c>
      <c r="H31" s="97">
        <f>'SDA (working age)'!I$6</f>
        <v>655.40992581735566</v>
      </c>
      <c r="I31" s="97">
        <f>'SDA (working age)'!J$6</f>
        <v>631.49644928833823</v>
      </c>
      <c r="J31" s="97">
        <f>'SDA (working age)'!K$6</f>
        <v>654.30454965151614</v>
      </c>
      <c r="K31" s="97">
        <f>'SDA (working age)'!L$6</f>
        <v>635.82988184916519</v>
      </c>
      <c r="L31" s="97">
        <f>'SDA (working age)'!M$6</f>
        <v>632.85807905719776</v>
      </c>
      <c r="M31" s="97">
        <f>'SDA (working age)'!N$6</f>
        <v>574.65294028919141</v>
      </c>
      <c r="N31" s="97">
        <f>'SDA (working age)'!O$6</f>
        <v>586.33801070010816</v>
      </c>
      <c r="O31" s="97">
        <f>'SDA (working age)'!P$6</f>
        <v>595.82311280923068</v>
      </c>
      <c r="P31" s="97">
        <f>'SDA (working age)'!Q$6</f>
        <v>591.78208429896767</v>
      </c>
      <c r="Q31" s="97">
        <f>'SDA (working age)'!R$6</f>
        <v>586.10279265885367</v>
      </c>
      <c r="R31" s="97">
        <f>'SDA (working age)'!S$6</f>
        <v>599.776668573184</v>
      </c>
      <c r="S31" s="97">
        <f>'SDA (working age)'!T$6</f>
        <v>592.80103850103569</v>
      </c>
      <c r="T31" s="97">
        <f>'SDA (working age)'!U$6</f>
        <v>495.26940915831437</v>
      </c>
      <c r="U31" s="97">
        <f>'SDA (working age)'!V$6</f>
        <v>279.67716724523154</v>
      </c>
      <c r="V31" s="97">
        <f>'SDA (working age)'!W$6</f>
        <v>95.655769816503536</v>
      </c>
      <c r="W31" s="97">
        <f>'SDA (working age)'!X$6</f>
        <v>10.715070273041094</v>
      </c>
      <c r="X31" s="97">
        <f>'SDA (working age)'!Y$6</f>
        <v>0.48379651373203225</v>
      </c>
      <c r="Y31" s="109">
        <f>'SDA (working age)'!Z$6</f>
        <v>0</v>
      </c>
    </row>
    <row r="32" spans="1:25" ht="15" customHeight="1" x14ac:dyDescent="0.4">
      <c r="A32" s="188" t="s">
        <v>55</v>
      </c>
      <c r="B32" s="97"/>
      <c r="C32" s="97"/>
      <c r="D32" s="97"/>
      <c r="E32" s="97"/>
      <c r="F32" s="97">
        <f>'SDA (pensioners)'!G$6</f>
        <v>130.19258818373311</v>
      </c>
      <c r="G32" s="97">
        <f>'SDA (pensioners)'!H$6</f>
        <v>132.25858435771264</v>
      </c>
      <c r="H32" s="97">
        <f>'SDA (pensioners)'!I$6</f>
        <v>130.07690915716825</v>
      </c>
      <c r="I32" s="97">
        <f>'SDA (pensioners)'!J$6</f>
        <v>136.17819328182847</v>
      </c>
      <c r="J32" s="97">
        <f>'SDA (pensioners)'!K$6</f>
        <v>99.649889322552568</v>
      </c>
      <c r="K32" s="97">
        <f>'SDA (pensioners)'!L$6</f>
        <v>103.04327739814171</v>
      </c>
      <c r="L32" s="97">
        <f>'SDA (pensioners)'!M$6</f>
        <v>108.93317169435603</v>
      </c>
      <c r="M32" s="97">
        <f>'SDA (pensioners)'!N$6</f>
        <v>162.0827083578005</v>
      </c>
      <c r="N32" s="97">
        <f>'SDA (pensioners)'!O$6</f>
        <v>141.84866663135185</v>
      </c>
      <c r="O32" s="97">
        <f>'SDA (pensioners)'!P$6</f>
        <v>148.3813818475858</v>
      </c>
      <c r="P32" s="97">
        <f>'SDA (pensioners)'!Q$6</f>
        <v>137.86944670079941</v>
      </c>
      <c r="Q32" s="97">
        <f>'SDA (pensioners)'!R$6</f>
        <v>137.54716425017946</v>
      </c>
      <c r="R32" s="97">
        <f>'SDA (pensioners)'!S$6</f>
        <v>129.67440248326443</v>
      </c>
      <c r="S32" s="97">
        <f>'SDA (pensioners)'!T$6</f>
        <v>117.58900778419958</v>
      </c>
      <c r="T32" s="97">
        <f>'SDA (pensioners)'!U$6</f>
        <v>112.57543244814866</v>
      </c>
      <c r="U32" s="97">
        <f>'SDA (pensioners)'!V$6</f>
        <v>104.42649201320179</v>
      </c>
      <c r="V32" s="97">
        <f>'SDA (pensioners)'!W$6</f>
        <v>96.18602919849144</v>
      </c>
      <c r="W32" s="97">
        <f>'SDA (pensioners)'!X$6</f>
        <v>86.178849298335763</v>
      </c>
      <c r="X32" s="97">
        <f>'SDA (pensioners)'!Y$6</f>
        <v>79.013639822178277</v>
      </c>
      <c r="Y32" s="109">
        <f>'SDA (pensioners)'!Z$6</f>
        <v>73.118434581212426</v>
      </c>
    </row>
    <row r="33" spans="1:25" ht="15" x14ac:dyDescent="0.4">
      <c r="A33" s="190" t="s">
        <v>68</v>
      </c>
      <c r="B33" s="97">
        <f>SP!C$6</f>
        <v>26598.510734769348</v>
      </c>
      <c r="C33" s="97">
        <f>SP!D$6</f>
        <v>27852.018933757394</v>
      </c>
      <c r="D33" s="97">
        <f>SP!E$6</f>
        <v>29501.055359285499</v>
      </c>
      <c r="E33" s="97">
        <f>SP!F$6</f>
        <v>31284.785322893087</v>
      </c>
      <c r="F33" s="97">
        <f>SP!G$6</f>
        <v>32026.661891061874</v>
      </c>
      <c r="G33" s="97">
        <f>SP!H$6</f>
        <v>34633.915453400397</v>
      </c>
      <c r="H33" s="97">
        <f>SP!I$6</f>
        <v>36590.959812653455</v>
      </c>
      <c r="I33" s="97">
        <f>SP!J$6</f>
        <v>38305.178544651368</v>
      </c>
      <c r="J33" s="97">
        <f>SP!K$6</f>
        <v>40152.071876140966</v>
      </c>
      <c r="K33" s="97">
        <f>SP!L$6</f>
        <v>42270.834219636425</v>
      </c>
      <c r="L33" s="97">
        <f>SP!M$6</f>
        <v>44064.793884634819</v>
      </c>
      <c r="M33" s="97">
        <f>SP!N$6</f>
        <v>47295.922055852978</v>
      </c>
      <c r="N33" s="97">
        <f>SP!O$6</f>
        <v>50561.536628248497</v>
      </c>
      <c r="O33" s="97">
        <f>SP!P$6</f>
        <v>54913.345212695131</v>
      </c>
      <c r="P33" s="97">
        <f>SP!Q$6</f>
        <v>57222.700066909689</v>
      </c>
      <c r="Q33" s="97">
        <f>SP!R$6</f>
        <v>60802.566050333618</v>
      </c>
      <c r="R33" s="97">
        <f>SP!S$6</f>
        <v>65469.064368336716</v>
      </c>
      <c r="S33" s="97">
        <f>SP!T$6</f>
        <v>68256.478495536066</v>
      </c>
      <c r="T33" s="97">
        <f>SP!U$6</f>
        <v>71017.562834868048</v>
      </c>
      <c r="U33" s="97">
        <f>SP!V$6</f>
        <v>73402.207106247224</v>
      </c>
      <c r="V33" s="97">
        <f>SP!W$6</f>
        <v>75193.187177713844</v>
      </c>
      <c r="W33" s="97">
        <f>SP!X$6</f>
        <v>77048.142335251323</v>
      </c>
      <c r="X33" s="97">
        <f>SP!Y$6</f>
        <v>79450.08675174923</v>
      </c>
      <c r="Y33" s="109">
        <f>SP!Z$6</f>
        <v>81157.756774001726</v>
      </c>
    </row>
    <row r="34" spans="1:25" ht="30" customHeight="1" x14ac:dyDescent="0.4">
      <c r="A34" s="190" t="s">
        <v>101</v>
      </c>
      <c r="B34" s="97"/>
      <c r="C34" s="97"/>
      <c r="D34" s="97"/>
      <c r="E34" s="97"/>
      <c r="F34" s="97"/>
      <c r="G34" s="97"/>
      <c r="H34" s="97"/>
      <c r="I34" s="97"/>
      <c r="J34" s="97">
        <f>SMP!K$6</f>
        <v>1111.2513752613359</v>
      </c>
      <c r="K34" s="97">
        <f>SMP!L$6</f>
        <v>1021.8685891701493</v>
      </c>
      <c r="L34" s="97">
        <f>SMP!M$6</f>
        <v>1131.0676515306241</v>
      </c>
      <c r="M34" s="97">
        <f>SMP!N$6</f>
        <v>1402.6462923306167</v>
      </c>
      <c r="N34" s="97">
        <f>SMP!O$6</f>
        <v>1661.6288128965571</v>
      </c>
      <c r="O34" s="97">
        <f>SMP!P$6</f>
        <v>1747.9246304767612</v>
      </c>
      <c r="P34" s="97">
        <f>SMP!Q$6</f>
        <v>1850.1888296891684</v>
      </c>
      <c r="Q34" s="97">
        <f>SMP!R$6</f>
        <v>1893.5073322659887</v>
      </c>
      <c r="R34" s="97">
        <f>SMP!S$6</f>
        <v>1936.3595728298319</v>
      </c>
      <c r="S34" s="97">
        <f>SMP!T$6</f>
        <v>1918.9151917002223</v>
      </c>
      <c r="T34" s="97">
        <f>SMP!U$6</f>
        <v>1960.4781429372797</v>
      </c>
      <c r="U34" s="97">
        <f>SMP!V$6</f>
        <v>2100.2729483000003</v>
      </c>
      <c r="V34" s="97">
        <f>SMP!W$6</f>
        <v>2179.4915747852997</v>
      </c>
      <c r="W34" s="97">
        <f>SMP!X$6</f>
        <v>2083.7462794760963</v>
      </c>
      <c r="X34" s="97">
        <f>SMP!Y$6</f>
        <v>2142.538672055905</v>
      </c>
      <c r="Y34" s="109">
        <f>SMP!Z$6</f>
        <v>1905.3572692452881</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UC!T$6</f>
        <v>5.6975144354538445</v>
      </c>
      <c r="T35" s="97">
        <f>UC!U$6</f>
        <v>54.125853852979525</v>
      </c>
      <c r="U35" s="97">
        <f>UC!V$6</f>
        <v>424.2812172208989</v>
      </c>
      <c r="V35" s="97">
        <f>UC!W$6</f>
        <v>1344.6564847115899</v>
      </c>
      <c r="W35" s="97">
        <f>UC!X$6</f>
        <v>2863.6415699579111</v>
      </c>
      <c r="X35" s="97">
        <f>UC!Y$6</f>
        <v>6955.9843689272348</v>
      </c>
      <c r="Y35" s="109">
        <f>UC!Z$6</f>
        <v>15971.389433382339</v>
      </c>
    </row>
    <row r="36" spans="1:25" ht="15" customHeight="1" x14ac:dyDescent="0.4">
      <c r="A36" s="190" t="s">
        <v>69</v>
      </c>
      <c r="B36" s="97"/>
      <c r="C36" s="97"/>
      <c r="D36" s="97"/>
      <c r="E36" s="97"/>
      <c r="F36" s="97">
        <f>WFP!G$6</f>
        <v>1494.9789585124145</v>
      </c>
      <c r="G36" s="97">
        <f>WFP!H$6</f>
        <v>1435.8876455913016</v>
      </c>
      <c r="H36" s="97">
        <f>WFP!I$6</f>
        <v>1456.2418351156805</v>
      </c>
      <c r="I36" s="97">
        <f>WFP!J$6</f>
        <v>1636.1106094051156</v>
      </c>
      <c r="J36" s="97">
        <f>WFP!K$6</f>
        <v>2114.1132843910395</v>
      </c>
      <c r="K36" s="97">
        <f>WFP!L$6</f>
        <v>2663.7360187377508</v>
      </c>
      <c r="L36" s="97">
        <f>WFP!M$6</f>
        <v>1718.2926293164007</v>
      </c>
      <c r="M36" s="97">
        <f>WFP!N$6</f>
        <v>1764.9502056261074</v>
      </c>
      <c r="N36" s="97">
        <f>WFP!O$6</f>
        <v>2302.2175439940734</v>
      </c>
      <c r="O36" s="97">
        <f>WFP!P$6</f>
        <v>2329.4004636003292</v>
      </c>
      <c r="P36" s="97">
        <f>WFP!Q$6</f>
        <v>2353.0379788468763</v>
      </c>
      <c r="Q36" s="97">
        <f>WFP!R$6</f>
        <v>1830.6224204869359</v>
      </c>
      <c r="R36" s="97">
        <f>WFP!S$6</f>
        <v>1819.1785189294858</v>
      </c>
      <c r="S36" s="97">
        <f>WFP!T$6</f>
        <v>1815.998522881742</v>
      </c>
      <c r="T36" s="97">
        <f>WFP!U$6</f>
        <v>1793.8224109549415</v>
      </c>
      <c r="U36" s="97">
        <f>WFP!V$6</f>
        <v>1771.2433872248512</v>
      </c>
      <c r="V36" s="97">
        <f>WFP!W$6</f>
        <v>1750.342096933935</v>
      </c>
      <c r="W36" s="97">
        <f>WFP!X$6</f>
        <v>1728.3176674191839</v>
      </c>
      <c r="X36" s="97">
        <f>WFP!Y$6</f>
        <v>1705.6373681736511</v>
      </c>
      <c r="Y36" s="109">
        <f>WFP!Z$6</f>
        <v>1687.4344814270844</v>
      </c>
    </row>
    <row r="37" spans="1:25" ht="30" customHeight="1" x14ac:dyDescent="0.4">
      <c r="A37" s="191" t="s">
        <v>198</v>
      </c>
      <c r="B37" s="90">
        <f>SUM(B3:B36)-SUM(B9:B11,B19:B23)</f>
        <v>65668.23685435357</v>
      </c>
      <c r="C37" s="90">
        <f>SUM(C3:C36)-SUM(C9:C11,C19:C23)</f>
        <v>66394.074230756712</v>
      </c>
      <c r="D37" s="90">
        <f>SUM(D3:D36)-SUM(D9:D11,D19:D23)</f>
        <v>67767.558597025156</v>
      </c>
      <c r="E37" s="90">
        <f>SUM(E3:E36)-SUM(E9:E11,E19:E23)</f>
        <v>69865.599765928622</v>
      </c>
      <c r="F37" s="90">
        <f t="shared" ref="F37:M37" si="0">SUM(F3:F36)-SUM(F9:F11,F19:F23,F31:F32)</f>
        <v>73683.664043262805</v>
      </c>
      <c r="G37" s="90">
        <f t="shared" si="0"/>
        <v>78695.275509113009</v>
      </c>
      <c r="H37" s="90">
        <f t="shared" si="0"/>
        <v>82296.45691520859</v>
      </c>
      <c r="I37" s="90">
        <f t="shared" si="0"/>
        <v>83744.855306348269</v>
      </c>
      <c r="J37" s="90">
        <f t="shared" si="0"/>
        <v>91428.492533592478</v>
      </c>
      <c r="K37" s="90">
        <f t="shared" si="0"/>
        <v>95329.555130641049</v>
      </c>
      <c r="L37" s="90">
        <f t="shared" si="0"/>
        <v>98098.896527759382</v>
      </c>
      <c r="M37" s="90">
        <f t="shared" si="0"/>
        <v>103996.93084358526</v>
      </c>
      <c r="N37" s="90">
        <f t="shared" ref="N37:V37" si="1">SUM(N3:N36)-SUM(N9:N11,N19:N23,N31:N32,N15:N16)</f>
        <v>110944.41829908907</v>
      </c>
      <c r="O37" s="90">
        <f t="shared" si="1"/>
        <v>122251.16654118476</v>
      </c>
      <c r="P37" s="90">
        <f t="shared" si="1"/>
        <v>126697.90622094512</v>
      </c>
      <c r="Q37" s="90">
        <f t="shared" si="1"/>
        <v>131787.4389256076</v>
      </c>
      <c r="R37" s="90">
        <f t="shared" si="1"/>
        <v>138246.7817351073</v>
      </c>
      <c r="S37" s="90">
        <f t="shared" si="1"/>
        <v>136188.18378240039</v>
      </c>
      <c r="T37" s="90">
        <f t="shared" si="1"/>
        <v>139641.52604344347</v>
      </c>
      <c r="U37" s="90">
        <f t="shared" si="1"/>
        <v>142889.80848550226</v>
      </c>
      <c r="V37" s="90">
        <f t="shared" si="1"/>
        <v>144603.78277448926</v>
      </c>
      <c r="W37" s="90">
        <f t="shared" ref="W37:Y37" si="2">SUM(W3:W36)-SUM(W9:W11,W19:W23,W31:W32,W15:W16)</f>
        <v>147924.99540675996</v>
      </c>
      <c r="X37" s="90">
        <f t="shared" si="2"/>
        <v>152613.79350265581</v>
      </c>
      <c r="Y37" s="110">
        <f t="shared" si="2"/>
        <v>159912.49561787563</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205"/>
      <c r="W39" s="205"/>
      <c r="X39" s="205"/>
      <c r="Y39" s="205"/>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1" t="s">
        <v>33</v>
      </c>
      <c r="W40" s="182" t="s">
        <v>34</v>
      </c>
      <c r="X40" s="182" t="s">
        <v>35</v>
      </c>
      <c r="Y40" s="183" t="s">
        <v>36</v>
      </c>
    </row>
    <row r="41" spans="1:25" ht="27.75" customHeight="1" x14ac:dyDescent="0.4">
      <c r="A41" s="184" t="s">
        <v>48</v>
      </c>
      <c r="B41" s="185">
        <v>3073.0808451122612</v>
      </c>
      <c r="C41" s="185">
        <v>3205.0000691929631</v>
      </c>
      <c r="D41" s="185">
        <v>3348.5269808862399</v>
      </c>
      <c r="E41" s="185">
        <v>3510.6315685373361</v>
      </c>
      <c r="F41" s="185">
        <v>3606.3639235522182</v>
      </c>
      <c r="G41" s="185">
        <v>3771.3624114022255</v>
      </c>
      <c r="H41" s="185">
        <v>3842.768340578501</v>
      </c>
      <c r="I41" s="185">
        <v>4009.2529978975572</v>
      </c>
      <c r="J41" s="185">
        <v>4144.9491077404036</v>
      </c>
      <c r="K41" s="185">
        <v>4326.1190488265529</v>
      </c>
      <c r="L41" s="185">
        <v>4454.6130970262057</v>
      </c>
      <c r="M41" s="185">
        <v>4654.908926860302</v>
      </c>
      <c r="N41" s="185">
        <v>4843.7413663636726</v>
      </c>
      <c r="O41" s="185">
        <v>5150.988718775925</v>
      </c>
      <c r="P41" s="185">
        <v>5200.8656535519003</v>
      </c>
      <c r="Q41" s="185">
        <v>5248.0994379968779</v>
      </c>
      <c r="R41" s="185">
        <v>5281.5708134857005</v>
      </c>
      <c r="S41" s="185">
        <v>5074.3834078367208</v>
      </c>
      <c r="T41" s="185">
        <v>5067.5323598510622</v>
      </c>
      <c r="U41" s="185">
        <v>5095.0174400518736</v>
      </c>
      <c r="V41" s="185">
        <v>4974.1230354311765</v>
      </c>
      <c r="W41" s="185">
        <v>4932.1436517370357</v>
      </c>
      <c r="X41" s="185">
        <v>4957.856889138784</v>
      </c>
      <c r="Y41" s="186">
        <v>5065.1353720730767</v>
      </c>
    </row>
    <row r="42" spans="1:25" ht="15" x14ac:dyDescent="0.4">
      <c r="A42" s="187" t="s">
        <v>190</v>
      </c>
      <c r="B42" s="97">
        <v>1229.1744301283845</v>
      </c>
      <c r="C42" s="97">
        <v>1235.6058803864171</v>
      </c>
      <c r="D42" s="97">
        <v>1202.4349641468059</v>
      </c>
      <c r="E42" s="97">
        <v>1231.4029174979908</v>
      </c>
      <c r="F42" s="97">
        <v>1196.2634116080965</v>
      </c>
      <c r="G42" s="97">
        <v>1315.9424808697372</v>
      </c>
      <c r="H42" s="97">
        <v>1275.3372300051826</v>
      </c>
      <c r="I42" s="97">
        <v>1156.7783561801405</v>
      </c>
      <c r="J42" s="97">
        <v>1029.4810111994605</v>
      </c>
      <c r="K42" s="97">
        <v>952.09404212271966</v>
      </c>
      <c r="L42" s="97">
        <v>842.34873673429695</v>
      </c>
      <c r="M42" s="97">
        <v>758.81223201817579</v>
      </c>
      <c r="N42" s="97">
        <v>677.36763961055271</v>
      </c>
      <c r="O42" s="97">
        <v>642.19125126132644</v>
      </c>
      <c r="P42" s="97">
        <v>596.03748025510595</v>
      </c>
      <c r="Q42" s="97">
        <v>568.27848102420671</v>
      </c>
      <c r="R42" s="97">
        <v>556.19314732343742</v>
      </c>
      <c r="S42" s="97">
        <v>536.03023645711539</v>
      </c>
      <c r="T42" s="97">
        <v>518.75682364880242</v>
      </c>
      <c r="U42" s="97">
        <v>513.57907039523695</v>
      </c>
      <c r="V42" s="97">
        <v>491.26035036834941</v>
      </c>
      <c r="W42" s="97">
        <v>435.05184610928421</v>
      </c>
      <c r="X42" s="97">
        <v>391.69629654308432</v>
      </c>
      <c r="Y42" s="109">
        <v>419.72432031497203</v>
      </c>
    </row>
    <row r="43" spans="1:25" ht="15" x14ac:dyDescent="0.4">
      <c r="A43" s="187" t="s">
        <v>50</v>
      </c>
      <c r="B43" s="97" t="s">
        <v>219</v>
      </c>
      <c r="C43" s="97" t="s">
        <v>219</v>
      </c>
      <c r="D43" s="97" t="s">
        <v>219</v>
      </c>
      <c r="E43" s="97" t="s">
        <v>219</v>
      </c>
      <c r="F43" s="97" t="s">
        <v>219</v>
      </c>
      <c r="G43" s="97">
        <v>1137.2669423072809</v>
      </c>
      <c r="H43" s="97">
        <v>1185.9811049482596</v>
      </c>
      <c r="I43" s="97">
        <v>1233.1061751412035</v>
      </c>
      <c r="J43" s="97">
        <v>1249.5799037610711</v>
      </c>
      <c r="K43" s="97">
        <v>1281.1847825343423</v>
      </c>
      <c r="L43" s="97">
        <v>1284.4213304175655</v>
      </c>
      <c r="M43" s="97">
        <v>1359.3729474255838</v>
      </c>
      <c r="N43" s="97">
        <v>1416.21229607791</v>
      </c>
      <c r="O43" s="97">
        <v>1532.2728847301751</v>
      </c>
      <c r="P43" s="97">
        <v>1588.7476567811907</v>
      </c>
      <c r="Q43" s="97">
        <v>1728.6361188807232</v>
      </c>
      <c r="R43" s="97">
        <v>1886.0727713904537</v>
      </c>
      <c r="S43" s="97">
        <v>2006.8063399443936</v>
      </c>
      <c r="T43" s="97">
        <v>2197.0597847373124</v>
      </c>
      <c r="U43" s="97">
        <v>2390.0259395121534</v>
      </c>
      <c r="V43" s="97">
        <v>2445.3603927405347</v>
      </c>
      <c r="W43" s="97">
        <v>2550.0107675237709</v>
      </c>
      <c r="X43" s="97">
        <v>2683.5887917263362</v>
      </c>
      <c r="Y43" s="109">
        <v>2790.9063284990698</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277.32174134256076</v>
      </c>
      <c r="P44" s="97">
        <v>425.8050892504524</v>
      </c>
      <c r="Q44" s="97">
        <v>143.71421869605661</v>
      </c>
      <c r="R44" s="97">
        <v>144.38112532535425</v>
      </c>
      <c r="S44" s="97">
        <v>8.2720688716713671</v>
      </c>
      <c r="T44" s="97">
        <v>3.9371998532253341</v>
      </c>
      <c r="U44" s="97">
        <v>0.49384907531473438</v>
      </c>
      <c r="V44" s="97">
        <v>2.6275746259348103</v>
      </c>
      <c r="W44" s="97">
        <v>89.641080175335333</v>
      </c>
      <c r="X44" s="97">
        <v>15.709653190474059</v>
      </c>
      <c r="Y44" s="109" t="s">
        <v>219</v>
      </c>
    </row>
    <row r="45" spans="1:25" ht="15" x14ac:dyDescent="0.4">
      <c r="A45" s="187" t="s">
        <v>51</v>
      </c>
      <c r="B45" s="97">
        <v>3070.7452251864784</v>
      </c>
      <c r="C45" s="97">
        <v>3114.0459829357551</v>
      </c>
      <c r="D45" s="97">
        <v>3116.1224670505217</v>
      </c>
      <c r="E45" s="97">
        <v>3189.7626915827777</v>
      </c>
      <c r="F45" s="97">
        <v>3200.1359665193795</v>
      </c>
      <c r="G45" s="97">
        <v>3306.3599361598685</v>
      </c>
      <c r="H45" s="97">
        <v>3424.2441709792251</v>
      </c>
      <c r="I45" s="97">
        <v>3865.8030479487429</v>
      </c>
      <c r="J45" s="97">
        <v>4161.3774898957899</v>
      </c>
      <c r="K45" s="97">
        <v>4316.6051208900863</v>
      </c>
      <c r="L45" s="97">
        <v>4398.6096105482984</v>
      </c>
      <c r="M45" s="97">
        <v>4394.34273576128</v>
      </c>
      <c r="N45" s="97">
        <v>4532.3540647490317</v>
      </c>
      <c r="O45" s="97">
        <v>4973.2960818923539</v>
      </c>
      <c r="P45" s="97">
        <v>5133.2898451961564</v>
      </c>
      <c r="Q45" s="97">
        <v>5043.5891655213654</v>
      </c>
      <c r="R45" s="97">
        <v>4933.1065278301276</v>
      </c>
      <c r="S45" s="97"/>
      <c r="T45" s="97"/>
      <c r="U45" s="97"/>
      <c r="V45" s="97"/>
      <c r="W45" s="97"/>
      <c r="X45" s="97"/>
      <c r="Y45" s="109"/>
    </row>
    <row r="46" spans="1:25" ht="26.25" customHeight="1" x14ac:dyDescent="0.4">
      <c r="A46" s="187" t="s">
        <v>52</v>
      </c>
      <c r="B46" s="97">
        <v>5594.2276357961027</v>
      </c>
      <c r="C46" s="97">
        <v>6128.4261391496657</v>
      </c>
      <c r="D46" s="97">
        <v>6478.1110886655842</v>
      </c>
      <c r="E46" s="97">
        <v>6886.9766786664577</v>
      </c>
      <c r="F46" s="97">
        <v>7220.0229630603244</v>
      </c>
      <c r="G46" s="97">
        <v>7774.2700384239415</v>
      </c>
      <c r="H46" s="97">
        <v>8134.2523095383312</v>
      </c>
      <c r="I46" s="97">
        <v>8572.6482533676335</v>
      </c>
      <c r="J46" s="97">
        <v>8883.5697521530074</v>
      </c>
      <c r="K46" s="97">
        <v>9255.2429150384032</v>
      </c>
      <c r="L46" s="97">
        <v>9570.5734497088743</v>
      </c>
      <c r="M46" s="97">
        <v>10059.492440082911</v>
      </c>
      <c r="N46" s="97">
        <v>10486.495155897555</v>
      </c>
      <c r="O46" s="97">
        <v>11256.310961644966</v>
      </c>
      <c r="P46" s="97">
        <v>11499.157588285039</v>
      </c>
      <c r="Q46" s="97">
        <v>12016.28966484468</v>
      </c>
      <c r="R46" s="97">
        <v>12616.749110101049</v>
      </c>
      <c r="S46" s="97">
        <v>12707.444673698177</v>
      </c>
      <c r="T46" s="97">
        <v>12595.962229693627</v>
      </c>
      <c r="U46" s="97">
        <v>12038.57654324232</v>
      </c>
      <c r="V46" s="97">
        <v>10273.891839194312</v>
      </c>
      <c r="W46" s="97">
        <v>8228.8352825033453</v>
      </c>
      <c r="X46" s="97">
        <v>6926.8014803900687</v>
      </c>
      <c r="Y46" s="109">
        <v>6055.6485410035966</v>
      </c>
    </row>
    <row r="47" spans="1:25" ht="15" x14ac:dyDescent="0.4">
      <c r="A47" s="188" t="s">
        <v>53</v>
      </c>
      <c r="B47" s="97" t="s">
        <v>219</v>
      </c>
      <c r="C47" s="97" t="s">
        <v>219</v>
      </c>
      <c r="D47" s="97" t="s">
        <v>219</v>
      </c>
      <c r="E47" s="97" t="s">
        <v>219</v>
      </c>
      <c r="F47" s="97" t="s">
        <v>219</v>
      </c>
      <c r="G47" s="97" t="s">
        <v>219</v>
      </c>
      <c r="H47" s="97">
        <v>922.61973575919671</v>
      </c>
      <c r="I47" s="97">
        <v>942.59202948351913</v>
      </c>
      <c r="J47" s="97">
        <v>974.11414539991722</v>
      </c>
      <c r="K47" s="97">
        <v>1044.1734865265942</v>
      </c>
      <c r="L47" s="97">
        <v>1070.5471356976668</v>
      </c>
      <c r="M47" s="97">
        <v>1114.3194430890458</v>
      </c>
      <c r="N47" s="97">
        <v>1161.5547408276254</v>
      </c>
      <c r="O47" s="97">
        <v>1235.1116849585462</v>
      </c>
      <c r="P47" s="97">
        <v>1246.8207842375461</v>
      </c>
      <c r="Q47" s="97">
        <v>1326.7276154610893</v>
      </c>
      <c r="R47" s="97">
        <v>1378.3242804254496</v>
      </c>
      <c r="S47" s="97">
        <v>1426.7843131597115</v>
      </c>
      <c r="T47" s="97">
        <v>1653.9617803688132</v>
      </c>
      <c r="U47" s="97">
        <v>1754.3019013110106</v>
      </c>
      <c r="V47" s="97">
        <v>1773.7980162433828</v>
      </c>
      <c r="W47" s="97">
        <v>1808.1517592749615</v>
      </c>
      <c r="X47" s="97">
        <v>1904.5759380939069</v>
      </c>
      <c r="Y47" s="109">
        <v>2035.3973286674095</v>
      </c>
    </row>
    <row r="48" spans="1:25" ht="15" x14ac:dyDescent="0.4">
      <c r="A48" s="188" t="s">
        <v>54</v>
      </c>
      <c r="B48" s="97" t="s">
        <v>219</v>
      </c>
      <c r="C48" s="97" t="s">
        <v>219</v>
      </c>
      <c r="D48" s="97" t="s">
        <v>219</v>
      </c>
      <c r="E48" s="97" t="s">
        <v>219</v>
      </c>
      <c r="F48" s="97" t="s">
        <v>219</v>
      </c>
      <c r="G48" s="97" t="s">
        <v>219</v>
      </c>
      <c r="H48" s="97">
        <v>4754.38666410924</v>
      </c>
      <c r="I48" s="97">
        <v>4980.6209569373777</v>
      </c>
      <c r="J48" s="97">
        <v>5107.6057689971449</v>
      </c>
      <c r="K48" s="97">
        <v>5249.3094120674859</v>
      </c>
      <c r="L48" s="97">
        <v>5378.3055015278824</v>
      </c>
      <c r="M48" s="97">
        <v>5602.5389080714313</v>
      </c>
      <c r="N48" s="97">
        <v>5807.0748114547459</v>
      </c>
      <c r="O48" s="97">
        <v>6198.9285938121693</v>
      </c>
      <c r="P48" s="97">
        <v>6286.5901058569734</v>
      </c>
      <c r="Q48" s="97">
        <v>6639.1954181667825</v>
      </c>
      <c r="R48" s="97">
        <v>7016.4905403972953</v>
      </c>
      <c r="S48" s="97">
        <v>6995.8013110336506</v>
      </c>
      <c r="T48" s="97">
        <v>6499.5167456222789</v>
      </c>
      <c r="U48" s="97">
        <v>6092.8769324147324</v>
      </c>
      <c r="V48" s="97">
        <v>4641.0847357910725</v>
      </c>
      <c r="W48" s="97">
        <v>3175.8978475858485</v>
      </c>
      <c r="X48" s="97">
        <v>2121.2905847439251</v>
      </c>
      <c r="Y48" s="109">
        <v>1344.4215607139358</v>
      </c>
    </row>
    <row r="49" spans="1:25" ht="15" x14ac:dyDescent="0.4">
      <c r="A49" s="188" t="s">
        <v>55</v>
      </c>
      <c r="B49" s="97" t="s">
        <v>219</v>
      </c>
      <c r="C49" s="97" t="s">
        <v>219</v>
      </c>
      <c r="D49" s="97" t="s">
        <v>219</v>
      </c>
      <c r="E49" s="97" t="s">
        <v>219</v>
      </c>
      <c r="F49" s="97" t="s">
        <v>219</v>
      </c>
      <c r="G49" s="97" t="s">
        <v>219</v>
      </c>
      <c r="H49" s="97">
        <v>2456.7990201014122</v>
      </c>
      <c r="I49" s="97">
        <v>2647.0279812826061</v>
      </c>
      <c r="J49" s="97">
        <v>2799.5299108282316</v>
      </c>
      <c r="K49" s="97">
        <v>2961.4727484479827</v>
      </c>
      <c r="L49" s="97">
        <v>3121.5576607764478</v>
      </c>
      <c r="M49" s="97">
        <v>3342.7470231943353</v>
      </c>
      <c r="N49" s="97">
        <v>3518.313580150807</v>
      </c>
      <c r="O49" s="97">
        <v>3822.3099519028074</v>
      </c>
      <c r="P49" s="97">
        <v>3962.7055520064687</v>
      </c>
      <c r="Q49" s="97">
        <v>4049.9373541663444</v>
      </c>
      <c r="R49" s="97">
        <v>4219.5413798958734</v>
      </c>
      <c r="S49" s="97">
        <v>4279.7218553108096</v>
      </c>
      <c r="T49" s="97">
        <v>4437.0499219611693</v>
      </c>
      <c r="U49" s="97">
        <v>4192.1403936708803</v>
      </c>
      <c r="V49" s="97">
        <v>3856.4438865339303</v>
      </c>
      <c r="W49" s="97">
        <v>3245.8130861437321</v>
      </c>
      <c r="X49" s="97">
        <v>2902.0325127873443</v>
      </c>
      <c r="Y49" s="109">
        <v>2675.7646158745902</v>
      </c>
    </row>
    <row r="50" spans="1:25" ht="17.25" customHeight="1" x14ac:dyDescent="0.4">
      <c r="A50" s="187" t="s">
        <v>96</v>
      </c>
      <c r="B50" s="97" t="s">
        <v>219</v>
      </c>
      <c r="C50" s="97" t="s">
        <v>219</v>
      </c>
      <c r="D50" s="97" t="s">
        <v>219</v>
      </c>
      <c r="E50" s="97" t="s">
        <v>219</v>
      </c>
      <c r="F50" s="97" t="s">
        <v>219</v>
      </c>
      <c r="G50" s="97" t="s">
        <v>219</v>
      </c>
      <c r="H50" s="97">
        <v>15.671471215288395</v>
      </c>
      <c r="I50" s="97">
        <v>17.758457402441415</v>
      </c>
      <c r="J50" s="97">
        <v>18.722081215164749</v>
      </c>
      <c r="K50" s="97">
        <v>19.750977410928083</v>
      </c>
      <c r="L50" s="97">
        <v>21.163716839832649</v>
      </c>
      <c r="M50" s="97">
        <v>21.75429770997042</v>
      </c>
      <c r="N50" s="97">
        <v>21.826187214004193</v>
      </c>
      <c r="O50" s="97">
        <v>21.885072208319428</v>
      </c>
      <c r="P50" s="97">
        <v>21.020276552289289</v>
      </c>
      <c r="Q50" s="97">
        <v>21.838726333868792</v>
      </c>
      <c r="R50" s="97">
        <v>57.543841429365656</v>
      </c>
      <c r="S50" s="97">
        <v>158.22750043439984</v>
      </c>
      <c r="T50" s="97">
        <v>157.43008311359335</v>
      </c>
      <c r="U50" s="97">
        <v>119.0587476745208</v>
      </c>
      <c r="V50" s="97">
        <v>134.00866768884862</v>
      </c>
      <c r="W50" s="97">
        <v>163.83111130844335</v>
      </c>
      <c r="X50" s="97">
        <v>149.50420538497772</v>
      </c>
      <c r="Y50" s="109">
        <v>125.78128468140748</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129.13366641641724</v>
      </c>
      <c r="O51" s="97">
        <v>1278.1611633807443</v>
      </c>
      <c r="P51" s="97">
        <v>2221.1624545035143</v>
      </c>
      <c r="Q51" s="97">
        <v>3473.029730271543</v>
      </c>
      <c r="R51" s="97">
        <v>6454.3439957286691</v>
      </c>
      <c r="S51" s="97">
        <v>9674.4808031969515</v>
      </c>
      <c r="T51" s="97">
        <v>11779.823114308307</v>
      </c>
      <c r="U51" s="97">
        <v>13002.109086113926</v>
      </c>
      <c r="V51" s="97">
        <v>13161.62052597197</v>
      </c>
      <c r="W51" s="97">
        <v>13349.384214628226</v>
      </c>
      <c r="X51" s="97">
        <v>12807.006993246481</v>
      </c>
      <c r="Y51" s="109">
        <v>11498.411704280095</v>
      </c>
    </row>
    <row r="52" spans="1:25" ht="15" x14ac:dyDescent="0.4">
      <c r="A52" s="189" t="s">
        <v>56</v>
      </c>
      <c r="B52" s="97">
        <v>15385.059346665901</v>
      </c>
      <c r="C52" s="97">
        <v>14940.853955280925</v>
      </c>
      <c r="D52" s="97">
        <v>14505.55897332715</v>
      </c>
      <c r="E52" s="97">
        <v>14570.40148655976</v>
      </c>
      <c r="F52" s="97">
        <v>14361.641020349976</v>
      </c>
      <c r="G52" s="97">
        <v>14661.021271127554</v>
      </c>
      <c r="H52" s="97">
        <v>15589.599573174737</v>
      </c>
      <c r="I52" s="97">
        <v>15017.045984621514</v>
      </c>
      <c r="J52" s="97">
        <v>15627.545342918462</v>
      </c>
      <c r="K52" s="97">
        <v>16213.443539702614</v>
      </c>
      <c r="L52" s="97">
        <v>16852.475151779177</v>
      </c>
      <c r="M52" s="97">
        <v>17444.17402096399</v>
      </c>
      <c r="N52" s="97">
        <v>18515.504509417384</v>
      </c>
      <c r="O52" s="97">
        <v>21372.530423792807</v>
      </c>
      <c r="P52" s="97">
        <v>22533.768688754921</v>
      </c>
      <c r="Q52" s="97">
        <v>23680.505676688874</v>
      </c>
      <c r="R52" s="97">
        <v>24334.74300841062</v>
      </c>
      <c r="S52" s="97">
        <v>24186.616854856355</v>
      </c>
      <c r="T52" s="97">
        <v>24002.237723541657</v>
      </c>
      <c r="U52" s="97">
        <v>23707.071700316912</v>
      </c>
      <c r="V52" s="97">
        <v>22350.286066684672</v>
      </c>
      <c r="W52" s="97">
        <v>20844.962019180177</v>
      </c>
      <c r="X52" s="97">
        <v>18911.362722217797</v>
      </c>
      <c r="Y52" s="109">
        <v>16375.835354570345</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12641.75807519248</v>
      </c>
      <c r="O53" s="97">
        <v>15307.920084420521</v>
      </c>
      <c r="P53" s="97">
        <v>16376.99454733458</v>
      </c>
      <c r="Q53" s="97">
        <v>17299.626297598177</v>
      </c>
      <c r="R53" s="97">
        <v>17874.691953752033</v>
      </c>
      <c r="S53" s="97">
        <v>17724.561863864692</v>
      </c>
      <c r="T53" s="97">
        <v>17589.195299436935</v>
      </c>
      <c r="U53" s="97">
        <v>17400.452427163309</v>
      </c>
      <c r="V53" s="97">
        <v>16388.115470074732</v>
      </c>
      <c r="W53" s="97">
        <v>15219.402855506725</v>
      </c>
      <c r="X53" s="97">
        <v>13703.710640474788</v>
      </c>
      <c r="Y53" s="109">
        <v>11318.550561019058</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5873.7464194120503</v>
      </c>
      <c r="O54" s="97">
        <v>6064.6103393722833</v>
      </c>
      <c r="P54" s="97">
        <v>6156.7741414203392</v>
      </c>
      <c r="Q54" s="97">
        <v>6380.879379090693</v>
      </c>
      <c r="R54" s="97">
        <v>6460.0510546585892</v>
      </c>
      <c r="S54" s="97">
        <v>6462.0549909916645</v>
      </c>
      <c r="T54" s="97">
        <v>6413.0424241047249</v>
      </c>
      <c r="U54" s="97">
        <v>6306.619273153603</v>
      </c>
      <c r="V54" s="97">
        <v>5962.1705966099371</v>
      </c>
      <c r="W54" s="97">
        <v>5625.5591636734462</v>
      </c>
      <c r="X54" s="97">
        <v>5207.6520827822533</v>
      </c>
      <c r="Y54" s="109">
        <v>5057.2847935512873</v>
      </c>
    </row>
    <row r="55" spans="1:25" ht="15" x14ac:dyDescent="0.4">
      <c r="A55" s="189" t="s">
        <v>57</v>
      </c>
      <c r="B55" s="97">
        <v>9180.6389317020639</v>
      </c>
      <c r="C55" s="97">
        <v>8865.1980112765723</v>
      </c>
      <c r="D55" s="97">
        <v>8564.862882962947</v>
      </c>
      <c r="E55" s="97">
        <v>7984.5738978453037</v>
      </c>
      <c r="F55" s="97">
        <v>7784.9057399642734</v>
      </c>
      <c r="G55" s="97">
        <v>7690.0350066766687</v>
      </c>
      <c r="H55" s="97">
        <v>7551.560652662396</v>
      </c>
      <c r="I55" s="97">
        <v>7387.3577075918638</v>
      </c>
      <c r="J55" s="97">
        <v>7137.7617544958239</v>
      </c>
      <c r="K55" s="97">
        <v>6968.6517851717445</v>
      </c>
      <c r="L55" s="97">
        <v>6713.0143025443203</v>
      </c>
      <c r="M55" s="97">
        <v>6648.71538594903</v>
      </c>
      <c r="N55" s="97">
        <v>6370.3240323648388</v>
      </c>
      <c r="O55" s="97">
        <v>5885.6109097792778</v>
      </c>
      <c r="P55" s="97">
        <v>5274.8702608671465</v>
      </c>
      <c r="Q55" s="97">
        <v>4613.2213019463961</v>
      </c>
      <c r="R55" s="97">
        <v>3004.1806524957706</v>
      </c>
      <c r="S55" s="97">
        <v>1095.7436692840427</v>
      </c>
      <c r="T55" s="97">
        <v>229.19728813962524</v>
      </c>
      <c r="U55" s="97">
        <v>56.92895523472523</v>
      </c>
      <c r="V55" s="97">
        <v>12.028508607951567</v>
      </c>
      <c r="W55" s="97">
        <v>6.0717195905702264</v>
      </c>
      <c r="X55" s="97" t="s">
        <v>219</v>
      </c>
      <c r="Y55" s="109" t="s">
        <v>219</v>
      </c>
    </row>
    <row r="56" spans="1:25" ht="27" customHeight="1" x14ac:dyDescent="0.4">
      <c r="A56" s="187" t="s">
        <v>58</v>
      </c>
      <c r="B56" s="97">
        <v>19072.200096809764</v>
      </c>
      <c r="C56" s="97">
        <v>15685.898224050632</v>
      </c>
      <c r="D56" s="97">
        <v>15197.487219621613</v>
      </c>
      <c r="E56" s="97">
        <v>15670.618415770534</v>
      </c>
      <c r="F56" s="97">
        <v>16624.674684568789</v>
      </c>
      <c r="G56" s="97">
        <v>17568.03475645222</v>
      </c>
      <c r="H56" s="97">
        <v>17281.348204076057</v>
      </c>
      <c r="I56" s="97">
        <v>15282.522431186984</v>
      </c>
      <c r="J56" s="97">
        <v>11575.133786066814</v>
      </c>
      <c r="K56" s="97">
        <v>10294.772448521149</v>
      </c>
      <c r="L56" s="97">
        <v>9669.9182451091274</v>
      </c>
      <c r="M56" s="97">
        <v>9632.0294522430304</v>
      </c>
      <c r="N56" s="97">
        <v>9046.5496019272559</v>
      </c>
      <c r="O56" s="97">
        <v>8587.844278831084</v>
      </c>
      <c r="P56" s="97">
        <v>7925.4447779255324</v>
      </c>
      <c r="Q56" s="97">
        <v>6952.7712574080515</v>
      </c>
      <c r="R56" s="97">
        <v>5186.8719315058934</v>
      </c>
      <c r="S56" s="97">
        <v>3449.9021695096694</v>
      </c>
      <c r="T56" s="97">
        <v>2751.0527061162561</v>
      </c>
      <c r="U56" s="97">
        <v>2388.8269606014196</v>
      </c>
      <c r="V56" s="97">
        <v>2052.8713913486054</v>
      </c>
      <c r="W56" s="97">
        <v>1930.6519988735408</v>
      </c>
      <c r="X56" s="97">
        <v>1627.2593142110134</v>
      </c>
      <c r="Y56" s="109">
        <v>1191.7954545765112</v>
      </c>
    </row>
    <row r="57" spans="1:25" ht="15" x14ac:dyDescent="0.4">
      <c r="A57" s="188" t="s">
        <v>59</v>
      </c>
      <c r="B57" s="97">
        <v>5060.2055429083275</v>
      </c>
      <c r="C57" s="97">
        <v>4974.6033277722527</v>
      </c>
      <c r="D57" s="97">
        <v>4696.7925054784646</v>
      </c>
      <c r="E57" s="97">
        <v>4879.820323239348</v>
      </c>
      <c r="F57" s="97">
        <v>4953.3994413700348</v>
      </c>
      <c r="G57" s="97">
        <v>5401.1323490768591</v>
      </c>
      <c r="H57" s="97">
        <v>5262.2339126730303</v>
      </c>
      <c r="I57" s="97">
        <v>2832.9101081475451</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5174.4204887113647</v>
      </c>
      <c r="G58" s="97">
        <v>5529.1952045644202</v>
      </c>
      <c r="H58" s="97">
        <v>5372.2969074835146</v>
      </c>
      <c r="I58" s="97">
        <v>5636.67144682453</v>
      </c>
      <c r="J58" s="97">
        <v>5469.8811884988017</v>
      </c>
      <c r="K58" s="97">
        <v>4983.8966523913377</v>
      </c>
      <c r="L58" s="97">
        <v>4895.6862145364457</v>
      </c>
      <c r="M58" s="97">
        <v>5283.7309126271402</v>
      </c>
      <c r="N58" s="97">
        <v>5209.4077377643771</v>
      </c>
      <c r="O58" s="97">
        <v>5023.8070608298094</v>
      </c>
      <c r="P58" s="97">
        <v>4604.4878344872932</v>
      </c>
      <c r="Q58" s="97">
        <v>3955.9441649283444</v>
      </c>
      <c r="R58" s="97">
        <v>2386.7653150663677</v>
      </c>
      <c r="S58" s="97">
        <v>929.73704159028887</v>
      </c>
      <c r="T58" s="97">
        <v>422.56481497031325</v>
      </c>
      <c r="U58" s="97">
        <v>206.32491785624919</v>
      </c>
      <c r="V58" s="97">
        <v>84.870177587307182</v>
      </c>
      <c r="W58" s="97">
        <v>22.504947198995769</v>
      </c>
      <c r="X58" s="97" t="s">
        <v>219</v>
      </c>
      <c r="Y58" s="109" t="s">
        <v>219</v>
      </c>
    </row>
    <row r="59" spans="1:25" ht="15" x14ac:dyDescent="0.4">
      <c r="A59" s="188" t="s">
        <v>194</v>
      </c>
      <c r="B59" s="97" t="s">
        <v>219</v>
      </c>
      <c r="C59" s="97" t="s">
        <v>219</v>
      </c>
      <c r="D59" s="97" t="s">
        <v>219</v>
      </c>
      <c r="E59" s="97" t="s">
        <v>219</v>
      </c>
      <c r="F59" s="97">
        <v>5725.6096109360997</v>
      </c>
      <c r="G59" s="97">
        <v>5867.7227772969827</v>
      </c>
      <c r="H59" s="97">
        <v>5919.448703196128</v>
      </c>
      <c r="I59" s="97">
        <v>6083.6142117925647</v>
      </c>
      <c r="J59" s="97">
        <v>5424.2180668862275</v>
      </c>
      <c r="K59" s="97">
        <v>4555.5260751480864</v>
      </c>
      <c r="L59" s="97">
        <v>4055.3596887675276</v>
      </c>
      <c r="M59" s="97">
        <v>3722.0929493369181</v>
      </c>
      <c r="N59" s="97">
        <v>3284.9935571080659</v>
      </c>
      <c r="O59" s="97">
        <v>2999.7395125324315</v>
      </c>
      <c r="P59" s="97">
        <v>2682.3667698746517</v>
      </c>
      <c r="Q59" s="97">
        <v>2351.7650781315911</v>
      </c>
      <c r="R59" s="97">
        <v>2109.8967031616221</v>
      </c>
      <c r="S59" s="97">
        <v>1819.050911684385</v>
      </c>
      <c r="T59" s="97">
        <v>1638.7726875006217</v>
      </c>
      <c r="U59" s="97">
        <v>1489.1746137608206</v>
      </c>
      <c r="V59" s="97">
        <v>1302.8624661566132</v>
      </c>
      <c r="W59" s="97">
        <v>1228.4667116012436</v>
      </c>
      <c r="X59" s="97">
        <v>1001.2436144827021</v>
      </c>
      <c r="Y59" s="109">
        <v>712.74003139008812</v>
      </c>
    </row>
    <row r="60" spans="1:25" ht="15" x14ac:dyDescent="0.4">
      <c r="A60" s="188" t="s">
        <v>195</v>
      </c>
      <c r="B60" s="97" t="s">
        <v>219</v>
      </c>
      <c r="C60" s="97" t="s">
        <v>219</v>
      </c>
      <c r="D60" s="97" t="s">
        <v>219</v>
      </c>
      <c r="E60" s="97" t="s">
        <v>219</v>
      </c>
      <c r="F60" s="97">
        <v>260.77633194733102</v>
      </c>
      <c r="G60" s="97">
        <v>330.64026178730131</v>
      </c>
      <c r="H60" s="97">
        <v>348.38883222057024</v>
      </c>
      <c r="I60" s="97">
        <v>370.75708906503257</v>
      </c>
      <c r="J60" s="97">
        <v>354.64481740675058</v>
      </c>
      <c r="K60" s="97">
        <v>327.76563347700437</v>
      </c>
      <c r="L60" s="97">
        <v>313.04494170502198</v>
      </c>
      <c r="M60" s="97">
        <v>298.45284344080522</v>
      </c>
      <c r="N60" s="97">
        <v>284.96488772658375</v>
      </c>
      <c r="O60" s="97">
        <v>308.63641394411815</v>
      </c>
      <c r="P60" s="97">
        <v>387.12875980257132</v>
      </c>
      <c r="Q60" s="97">
        <v>423.71330724126335</v>
      </c>
      <c r="R60" s="97">
        <v>490.13250984875469</v>
      </c>
      <c r="S60" s="97">
        <v>527.79923119735304</v>
      </c>
      <c r="T60" s="97">
        <v>545.2918328868642</v>
      </c>
      <c r="U60" s="97">
        <v>573.44765099394056</v>
      </c>
      <c r="V60" s="97">
        <v>564.51267542811092</v>
      </c>
      <c r="W60" s="97">
        <v>596.76262783028028</v>
      </c>
      <c r="X60" s="97">
        <v>562.26255193385327</v>
      </c>
      <c r="Y60" s="109">
        <v>457.02274147838318</v>
      </c>
    </row>
    <row r="61" spans="1:25" ht="15" x14ac:dyDescent="0.4">
      <c r="A61" s="188" t="s">
        <v>196</v>
      </c>
      <c r="B61" s="97" t="s">
        <v>219</v>
      </c>
      <c r="C61" s="97" t="s">
        <v>219</v>
      </c>
      <c r="D61" s="97" t="s">
        <v>219</v>
      </c>
      <c r="E61" s="97" t="s">
        <v>219</v>
      </c>
      <c r="F61" s="97">
        <v>510.46881160395748</v>
      </c>
      <c r="G61" s="97">
        <v>439.34416372665754</v>
      </c>
      <c r="H61" s="97">
        <v>378.97984850281443</v>
      </c>
      <c r="I61" s="97">
        <v>358.56957535730822</v>
      </c>
      <c r="J61" s="97">
        <v>326.3897132750339</v>
      </c>
      <c r="K61" s="97">
        <v>434.27148726973581</v>
      </c>
      <c r="L61" s="97">
        <v>412.35491037809754</v>
      </c>
      <c r="M61" s="97">
        <v>325.82729650432793</v>
      </c>
      <c r="N61" s="97">
        <v>260.89237429782196</v>
      </c>
      <c r="O61" s="97">
        <v>252.36705844528578</v>
      </c>
      <c r="P61" s="97">
        <v>250.3764158943037</v>
      </c>
      <c r="Q61" s="97">
        <v>222.22250709685179</v>
      </c>
      <c r="R61" s="97">
        <v>200.68347406245618</v>
      </c>
      <c r="S61" s="97">
        <v>173.47857579028823</v>
      </c>
      <c r="T61" s="97">
        <v>144.40599831427812</v>
      </c>
      <c r="U61" s="97">
        <v>119.95813126522147</v>
      </c>
      <c r="V61" s="97">
        <v>100.97019403010214</v>
      </c>
      <c r="W61" s="97">
        <v>82.706167133095263</v>
      </c>
      <c r="X61" s="97">
        <v>60.069372696340274</v>
      </c>
      <c r="Y61" s="109">
        <v>22.606845603127578</v>
      </c>
    </row>
    <row r="62" spans="1:25" ht="26.25" customHeight="1" x14ac:dyDescent="0.4">
      <c r="A62" s="189" t="s">
        <v>200</v>
      </c>
      <c r="B62" s="97" t="s">
        <v>219</v>
      </c>
      <c r="C62" s="97" t="s">
        <v>219</v>
      </c>
      <c r="D62" s="97" t="s">
        <v>219</v>
      </c>
      <c r="E62" s="97" t="s">
        <v>219</v>
      </c>
      <c r="F62" s="97">
        <v>860.73101801517771</v>
      </c>
      <c r="G62" s="97">
        <v>872.28720674884869</v>
      </c>
      <c r="H62" s="97">
        <v>856.6800526923098</v>
      </c>
      <c r="I62" s="97">
        <v>844.18655677686047</v>
      </c>
      <c r="J62" s="97">
        <v>834.73864851802102</v>
      </c>
      <c r="K62" s="97">
        <v>809.09494346774102</v>
      </c>
      <c r="L62" s="97">
        <v>787.54036188192083</v>
      </c>
      <c r="M62" s="97">
        <v>772.90888562094381</v>
      </c>
      <c r="N62" s="97">
        <v>776.45906866533835</v>
      </c>
      <c r="O62" s="97">
        <v>791.37203270903581</v>
      </c>
      <c r="P62" s="97">
        <v>821.9422941812046</v>
      </c>
      <c r="Q62" s="97">
        <v>810.84506488937075</v>
      </c>
      <c r="R62" s="97">
        <v>812.82340628093505</v>
      </c>
      <c r="S62" s="97">
        <v>795.34787568718491</v>
      </c>
      <c r="T62" s="97">
        <v>792.65115996347117</v>
      </c>
      <c r="U62" s="97">
        <v>775.07091505674885</v>
      </c>
      <c r="V62" s="97">
        <v>730.96324988440222</v>
      </c>
      <c r="W62" s="97">
        <v>701.75533392747832</v>
      </c>
      <c r="X62" s="97">
        <v>685.96397565999587</v>
      </c>
      <c r="Y62" s="109">
        <v>668.91328036821824</v>
      </c>
    </row>
    <row r="63" spans="1:25" ht="15" x14ac:dyDescent="0.4">
      <c r="A63" s="187" t="s">
        <v>65</v>
      </c>
      <c r="B63" s="97">
        <v>2882.312949596987</v>
      </c>
      <c r="C63" s="97">
        <v>5122.2240811536994</v>
      </c>
      <c r="D63" s="97">
        <v>4586.1237760617396</v>
      </c>
      <c r="E63" s="97">
        <v>4177.5426557055853</v>
      </c>
      <c r="F63" s="97">
        <v>3602.6985908774595</v>
      </c>
      <c r="G63" s="97">
        <v>3213.6681817418939</v>
      </c>
      <c r="H63" s="97">
        <v>3174.3152417651945</v>
      </c>
      <c r="I63" s="97">
        <v>3041.802189089502</v>
      </c>
      <c r="J63" s="97">
        <v>2542.4213478413567</v>
      </c>
      <c r="K63" s="97">
        <v>2633.7768256651384</v>
      </c>
      <c r="L63" s="97">
        <v>2726.1295958297765</v>
      </c>
      <c r="M63" s="97">
        <v>2440.2672238400005</v>
      </c>
      <c r="N63" s="97">
        <v>3032.4195233111018</v>
      </c>
      <c r="O63" s="97">
        <v>4902.3204694570641</v>
      </c>
      <c r="P63" s="97">
        <v>4562.0209378007876</v>
      </c>
      <c r="Q63" s="97">
        <v>4963.9477103985746</v>
      </c>
      <c r="R63" s="97">
        <v>5092.9966498171607</v>
      </c>
      <c r="S63" s="97">
        <v>4173.7392612507902</v>
      </c>
      <c r="T63" s="97">
        <v>2866.1009675004284</v>
      </c>
      <c r="U63" s="97">
        <v>2131.3431726607751</v>
      </c>
      <c r="V63" s="97">
        <v>1693.6084029607885</v>
      </c>
      <c r="W63" s="97">
        <v>1490.7335327199467</v>
      </c>
      <c r="X63" s="97">
        <v>1143.0522099336752</v>
      </c>
      <c r="Y63" s="109">
        <v>616.32202481113279</v>
      </c>
    </row>
    <row r="64" spans="1:25" ht="15" x14ac:dyDescent="0.4">
      <c r="A64" s="187" t="s">
        <v>66</v>
      </c>
      <c r="B64" s="97">
        <v>44.380428225948677</v>
      </c>
      <c r="C64" s="97">
        <v>48.100065622243775</v>
      </c>
      <c r="D64" s="97">
        <v>50.172671788498455</v>
      </c>
      <c r="E64" s="97">
        <v>51.039084584665872</v>
      </c>
      <c r="F64" s="97">
        <v>57.506405509302859</v>
      </c>
      <c r="G64" s="97">
        <v>72.416607171633288</v>
      </c>
      <c r="H64" s="97">
        <v>87.074434967972948</v>
      </c>
      <c r="I64" s="97">
        <v>157.70124730349164</v>
      </c>
      <c r="J64" s="97">
        <v>179.05598436247521</v>
      </c>
      <c r="K64" s="97">
        <v>193.23081056277914</v>
      </c>
      <c r="L64" s="97">
        <v>200.14794481605955</v>
      </c>
      <c r="M64" s="97">
        <v>272.23966369790145</v>
      </c>
      <c r="N64" s="97">
        <v>350.8752913898723</v>
      </c>
      <c r="O64" s="97">
        <v>366.3365214041105</v>
      </c>
      <c r="P64" s="97">
        <v>361.06967267228947</v>
      </c>
      <c r="Q64" s="97">
        <v>380.01822929389965</v>
      </c>
      <c r="R64" s="97">
        <v>404.77408952671863</v>
      </c>
      <c r="S64" s="97">
        <v>400.5014950818707</v>
      </c>
      <c r="T64" s="97">
        <v>411.23580664104253</v>
      </c>
      <c r="U64" s="97">
        <v>434.15537366565468</v>
      </c>
      <c r="V64" s="97">
        <v>422.10824241446238</v>
      </c>
      <c r="W64" s="97">
        <v>405.0336006928606</v>
      </c>
      <c r="X64" s="97">
        <v>395.46845358868092</v>
      </c>
      <c r="Y64" s="109">
        <v>381.12262960263888</v>
      </c>
    </row>
    <row r="65" spans="1:25" ht="15" x14ac:dyDescent="0.4">
      <c r="A65" s="187" t="s">
        <v>197</v>
      </c>
      <c r="B65" s="97" t="s">
        <v>219</v>
      </c>
      <c r="C65" s="97" t="s">
        <v>219</v>
      </c>
      <c r="D65" s="97" t="s">
        <v>219</v>
      </c>
      <c r="E65" s="97" t="s">
        <v>219</v>
      </c>
      <c r="F65" s="97" t="s">
        <v>219</v>
      </c>
      <c r="G65" s="97" t="s">
        <v>219</v>
      </c>
      <c r="H65" s="97" t="s">
        <v>219</v>
      </c>
      <c r="I65" s="97" t="s">
        <v>219</v>
      </c>
      <c r="J65" s="97">
        <v>501.25074589843598</v>
      </c>
      <c r="K65" s="97">
        <v>517.17542533436233</v>
      </c>
      <c r="L65" s="97">
        <v>532.66196543719241</v>
      </c>
      <c r="M65" s="97">
        <v>542.168121601351</v>
      </c>
      <c r="N65" s="97">
        <v>547.14198349472838</v>
      </c>
      <c r="O65" s="97">
        <v>560.19910345593223</v>
      </c>
      <c r="P65" s="97">
        <v>580.30703467284377</v>
      </c>
      <c r="Q65" s="97">
        <v>580.28990040125689</v>
      </c>
      <c r="R65" s="97">
        <v>577.05335519461187</v>
      </c>
      <c r="S65" s="97">
        <v>577.52844969345404</v>
      </c>
      <c r="T65" s="97">
        <v>574.93787119175238</v>
      </c>
      <c r="U65" s="97">
        <v>579.18503818356783</v>
      </c>
      <c r="V65" s="97">
        <v>571.06805799756921</v>
      </c>
      <c r="W65" s="97">
        <v>585.70295171678742</v>
      </c>
      <c r="X65" s="97">
        <v>410.27094868992106</v>
      </c>
      <c r="Y65" s="109">
        <v>217.27271824430917</v>
      </c>
    </row>
    <row r="66" spans="1:25" ht="15" x14ac:dyDescent="0.4">
      <c r="A66" s="187" t="s">
        <v>100</v>
      </c>
      <c r="B66" s="97" t="s">
        <v>219</v>
      </c>
      <c r="C66" s="97" t="s">
        <v>219</v>
      </c>
      <c r="D66" s="97" t="s">
        <v>219</v>
      </c>
      <c r="E66" s="97" t="s">
        <v>219</v>
      </c>
      <c r="F66" s="97" t="s">
        <v>219</v>
      </c>
      <c r="G66" s="97" t="s">
        <v>219</v>
      </c>
      <c r="H66" s="97" t="s">
        <v>219</v>
      </c>
      <c r="I66" s="97" t="s">
        <v>219</v>
      </c>
      <c r="J66" s="97">
        <v>6866.8812402251415</v>
      </c>
      <c r="K66" s="97">
        <v>7217.3739689111289</v>
      </c>
      <c r="L66" s="97">
        <v>7500.6974425431144</v>
      </c>
      <c r="M66" s="97">
        <v>7834.3985416156347</v>
      </c>
      <c r="N66" s="97">
        <v>7998.6334925124602</v>
      </c>
      <c r="O66" s="97">
        <v>8320.0543783984285</v>
      </c>
      <c r="P66" s="97">
        <v>8313.7515478414298</v>
      </c>
      <c r="Q66" s="97">
        <v>8021.6167921633541</v>
      </c>
      <c r="R66" s="97">
        <v>7347.1287527068398</v>
      </c>
      <c r="S66" s="97">
        <v>6768.0733213341555</v>
      </c>
      <c r="T66" s="97">
        <v>6245.2320006139289</v>
      </c>
      <c r="U66" s="97">
        <v>5738.1976970123969</v>
      </c>
      <c r="V66" s="97">
        <v>5237.5963976419744</v>
      </c>
      <c r="W66" s="97">
        <v>4884.1850700936075</v>
      </c>
      <c r="X66" s="97">
        <v>4583.9308120437054</v>
      </c>
      <c r="Y66" s="109">
        <v>4433.4010871766995</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148.20176382491272</v>
      </c>
      <c r="T67" s="97">
        <v>1390.339696336408</v>
      </c>
      <c r="U67" s="97">
        <v>2665.8596756493334</v>
      </c>
      <c r="V67" s="97">
        <v>4492.88000593582</v>
      </c>
      <c r="W67" s="97">
        <v>7445.5340220090557</v>
      </c>
      <c r="X67" s="97">
        <v>9034.9039646538149</v>
      </c>
      <c r="Y67" s="109">
        <v>10441.843704798033</v>
      </c>
    </row>
    <row r="68" spans="1:25" ht="15" x14ac:dyDescent="0.4">
      <c r="A68" s="187" t="s">
        <v>67</v>
      </c>
      <c r="B68" s="97">
        <v>1143.9607727226305</v>
      </c>
      <c r="C68" s="97">
        <v>1258.6135844346898</v>
      </c>
      <c r="D68" s="97">
        <v>1220.9270707975468</v>
      </c>
      <c r="E68" s="97">
        <v>1244.2357741004519</v>
      </c>
      <c r="F68" s="97">
        <v>1236.9222896675972</v>
      </c>
      <c r="G68" s="97">
        <v>1253.3894847510016</v>
      </c>
      <c r="H68" s="97">
        <v>1128.0469498298544</v>
      </c>
      <c r="I68" s="97">
        <v>1080.7329921541964</v>
      </c>
      <c r="J68" s="97">
        <v>1032.2072436172743</v>
      </c>
      <c r="K68" s="97">
        <v>987.48651623550188</v>
      </c>
      <c r="L68" s="97">
        <v>964.01214061229791</v>
      </c>
      <c r="M68" s="97">
        <v>932.63745198525589</v>
      </c>
      <c r="N68" s="97">
        <v>898.87695989460951</v>
      </c>
      <c r="O68" s="97">
        <v>903.74897829382178</v>
      </c>
      <c r="P68" s="97">
        <v>871.15556347777044</v>
      </c>
      <c r="Q68" s="97">
        <v>851.0022338140767</v>
      </c>
      <c r="R68" s="97">
        <v>840.51252920620823</v>
      </c>
      <c r="S68" s="97">
        <v>803.0552582048299</v>
      </c>
      <c r="T68" s="97">
        <v>677.67041420032797</v>
      </c>
      <c r="U68" s="97">
        <v>424.57080987231939</v>
      </c>
      <c r="V68" s="97">
        <v>207.14863496469326</v>
      </c>
      <c r="W68" s="97">
        <v>102.84815398623508</v>
      </c>
      <c r="X68" s="97">
        <v>82.617501228175968</v>
      </c>
      <c r="Y68" s="109">
        <v>74.558943222736602</v>
      </c>
    </row>
    <row r="69" spans="1:25" ht="15" x14ac:dyDescent="0.4">
      <c r="A69" s="188" t="s">
        <v>54</v>
      </c>
      <c r="B69" s="97" t="s">
        <v>219</v>
      </c>
      <c r="C69" s="97" t="s">
        <v>219</v>
      </c>
      <c r="D69" s="97" t="s">
        <v>219</v>
      </c>
      <c r="E69" s="97" t="s">
        <v>219</v>
      </c>
      <c r="F69" s="97">
        <v>1043.2256213594933</v>
      </c>
      <c r="G69" s="97">
        <v>1059.0419407539089</v>
      </c>
      <c r="H69" s="97">
        <v>941.24195949185889</v>
      </c>
      <c r="I69" s="97">
        <v>889.02121983501229</v>
      </c>
      <c r="J69" s="97">
        <v>895.78078033606801</v>
      </c>
      <c r="K69" s="97">
        <v>849.77161111831447</v>
      </c>
      <c r="L69" s="97">
        <v>822.44549376607483</v>
      </c>
      <c r="M69" s="97">
        <v>727.45611671079143</v>
      </c>
      <c r="N69" s="97">
        <v>723.77831802718197</v>
      </c>
      <c r="O69" s="97">
        <v>723.55721217929454</v>
      </c>
      <c r="P69" s="97">
        <v>706.5485827147279</v>
      </c>
      <c r="Q69" s="97">
        <v>689.24869135320318</v>
      </c>
      <c r="R69" s="97">
        <v>691.0947487282657</v>
      </c>
      <c r="S69" s="97">
        <v>670.12762006859032</v>
      </c>
      <c r="T69" s="97">
        <v>552.16299073631546</v>
      </c>
      <c r="U69" s="97">
        <v>309.14248937214978</v>
      </c>
      <c r="V69" s="97">
        <v>103.28803339900297</v>
      </c>
      <c r="W69" s="97">
        <v>11.373522737959366</v>
      </c>
      <c r="X69" s="97">
        <v>0.50278425204245603</v>
      </c>
      <c r="Y69" s="109" t="s">
        <v>219</v>
      </c>
    </row>
    <row r="70" spans="1:25" ht="15" x14ac:dyDescent="0.4">
      <c r="A70" s="188" t="s">
        <v>55</v>
      </c>
      <c r="B70" s="97" t="s">
        <v>219</v>
      </c>
      <c r="C70" s="97" t="s">
        <v>219</v>
      </c>
      <c r="D70" s="97" t="s">
        <v>219</v>
      </c>
      <c r="E70" s="97" t="s">
        <v>219</v>
      </c>
      <c r="F70" s="97">
        <v>193.69666830810436</v>
      </c>
      <c r="G70" s="97">
        <v>194.34754399709291</v>
      </c>
      <c r="H70" s="97">
        <v>186.80499033799563</v>
      </c>
      <c r="I70" s="97">
        <v>191.71177231918432</v>
      </c>
      <c r="J70" s="97">
        <v>136.42646328120654</v>
      </c>
      <c r="K70" s="97">
        <v>137.71490511718744</v>
      </c>
      <c r="L70" s="97">
        <v>141.5666468462228</v>
      </c>
      <c r="M70" s="97">
        <v>205.18133527446429</v>
      </c>
      <c r="N70" s="97">
        <v>175.0986418674278</v>
      </c>
      <c r="O70" s="97">
        <v>180.19176611452741</v>
      </c>
      <c r="P70" s="97">
        <v>164.6069807630428</v>
      </c>
      <c r="Q70" s="97">
        <v>161.75354246087326</v>
      </c>
      <c r="R70" s="97">
        <v>149.41778047794242</v>
      </c>
      <c r="S70" s="97">
        <v>132.92763813623944</v>
      </c>
      <c r="T70" s="97">
        <v>125.50742346401248</v>
      </c>
      <c r="U70" s="97">
        <v>115.42832050016959</v>
      </c>
      <c r="V70" s="97">
        <v>103.8606015656903</v>
      </c>
      <c r="W70" s="97">
        <v>91.474631248275728</v>
      </c>
      <c r="X70" s="97">
        <v>82.114716976133522</v>
      </c>
      <c r="Y70" s="109">
        <v>74.558943222736602</v>
      </c>
    </row>
    <row r="71" spans="1:25" ht="15" x14ac:dyDescent="0.4">
      <c r="A71" s="190" t="s">
        <v>68</v>
      </c>
      <c r="B71" s="97">
        <v>41307.824844677205</v>
      </c>
      <c r="C71" s="97">
        <v>43072.191573208147</v>
      </c>
      <c r="D71" s="97">
        <v>44922.739981322884</v>
      </c>
      <c r="E71" s="97">
        <v>47450.98314275017</v>
      </c>
      <c r="F71" s="97">
        <v>47648.316942391873</v>
      </c>
      <c r="G71" s="97">
        <v>50892.850850167233</v>
      </c>
      <c r="H71" s="97">
        <v>52548.710901500024</v>
      </c>
      <c r="I71" s="97">
        <v>53926.061807855003</v>
      </c>
      <c r="J71" s="97">
        <v>54970.509216962928</v>
      </c>
      <c r="K71" s="97">
        <v>56493.970987442328</v>
      </c>
      <c r="L71" s="97">
        <v>57265.431798135178</v>
      </c>
      <c r="M71" s="97">
        <v>59872.151315701209</v>
      </c>
      <c r="N71" s="97">
        <v>62413.391712345794</v>
      </c>
      <c r="O71" s="97">
        <v>66685.810132811195</v>
      </c>
      <c r="P71" s="97">
        <v>68320.110905823734</v>
      </c>
      <c r="Q71" s="97">
        <v>71502.967749041462</v>
      </c>
      <c r="R71" s="97">
        <v>75436.956720482267</v>
      </c>
      <c r="S71" s="97">
        <v>77160.039402320632</v>
      </c>
      <c r="T71" s="97">
        <v>79175.634845580193</v>
      </c>
      <c r="U71" s="97">
        <v>81135.479359094024</v>
      </c>
      <c r="V71" s="97">
        <v>81192.764884834178</v>
      </c>
      <c r="W71" s="97">
        <v>81782.832630812147</v>
      </c>
      <c r="X71" s="97">
        <v>82568.293297607612</v>
      </c>
      <c r="Y71" s="109">
        <v>82756.648361728701</v>
      </c>
    </row>
    <row r="72" spans="1:25" ht="27" customHeight="1" x14ac:dyDescent="0.4">
      <c r="A72" s="190" t="s">
        <v>101</v>
      </c>
      <c r="B72" s="97" t="s">
        <v>219</v>
      </c>
      <c r="C72" s="97" t="s">
        <v>219</v>
      </c>
      <c r="D72" s="97" t="s">
        <v>219</v>
      </c>
      <c r="E72" s="97" t="s">
        <v>219</v>
      </c>
      <c r="F72" s="97" t="s">
        <v>219</v>
      </c>
      <c r="G72" s="97" t="s">
        <v>219</v>
      </c>
      <c r="H72" s="97" t="s">
        <v>219</v>
      </c>
      <c r="I72" s="97" t="s">
        <v>219</v>
      </c>
      <c r="J72" s="97">
        <v>1521.3674192106721</v>
      </c>
      <c r="K72" s="97">
        <v>1365.7032205609871</v>
      </c>
      <c r="L72" s="97">
        <v>1469.9053767817404</v>
      </c>
      <c r="M72" s="97">
        <v>1775.6171654218401</v>
      </c>
      <c r="N72" s="97">
        <v>2051.1221947691329</v>
      </c>
      <c r="O72" s="97">
        <v>2122.6492318572164</v>
      </c>
      <c r="P72" s="97">
        <v>2209.0028239365938</v>
      </c>
      <c r="Q72" s="97">
        <v>2226.7381544309942</v>
      </c>
      <c r="R72" s="97">
        <v>2231.1770406406167</v>
      </c>
      <c r="S72" s="97">
        <v>2169.2237142146741</v>
      </c>
      <c r="T72" s="97">
        <v>2185.6861228661119</v>
      </c>
      <c r="U72" s="97">
        <v>2321.5467104224854</v>
      </c>
      <c r="V72" s="97">
        <v>2353.3906945823392</v>
      </c>
      <c r="W72" s="97">
        <v>2211.7947046401719</v>
      </c>
      <c r="X72" s="97">
        <v>2226.6276691243988</v>
      </c>
      <c r="Y72" s="109">
        <v>1942.8947743527069</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6.4407137318644434</v>
      </c>
      <c r="T73" s="97">
        <v>60.343507567746137</v>
      </c>
      <c r="U73" s="97">
        <v>468.98126499724418</v>
      </c>
      <c r="V73" s="97">
        <v>1451.9450752370024</v>
      </c>
      <c r="W73" s="97">
        <v>3039.6153902253595</v>
      </c>
      <c r="X73" s="97">
        <v>7228.9884256735904</v>
      </c>
      <c r="Y73" s="109">
        <v>16286.042292510243</v>
      </c>
    </row>
    <row r="74" spans="1:25" ht="15" x14ac:dyDescent="0.4">
      <c r="A74" s="190" t="s">
        <v>69</v>
      </c>
      <c r="B74" s="97" t="s">
        <v>219</v>
      </c>
      <c r="C74" s="97" t="s">
        <v>219</v>
      </c>
      <c r="D74" s="97" t="s">
        <v>219</v>
      </c>
      <c r="E74" s="97" t="s">
        <v>219</v>
      </c>
      <c r="F74" s="97">
        <v>2224.1853203341957</v>
      </c>
      <c r="G74" s="97">
        <v>2109.9669161865204</v>
      </c>
      <c r="H74" s="97">
        <v>2091.3261523602137</v>
      </c>
      <c r="I74" s="97">
        <v>2303.3178593442994</v>
      </c>
      <c r="J74" s="97">
        <v>2894.3433888993818</v>
      </c>
      <c r="K74" s="97">
        <v>3560.0202394602748</v>
      </c>
      <c r="L74" s="97">
        <v>2233.0473082654744</v>
      </c>
      <c r="M74" s="97">
        <v>2234.2595552135385</v>
      </c>
      <c r="N74" s="97">
        <v>2841.8678498006384</v>
      </c>
      <c r="O74" s="97">
        <v>2828.7833574382598</v>
      </c>
      <c r="P74" s="97">
        <v>2809.3713769615861</v>
      </c>
      <c r="Q74" s="97">
        <v>2152.7863772129626</v>
      </c>
      <c r="R74" s="97">
        <v>2096.1547644430029</v>
      </c>
      <c r="S74" s="97">
        <v>2052.8823148893507</v>
      </c>
      <c r="T74" s="97">
        <v>1999.8859791602792</v>
      </c>
      <c r="U74" s="97">
        <v>1957.8523173846436</v>
      </c>
      <c r="V74" s="97">
        <v>1889.9998747028167</v>
      </c>
      <c r="W74" s="97">
        <v>1834.5246263354666</v>
      </c>
      <c r="X74" s="97">
        <v>1772.5791403446253</v>
      </c>
      <c r="Y74" s="109">
        <v>1720.6786826524501</v>
      </c>
    </row>
    <row r="75" spans="1:25" s="195" customFormat="1" ht="40.5" customHeight="1" thickBot="1" x14ac:dyDescent="0.45">
      <c r="A75" s="196" t="s">
        <v>198</v>
      </c>
      <c r="B75" s="197">
        <v>101983.60550662372</v>
      </c>
      <c r="C75" s="197">
        <v>102676.15756669172</v>
      </c>
      <c r="D75" s="197">
        <v>103193.06807663151</v>
      </c>
      <c r="E75" s="197">
        <v>105968.16831360101</v>
      </c>
      <c r="F75" s="197">
        <v>109624.36827641867</v>
      </c>
      <c r="G75" s="197">
        <v>115638.87209018663</v>
      </c>
      <c r="H75" s="197">
        <v>118186.91679029354</v>
      </c>
      <c r="I75" s="197">
        <v>117896.07606386144</v>
      </c>
      <c r="J75" s="197">
        <v>125170.89546498167</v>
      </c>
      <c r="K75" s="197">
        <v>127405.69759785879</v>
      </c>
      <c r="L75" s="197">
        <v>127486.71157501047</v>
      </c>
      <c r="M75" s="197">
        <v>131650.25036371197</v>
      </c>
      <c r="N75" s="197">
        <v>136950.29659622232</v>
      </c>
      <c r="O75" s="197">
        <v>148459.6876934646</v>
      </c>
      <c r="P75" s="197">
        <v>151268.90192929155</v>
      </c>
      <c r="Q75" s="197">
        <v>154980.18599125862</v>
      </c>
      <c r="R75" s="197">
        <v>159295.33423332471</v>
      </c>
      <c r="S75" s="197">
        <v>153952.94129432319</v>
      </c>
      <c r="T75" s="197">
        <v>155682.70768462509</v>
      </c>
      <c r="U75" s="197">
        <v>157943.93062621757</v>
      </c>
      <c r="V75" s="197">
        <v>156141.55187381836</v>
      </c>
      <c r="W75" s="197">
        <v>157015.14370878888</v>
      </c>
      <c r="X75" s="197">
        <v>158603.48274459716</v>
      </c>
      <c r="Y75" s="198">
        <v>163062.93685946692</v>
      </c>
    </row>
    <row r="81" s="179" customFormat="1" x14ac:dyDescent="0.35"/>
  </sheetData>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pane xSplit="1" ySplit="2" topLeftCell="B3" activePane="bottomRight" state="frozen"/>
      <selection sqref="A1:B1"/>
      <selection pane="topRight" sqref="A1:B1"/>
      <selection pane="bottomLeft" sqref="A1:B1"/>
      <selection pane="bottomRight"/>
    </sheetView>
  </sheetViews>
  <sheetFormatPr defaultColWidth="8.88671875" defaultRowHeight="12.75" x14ac:dyDescent="0.35"/>
  <cols>
    <col min="1" max="1" width="51.5546875" style="179" customWidth="1"/>
    <col min="2" max="21" width="9.109375" style="199" customWidth="1"/>
    <col min="22" max="22" width="9.88671875" style="199" customWidth="1"/>
    <col min="23" max="25" width="9.88671875" style="179" customWidth="1"/>
    <col min="26" max="16384" width="8.88671875" style="179"/>
  </cols>
  <sheetData>
    <row r="1" spans="1:25" ht="60" customHeight="1" thickBot="1" x14ac:dyDescent="0.45">
      <c r="A1" s="176" t="s">
        <v>202</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AA!C$8</f>
        <v>356.24646599538835</v>
      </c>
      <c r="C3" s="185">
        <f>AA!D$8</f>
        <v>373.3467671210629</v>
      </c>
      <c r="D3" s="185">
        <f>AA!E$8</f>
        <v>386.72815057048604</v>
      </c>
      <c r="E3" s="185">
        <f>AA!F$8</f>
        <v>397.30971657669113</v>
      </c>
      <c r="F3" s="185">
        <f>AA!G$8</f>
        <v>412.53326921147863</v>
      </c>
      <c r="G3" s="185">
        <f>AA!H$8</f>
        <v>430.98060726374786</v>
      </c>
      <c r="H3" s="185">
        <f>AA!I$8</f>
        <v>441.61348383438877</v>
      </c>
      <c r="I3" s="185">
        <f>AA!J$8</f>
        <v>468.81927728358312</v>
      </c>
      <c r="J3" s="185">
        <f>AA!K$8</f>
        <v>497.73521053068572</v>
      </c>
      <c r="K3" s="185">
        <f>AA!L$8</f>
        <v>533.89332208713017</v>
      </c>
      <c r="L3" s="185">
        <f>AA!M$8</f>
        <v>566.50192170383571</v>
      </c>
      <c r="M3" s="185">
        <f>AA!N$8</f>
        <v>611.8270846124467</v>
      </c>
      <c r="N3" s="185">
        <f>AA!O$8</f>
        <v>650.69727757246017</v>
      </c>
      <c r="O3" s="185">
        <f>AA!P$8</f>
        <v>697.67111988401064</v>
      </c>
      <c r="P3" s="185">
        <f>AA!Q$8</f>
        <v>708.63625283146587</v>
      </c>
      <c r="Q3" s="185">
        <f>AA!R$8</f>
        <v>718.72111477834778</v>
      </c>
      <c r="R3" s="185">
        <f>AA!S$8</f>
        <v>734.59101366904804</v>
      </c>
      <c r="S3" s="185">
        <f>AA!T$8</f>
        <v>717.80312491253426</v>
      </c>
      <c r="T3" s="185">
        <f>AA!U$8</f>
        <v>720.73255334205885</v>
      </c>
      <c r="U3" s="185">
        <f>AA!V$8</f>
        <v>722.25604752582251</v>
      </c>
      <c r="V3" s="185">
        <f>AA!W$8</f>
        <v>712.95274084293624</v>
      </c>
      <c r="W3" s="185">
        <f>AA!X$8</f>
        <v>710.28443300446622</v>
      </c>
      <c r="X3" s="185">
        <f>AA!Y$8</f>
        <v>722.40273757321449</v>
      </c>
      <c r="Y3" s="186">
        <f>AA!Z$8</f>
        <v>744.41551152240504</v>
      </c>
    </row>
    <row r="4" spans="1:25" ht="15" customHeight="1" x14ac:dyDescent="0.4">
      <c r="A4" s="187" t="s">
        <v>190</v>
      </c>
      <c r="B4" s="97">
        <f>BBWB!C$8</f>
        <v>0</v>
      </c>
      <c r="C4" s="97">
        <f>BBWB!D$8</f>
        <v>0</v>
      </c>
      <c r="D4" s="97">
        <f>BBWB!E$8</f>
        <v>0</v>
      </c>
      <c r="E4" s="97">
        <f>BBWB!F$8</f>
        <v>123.92489014894272</v>
      </c>
      <c r="F4" s="97">
        <f>BBWB!G$8</f>
        <v>122.65417502371184</v>
      </c>
      <c r="G4" s="97">
        <f>BBWB!H$8</f>
        <v>134.20041184133493</v>
      </c>
      <c r="H4" s="97">
        <f>BBWB!I$8</f>
        <v>135.02051602432235</v>
      </c>
      <c r="I4" s="97">
        <f>BBWB!J$8</f>
        <v>124.97266554009516</v>
      </c>
      <c r="J4" s="97">
        <f>BBWB!K$8</f>
        <v>113.81204249251655</v>
      </c>
      <c r="K4" s="97">
        <f>BBWB!L$8</f>
        <v>108.2063382808989</v>
      </c>
      <c r="L4" s="97">
        <f>BBWB!M$8</f>
        <v>98.429383591281749</v>
      </c>
      <c r="M4" s="97">
        <f>BBWB!N$8</f>
        <v>90.399240898228683</v>
      </c>
      <c r="N4" s="97">
        <f>BBWB!O$8</f>
        <v>82.678411979271971</v>
      </c>
      <c r="O4" s="97">
        <f>BBWB!P$8</f>
        <v>79.415395515706479</v>
      </c>
      <c r="P4" s="97">
        <f>BBWB!Q$8</f>
        <v>74.756037466018412</v>
      </c>
      <c r="Q4" s="97">
        <f>BBWB!R$8</f>
        <v>72.482343244228517</v>
      </c>
      <c r="R4" s="97">
        <f>BBWB!S$8</f>
        <v>72.494970125329758</v>
      </c>
      <c r="S4" s="97">
        <f>BBWB!T$8</f>
        <v>70.723083689079829</v>
      </c>
      <c r="T4" s="97">
        <f>BBWB!U$8</f>
        <v>69.130246726464136</v>
      </c>
      <c r="U4" s="97">
        <f>BBWB!V$8</f>
        <v>68.438464429785199</v>
      </c>
      <c r="V4" s="97">
        <f>BBWB!W$8</f>
        <v>66.573913298087859</v>
      </c>
      <c r="W4" s="97">
        <f>BBWB!X$8</f>
        <v>59.325386512128709</v>
      </c>
      <c r="X4" s="97">
        <f>BBWB!Y$8</f>
        <v>53.755811228514901</v>
      </c>
      <c r="Y4" s="109">
        <f>BBWB!Z$8</f>
        <v>58.738322561418641</v>
      </c>
    </row>
    <row r="5" spans="1:25" ht="15" customHeight="1" x14ac:dyDescent="0.4">
      <c r="A5" s="187" t="s">
        <v>50</v>
      </c>
      <c r="B5" s="97"/>
      <c r="C5" s="97"/>
      <c r="D5" s="97"/>
      <c r="E5" s="97"/>
      <c r="F5" s="97"/>
      <c r="G5" s="97">
        <f>CA!H$8</f>
        <v>139.32268760843829</v>
      </c>
      <c r="H5" s="97">
        <f>CA!I$8</f>
        <v>147.4257353758351</v>
      </c>
      <c r="I5" s="97">
        <f>CA!J$8</f>
        <v>154.79444333369017</v>
      </c>
      <c r="J5" s="97">
        <f>CA!K$8</f>
        <v>158.412915083841</v>
      </c>
      <c r="K5" s="97">
        <f>CA!L$8</f>
        <v>164.26851081012515</v>
      </c>
      <c r="L5" s="97">
        <f>CA!M$8</f>
        <v>167.48458069049087</v>
      </c>
      <c r="M5" s="97">
        <f>CA!N$8</f>
        <v>180.36999532210555</v>
      </c>
      <c r="N5" s="97">
        <f>CA!O$8</f>
        <v>191.26440797926011</v>
      </c>
      <c r="O5" s="97">
        <f>CA!P$8</f>
        <v>208.82646104483763</v>
      </c>
      <c r="P5" s="97">
        <f>CA!Q$8</f>
        <v>217.9096749837762</v>
      </c>
      <c r="Q5" s="97">
        <f>CA!R$8</f>
        <v>239.70654313275068</v>
      </c>
      <c r="R5" s="97">
        <f>CA!S$8</f>
        <v>268.1779033346665</v>
      </c>
      <c r="S5" s="97">
        <f>CA!T$8</f>
        <v>293.05026679793161</v>
      </c>
      <c r="T5" s="97">
        <f>CA!U$8</f>
        <v>327.64753251507278</v>
      </c>
      <c r="U5" s="97">
        <f>CA!V$8</f>
        <v>358.64514177766796</v>
      </c>
      <c r="V5" s="97">
        <f>CA!W$8</f>
        <v>373.7915500610597</v>
      </c>
      <c r="W5" s="97">
        <f>CA!X$8</f>
        <v>395.43313560673721</v>
      </c>
      <c r="X5" s="97">
        <f>CA!Y$8</f>
        <v>423.10946132968417</v>
      </c>
      <c r="Y5" s="109">
        <f>CA!Z$8</f>
        <v>446.25940940055739</v>
      </c>
    </row>
    <row r="6" spans="1:25" ht="15" customHeight="1" x14ac:dyDescent="0.4">
      <c r="A6" s="187" t="s">
        <v>108</v>
      </c>
      <c r="B6" s="97"/>
      <c r="C6" s="97"/>
      <c r="D6" s="97"/>
      <c r="E6" s="97"/>
      <c r="F6" s="97"/>
      <c r="G6" s="97">
        <f>CWP!H$8</f>
        <v>0</v>
      </c>
      <c r="H6" s="97">
        <f>CWP!I$8</f>
        <v>0</v>
      </c>
      <c r="I6" s="97">
        <f>CWP!J$8</f>
        <v>0</v>
      </c>
      <c r="J6" s="97">
        <f>CWP!K$8</f>
        <v>0</v>
      </c>
      <c r="K6" s="97">
        <f>CWP!L$8</f>
        <v>0</v>
      </c>
      <c r="L6" s="97">
        <f>CWP!M$8</f>
        <v>0</v>
      </c>
      <c r="M6" s="97">
        <f>CWP!N$8</f>
        <v>0</v>
      </c>
      <c r="N6" s="97">
        <f>CWP!O$8</f>
        <v>0</v>
      </c>
      <c r="O6" s="97">
        <f>CWP!P$8</f>
        <v>34.963435084426187</v>
      </c>
      <c r="P6" s="97">
        <f>CWP!Q$8</f>
        <v>59.303588046698223</v>
      </c>
      <c r="Q6" s="97">
        <f>CWP!R$8</f>
        <v>14.410465075770771</v>
      </c>
      <c r="R6" s="97">
        <f>CWP!S$8</f>
        <v>8.1138067065868249</v>
      </c>
      <c r="S6" s="97">
        <f>CWP!T$8</f>
        <v>0.17847678018575844</v>
      </c>
      <c r="T6" s="97">
        <f>CWP!U$8</f>
        <v>0.22072000000000003</v>
      </c>
      <c r="U6" s="97">
        <f>CWP!V$8</f>
        <v>0.23595260000000012</v>
      </c>
      <c r="V6" s="97">
        <f>CWP!W$8</f>
        <v>0</v>
      </c>
      <c r="W6" s="97">
        <f>CWP!X$8</f>
        <v>14.425491175495631</v>
      </c>
      <c r="X6" s="97">
        <f>CWP!Y$8</f>
        <v>2.4320791428639366</v>
      </c>
      <c r="Y6" s="109">
        <f>CWP!Z$8</f>
        <v>0</v>
      </c>
    </row>
    <row r="7" spans="1:25" ht="15" customHeight="1" x14ac:dyDescent="0.4">
      <c r="A7" s="187" t="s">
        <v>51</v>
      </c>
      <c r="B7" s="97">
        <f>CTB!C$8</f>
        <v>350.82081099999999</v>
      </c>
      <c r="C7" s="97">
        <f>CTB!D$8</f>
        <v>367.132881</v>
      </c>
      <c r="D7" s="97">
        <f>CTB!E$8</f>
        <v>373.86398300000002</v>
      </c>
      <c r="E7" s="97">
        <f>CTB!F$8</f>
        <v>380.82894399999998</v>
      </c>
      <c r="F7" s="97">
        <f>CTB!G$8</f>
        <v>382.95426599999996</v>
      </c>
      <c r="G7" s="97">
        <f>CTB!H$8</f>
        <v>394.02762899999999</v>
      </c>
      <c r="H7" s="97">
        <f>CTB!I$8</f>
        <v>401.19034899999997</v>
      </c>
      <c r="I7" s="97">
        <f>CTB!J$8</f>
        <v>436.45291499999996</v>
      </c>
      <c r="J7" s="97">
        <f>CTB!K$8</f>
        <v>468.76739800000001</v>
      </c>
      <c r="K7" s="97">
        <f>CTB!L$8</f>
        <v>490.902196</v>
      </c>
      <c r="L7" s="97">
        <f>CTB!M$8</f>
        <v>506.199836</v>
      </c>
      <c r="M7" s="97">
        <f>CTB!N$8</f>
        <v>516.80950400000006</v>
      </c>
      <c r="N7" s="97">
        <f>CTB!O$8</f>
        <v>544.49549200000001</v>
      </c>
      <c r="O7" s="97">
        <f>CTB!P$8</f>
        <v>605.540209</v>
      </c>
      <c r="P7" s="97">
        <f>CTB!Q$8</f>
        <v>636.33769900000004</v>
      </c>
      <c r="Q7" s="97">
        <f>CTB!R$8</f>
        <v>638.40051900000003</v>
      </c>
      <c r="R7" s="97">
        <f>CTB!S$8</f>
        <v>637.51822300000003</v>
      </c>
      <c r="S7" s="97"/>
      <c r="T7" s="97"/>
      <c r="U7" s="97"/>
      <c r="V7" s="97"/>
      <c r="W7" s="97"/>
      <c r="X7" s="97"/>
      <c r="Y7" s="109"/>
    </row>
    <row r="8" spans="1:25" ht="30" customHeight="1" x14ac:dyDescent="0.4">
      <c r="A8" s="187" t="s">
        <v>52</v>
      </c>
      <c r="B8" s="97">
        <f>DLA!C$8</f>
        <v>760.17263881611507</v>
      </c>
      <c r="C8" s="97">
        <f>DLA!D$8</f>
        <v>833.52114829644086</v>
      </c>
      <c r="D8" s="97">
        <f>DLA!E$8</f>
        <v>882.75199827602523</v>
      </c>
      <c r="E8" s="97">
        <f>DLA!F$8</f>
        <v>926.43708601745539</v>
      </c>
      <c r="F8" s="97">
        <f>DLA!G$8</f>
        <v>982.84723767510195</v>
      </c>
      <c r="G8" s="97">
        <f>DLA!H$8</f>
        <v>1074.7770842088735</v>
      </c>
      <c r="H8" s="97">
        <f>DLA!I$8</f>
        <v>1128.2917300180877</v>
      </c>
      <c r="I8" s="97">
        <f>DLA!J$8</f>
        <v>1206.329797547334</v>
      </c>
      <c r="J8" s="97">
        <f>DLA!K$8</f>
        <v>1278.9344559088129</v>
      </c>
      <c r="K8" s="97">
        <f>DLA!L$8</f>
        <v>1360.5152595154048</v>
      </c>
      <c r="L8" s="97">
        <f>DLA!M$8</f>
        <v>1442.5131184752304</v>
      </c>
      <c r="M8" s="97">
        <f>DLA!N$8</f>
        <v>1549.011931015611</v>
      </c>
      <c r="N8" s="97">
        <f>DLA!O$8</f>
        <v>1639.2065420587132</v>
      </c>
      <c r="O8" s="97">
        <f>DLA!P$8</f>
        <v>1770.8798231523765</v>
      </c>
      <c r="P8" s="97">
        <f>DLA!Q$8</f>
        <v>1817.7418542997552</v>
      </c>
      <c r="Q8" s="97">
        <f>DLA!R$8</f>
        <v>1902.6107878857163</v>
      </c>
      <c r="R8" s="97">
        <f>DLA!S$8</f>
        <v>2024.6846852438389</v>
      </c>
      <c r="S8" s="97">
        <f>DLA!T$8</f>
        <v>2056.7581107197793</v>
      </c>
      <c r="T8" s="97">
        <f>DLA!U$8</f>
        <v>2063.2888841295789</v>
      </c>
      <c r="U8" s="97">
        <f>DLA!V$8</f>
        <v>1983.1969839382837</v>
      </c>
      <c r="V8" s="97">
        <f>DLA!W$8</f>
        <v>1682.1854331006384</v>
      </c>
      <c r="W8" s="97">
        <f>DLA!X$8</f>
        <v>1343.4105443947572</v>
      </c>
      <c r="X8" s="97">
        <f>DLA!Y$8</f>
        <v>1149.6438549748061</v>
      </c>
      <c r="Y8" s="109">
        <f>DLA!Z$8</f>
        <v>1023.1223444011921</v>
      </c>
    </row>
    <row r="9" spans="1:25" ht="15" customHeight="1" x14ac:dyDescent="0.4">
      <c r="A9" s="188" t="s">
        <v>53</v>
      </c>
      <c r="B9" s="97"/>
      <c r="C9" s="97"/>
      <c r="D9" s="97"/>
      <c r="E9" s="97"/>
      <c r="F9" s="97"/>
      <c r="G9" s="97"/>
      <c r="H9" s="97">
        <f>'DLA (children)'!I$8</f>
        <v>95.958561644278461</v>
      </c>
      <c r="I9" s="97">
        <f>'DLA (children)'!J$8</f>
        <v>99.863638148360366</v>
      </c>
      <c r="J9" s="97">
        <f>'DLA (children)'!K$8</f>
        <v>106.0256837503417</v>
      </c>
      <c r="K9" s="97">
        <f>'DLA (children)'!L$8</f>
        <v>116.37367300520657</v>
      </c>
      <c r="L9" s="97">
        <f>'DLA (children)'!M$8</f>
        <v>122.83800434118767</v>
      </c>
      <c r="M9" s="97">
        <f>'DLA (children)'!N$8</f>
        <v>131.3699664125653</v>
      </c>
      <c r="N9" s="97">
        <f>'DLA (children)'!O$8</f>
        <v>139.54900664193349</v>
      </c>
      <c r="O9" s="97">
        <f>'DLA (children)'!P$8</f>
        <v>149.19100914132602</v>
      </c>
      <c r="P9" s="97">
        <f>'DLA (children)'!Q$8</f>
        <v>150.52108935231482</v>
      </c>
      <c r="Q9" s="97">
        <f>'DLA (children)'!R$8</f>
        <v>160.81250289872489</v>
      </c>
      <c r="R9" s="97">
        <f>'DLA (children)'!S$8</f>
        <v>171.2639162845872</v>
      </c>
      <c r="S9" s="97">
        <f>'DLA (children)'!T$8</f>
        <v>180.92890787702527</v>
      </c>
      <c r="T9" s="97">
        <f>'DLA (children)'!U$8</f>
        <v>214.36723071354717</v>
      </c>
      <c r="U9" s="97">
        <f>'DLA (children)'!V$8</f>
        <v>232.3169828212973</v>
      </c>
      <c r="V9" s="97">
        <f>'DLA (children)'!W$8</f>
        <v>239.94312117803287</v>
      </c>
      <c r="W9" s="97">
        <f>'DLA (children)'!X$8</f>
        <v>249.10429583841534</v>
      </c>
      <c r="X9" s="97">
        <f>'DLA (children)'!Y$8</f>
        <v>270.53459613294456</v>
      </c>
      <c r="Y9" s="109">
        <f>'DLA (children)'!Z$8</f>
        <v>295.46897144585023</v>
      </c>
    </row>
    <row r="10" spans="1:25" ht="15" customHeight="1" x14ac:dyDescent="0.4">
      <c r="A10" s="188" t="s">
        <v>54</v>
      </c>
      <c r="B10" s="97"/>
      <c r="C10" s="97"/>
      <c r="D10" s="97"/>
      <c r="E10" s="97"/>
      <c r="F10" s="97"/>
      <c r="G10" s="97"/>
      <c r="H10" s="97">
        <f>'DLA (working age)'!I$8</f>
        <v>650.05503175670015</v>
      </c>
      <c r="I10" s="97">
        <f>'DLA (working age)'!J$8</f>
        <v>689.28844024155649</v>
      </c>
      <c r="J10" s="97">
        <f>'DLA (working age)'!K$8</f>
        <v>722.34226541725786</v>
      </c>
      <c r="K10" s="97">
        <f>'DLA (working age)'!L$8</f>
        <v>758.01380778066596</v>
      </c>
      <c r="L10" s="97">
        <f>'DLA (working age)'!M$8</f>
        <v>795.88206830276749</v>
      </c>
      <c r="M10" s="97">
        <f>'DLA (working age)'!N$8</f>
        <v>844.94506142701812</v>
      </c>
      <c r="N10" s="97">
        <f>'DLA (working age)'!O$8</f>
        <v>885.14817317966629</v>
      </c>
      <c r="O10" s="97">
        <f>'DLA (working age)'!P$8</f>
        <v>948.98783734624703</v>
      </c>
      <c r="P10" s="97">
        <f>'DLA (working age)'!Q$8</f>
        <v>965.07388325820318</v>
      </c>
      <c r="Q10" s="97">
        <f>'DLA (working age)'!R$8</f>
        <v>1017.4737574790206</v>
      </c>
      <c r="R10" s="97">
        <f>'DLA (working age)'!S$8</f>
        <v>1090.0999557640362</v>
      </c>
      <c r="S10" s="97">
        <f>'DLA (working age)'!T$8</f>
        <v>1093.5454777491136</v>
      </c>
      <c r="T10" s="97">
        <f>'DLA (working age)'!U$8</f>
        <v>1029.6524600083358</v>
      </c>
      <c r="U10" s="97">
        <f>'DLA (working age)'!V$8</f>
        <v>969.67682966701682</v>
      </c>
      <c r="V10" s="97">
        <f>'DLA (working age)'!W$8</f>
        <v>718.20976276379918</v>
      </c>
      <c r="W10" s="97">
        <f>'DLA (working age)'!X$8</f>
        <v>474.72716617756305</v>
      </c>
      <c r="X10" s="97">
        <f>'DLA (working age)'!Y$8</f>
        <v>310.08430778288448</v>
      </c>
      <c r="Y10" s="109">
        <f>'DLA (working age)'!Z$8</f>
        <v>193.80815063389701</v>
      </c>
    </row>
    <row r="11" spans="1:25" ht="15" customHeight="1" x14ac:dyDescent="0.4">
      <c r="A11" s="188" t="s">
        <v>55</v>
      </c>
      <c r="B11" s="97"/>
      <c r="C11" s="97"/>
      <c r="D11" s="97"/>
      <c r="E11" s="97"/>
      <c r="F11" s="97"/>
      <c r="G11" s="97"/>
      <c r="H11" s="97">
        <f>'DLA (pensioners)'!I$8</f>
        <v>382.60540187206158</v>
      </c>
      <c r="I11" s="97">
        <f>'DLA (pensioners)'!J$8</f>
        <v>418.59882608174962</v>
      </c>
      <c r="J11" s="97">
        <f>'DLA (pensioners)'!K$8</f>
        <v>451.89033276653464</v>
      </c>
      <c r="K11" s="97">
        <f>'DLA (pensioners)'!L$8</f>
        <v>486.27461100305584</v>
      </c>
      <c r="L11" s="97">
        <f>'DLA (pensioners)'!M$8</f>
        <v>523.8953626182581</v>
      </c>
      <c r="M11" s="97">
        <f>'DLA (pensioners)'!N$8</f>
        <v>572.48840704877387</v>
      </c>
      <c r="N11" s="97">
        <f>'DLA (pensioners)'!O$8</f>
        <v>614.21386298080938</v>
      </c>
      <c r="O11" s="97">
        <f>'DLA (pensioners)'!P$8</f>
        <v>672.96931830358653</v>
      </c>
      <c r="P11" s="97">
        <f>'DLA (pensioners)'!Q$8</f>
        <v>703.88514058353212</v>
      </c>
      <c r="Q11" s="97">
        <f>'DLA (pensioners)'!R$8</f>
        <v>724.46057056424388</v>
      </c>
      <c r="R11" s="97">
        <f>'DLA (pensioners)'!S$8</f>
        <v>764.54014353121477</v>
      </c>
      <c r="S11" s="97">
        <f>'DLA (pensioners)'!T$8</f>
        <v>784.88395379919689</v>
      </c>
      <c r="T11" s="97">
        <f>'DLA (pensioners)'!U$8</f>
        <v>822.30651529566273</v>
      </c>
      <c r="U11" s="97">
        <f>'DLA (pensioners)'!V$8</f>
        <v>780.77964861724467</v>
      </c>
      <c r="V11" s="97">
        <f>'DLA (pensioners)'!W$8</f>
        <v>725.50768811766898</v>
      </c>
      <c r="W11" s="97">
        <f>'DLA (pensioners)'!X$8</f>
        <v>619.00991512872292</v>
      </c>
      <c r="X11" s="97">
        <f>'DLA (pensioners)'!Y$8</f>
        <v>568.69997701778971</v>
      </c>
      <c r="Y11" s="109">
        <f>'DLA (pensioners)'!Z$8</f>
        <v>536.36727907628597</v>
      </c>
    </row>
    <row r="12" spans="1:25" ht="15" customHeight="1" x14ac:dyDescent="0.4">
      <c r="A12" s="187" t="s">
        <v>96</v>
      </c>
      <c r="B12" s="97"/>
      <c r="C12" s="97"/>
      <c r="D12" s="97"/>
      <c r="E12" s="97"/>
      <c r="F12" s="97"/>
      <c r="G12" s="97"/>
      <c r="H12" s="97">
        <f>DHP!I$8</f>
        <v>1.221015</v>
      </c>
      <c r="I12" s="97">
        <f>DHP!J$8</f>
        <v>1.3922905700000001</v>
      </c>
      <c r="J12" s="97">
        <f>DHP!K$8</f>
        <v>1.6665194800000003</v>
      </c>
      <c r="K12" s="97">
        <f>DHP!L$8</f>
        <v>1.8881659999999998</v>
      </c>
      <c r="L12" s="97">
        <f>DHP!M$8</f>
        <v>2.19305905</v>
      </c>
      <c r="M12" s="97">
        <f>DHP!N$8</f>
        <v>2.2644760000000002</v>
      </c>
      <c r="N12" s="97">
        <f>DHP!O$8</f>
        <v>2.2987167400000001</v>
      </c>
      <c r="O12" s="97">
        <f>DHP!P$8</f>
        <v>2.0641989999999999</v>
      </c>
      <c r="P12" s="97">
        <f>DHP!Q$8</f>
        <v>2.0375289999999997</v>
      </c>
      <c r="Q12" s="97">
        <f>DHP!R$8</f>
        <v>2.0962610000000002</v>
      </c>
      <c r="R12" s="97">
        <f>DHP!S$8</f>
        <v>5.1614379999999995</v>
      </c>
      <c r="S12" s="97">
        <f>DHP!T$8</f>
        <v>17.797455999999997</v>
      </c>
      <c r="T12" s="97">
        <f>DHP!U$8</f>
        <v>17.98441</v>
      </c>
      <c r="U12" s="97">
        <f>DHP!V$8</f>
        <v>13.983906000000001</v>
      </c>
      <c r="V12" s="97">
        <f>DHP!W$8</f>
        <v>16.099437000000002</v>
      </c>
      <c r="W12" s="97">
        <f>DHP!X$8</f>
        <v>20.251486999999997</v>
      </c>
      <c r="X12" s="97">
        <f>DHP!Y$8</f>
        <v>20.757574000000002</v>
      </c>
      <c r="Y12" s="109">
        <f>DHP!Z$8</f>
        <v>15.847716999999999</v>
      </c>
    </row>
    <row r="13" spans="1:25" ht="30" customHeight="1" x14ac:dyDescent="0.4">
      <c r="A13" s="187" t="s">
        <v>106</v>
      </c>
      <c r="B13" s="97"/>
      <c r="C13" s="97"/>
      <c r="D13" s="97"/>
      <c r="E13" s="97"/>
      <c r="F13" s="97"/>
      <c r="G13" s="97"/>
      <c r="H13" s="97">
        <f>ESA!I$8</f>
        <v>0</v>
      </c>
      <c r="I13" s="97">
        <f>ESA!J$8</f>
        <v>0</v>
      </c>
      <c r="J13" s="97">
        <f>ESA!K$8</f>
        <v>0</v>
      </c>
      <c r="K13" s="97">
        <f>ESA!L$8</f>
        <v>0</v>
      </c>
      <c r="L13" s="97">
        <f>ESA!M$8</f>
        <v>0</v>
      </c>
      <c r="M13" s="97">
        <f>ESA!N$8</f>
        <v>0</v>
      </c>
      <c r="N13" s="97">
        <f>ESA!O$8</f>
        <v>18.427344540472966</v>
      </c>
      <c r="O13" s="97">
        <f>ESA!P$8</f>
        <v>186.1070649432815</v>
      </c>
      <c r="P13" s="97">
        <f>ESA!Q$8</f>
        <v>334.45149995060581</v>
      </c>
      <c r="Q13" s="97">
        <f>ESA!R$8</f>
        <v>537.70064430509569</v>
      </c>
      <c r="R13" s="97">
        <f>ESA!S$8</f>
        <v>1058.0693102383129</v>
      </c>
      <c r="S13" s="97">
        <f>ESA!T$8</f>
        <v>1631.9672209011362</v>
      </c>
      <c r="T13" s="97">
        <f>ESA!U$8</f>
        <v>1972.3372244553514</v>
      </c>
      <c r="U13" s="97">
        <f>ESA!V$8</f>
        <v>2130.7246406319059</v>
      </c>
      <c r="V13" s="97">
        <f>ESA!W$8</f>
        <v>2184.6097569506828</v>
      </c>
      <c r="W13" s="97">
        <f>ESA!X$8</f>
        <v>2236.5143189055016</v>
      </c>
      <c r="X13" s="97">
        <f>ESA!Y$8</f>
        <v>2192.1648129752748</v>
      </c>
      <c r="Y13" s="109">
        <f>ESA!Z$8</f>
        <v>2008.3190527955976</v>
      </c>
    </row>
    <row r="14" spans="1:25" ht="15" customHeight="1" x14ac:dyDescent="0.4">
      <c r="A14" s="189" t="s">
        <v>56</v>
      </c>
      <c r="B14" s="97">
        <f>HB!C$8</f>
        <v>1429.623881</v>
      </c>
      <c r="C14" s="97">
        <f>HB!D$8</f>
        <v>1424.4315039999999</v>
      </c>
      <c r="D14" s="97">
        <f>HB!E$8</f>
        <v>1420.0752769999999</v>
      </c>
      <c r="E14" s="97">
        <f>HB!F$8</f>
        <v>1429.3210650000001</v>
      </c>
      <c r="F14" s="97">
        <f>HB!G$8</f>
        <v>1432.1943169999997</v>
      </c>
      <c r="G14" s="97">
        <f>HB!H$8</f>
        <v>1479.2359329999999</v>
      </c>
      <c r="H14" s="97">
        <f>HB!I$8</f>
        <v>1582.7320299999999</v>
      </c>
      <c r="I14" s="97">
        <f>HB!J$8</f>
        <v>1483.08995</v>
      </c>
      <c r="J14" s="97">
        <f>HB!K$8</f>
        <v>1509.1894820000002</v>
      </c>
      <c r="K14" s="97">
        <f>HB!L$8</f>
        <v>1555.0272790000001</v>
      </c>
      <c r="L14" s="97">
        <f>HB!M$8</f>
        <v>1633.598066</v>
      </c>
      <c r="M14" s="97">
        <f>HB!N$8</f>
        <v>1735.211063</v>
      </c>
      <c r="N14" s="97">
        <f>HB!O$8</f>
        <v>1893.7136010000002</v>
      </c>
      <c r="O14" s="97">
        <f>HB!P$8</f>
        <v>2205.6070829999999</v>
      </c>
      <c r="P14" s="97">
        <f>HB!Q$8</f>
        <v>2371.8620019999998</v>
      </c>
      <c r="Q14" s="97">
        <f>HB!R$8</f>
        <v>2540.0222940000003</v>
      </c>
      <c r="R14" s="97">
        <f>HB!S$8</f>
        <v>2654.4225140000003</v>
      </c>
      <c r="S14" s="97">
        <f>HB!T$8</f>
        <v>2691.3663270000002</v>
      </c>
      <c r="T14" s="97">
        <f>HB!U$8</f>
        <v>2684.3009549999997</v>
      </c>
      <c r="U14" s="97">
        <f>HB!V$8</f>
        <v>2607.5515530000002</v>
      </c>
      <c r="V14" s="97">
        <f>HB!W$8</f>
        <v>2471.3543410000002</v>
      </c>
      <c r="W14" s="97">
        <f>HB!X$8</f>
        <v>2325.16788</v>
      </c>
      <c r="X14" s="97">
        <f>HB!Y$8</f>
        <v>2131.4657400000006</v>
      </c>
      <c r="Y14" s="109">
        <f>HB!Z$8</f>
        <v>1888.5773389273008</v>
      </c>
    </row>
    <row r="15" spans="1:25" ht="15" customHeight="1" x14ac:dyDescent="0.4">
      <c r="A15" s="188" t="s">
        <v>191</v>
      </c>
      <c r="B15" s="97"/>
      <c r="C15" s="97"/>
      <c r="D15" s="97"/>
      <c r="E15" s="97"/>
      <c r="F15" s="97"/>
      <c r="G15" s="97"/>
      <c r="H15" s="97"/>
      <c r="I15" s="97"/>
      <c r="J15" s="97"/>
      <c r="K15" s="97"/>
      <c r="L15" s="97"/>
      <c r="M15" s="97"/>
      <c r="N15" s="108">
        <v>1250.0299499999999</v>
      </c>
      <c r="O15" s="108">
        <v>1536.6103440000002</v>
      </c>
      <c r="P15" s="108">
        <v>1672.4055780000001</v>
      </c>
      <c r="Q15" s="108">
        <v>1805.8894300000002</v>
      </c>
      <c r="R15" s="108">
        <v>1902.602928</v>
      </c>
      <c r="S15" s="108">
        <v>1920.9187259999999</v>
      </c>
      <c r="T15" s="108">
        <v>1914.835926</v>
      </c>
      <c r="U15" s="108">
        <v>1848.589205</v>
      </c>
      <c r="V15" s="108">
        <v>1739.907385</v>
      </c>
      <c r="W15" s="108">
        <v>1626.103891</v>
      </c>
      <c r="X15" s="108">
        <v>1477.965031</v>
      </c>
      <c r="Y15" s="249">
        <v>1244.4282792354802</v>
      </c>
    </row>
    <row r="16" spans="1:25" ht="15" customHeight="1" x14ac:dyDescent="0.4">
      <c r="A16" s="188" t="s">
        <v>192</v>
      </c>
      <c r="B16" s="97"/>
      <c r="C16" s="97"/>
      <c r="D16" s="97"/>
      <c r="E16" s="97"/>
      <c r="F16" s="97"/>
      <c r="G16" s="97"/>
      <c r="H16" s="97"/>
      <c r="I16" s="97"/>
      <c r="J16" s="97"/>
      <c r="K16" s="97"/>
      <c r="L16" s="97"/>
      <c r="M16" s="97"/>
      <c r="N16" s="108">
        <v>643.68364599999995</v>
      </c>
      <c r="O16" s="108">
        <v>668.99673900000005</v>
      </c>
      <c r="P16" s="108">
        <v>699.45642399999997</v>
      </c>
      <c r="Q16" s="108">
        <v>734.13286300000004</v>
      </c>
      <c r="R16" s="108">
        <v>751.81958599999996</v>
      </c>
      <c r="S16" s="108">
        <v>770.44760099999996</v>
      </c>
      <c r="T16" s="108">
        <v>769.46502899999996</v>
      </c>
      <c r="U16" s="108">
        <v>758.96234800000002</v>
      </c>
      <c r="V16" s="108">
        <v>731.446956</v>
      </c>
      <c r="W16" s="108">
        <v>699.06398899999999</v>
      </c>
      <c r="X16" s="108">
        <v>653.50070900000003</v>
      </c>
      <c r="Y16" s="249">
        <v>644.14905969182064</v>
      </c>
    </row>
    <row r="17" spans="1:25" ht="15" customHeight="1" x14ac:dyDescent="0.4">
      <c r="A17" s="189" t="s">
        <v>57</v>
      </c>
      <c r="B17" s="97">
        <f>IB!C$8</f>
        <v>1376.3167318947385</v>
      </c>
      <c r="C17" s="97">
        <f>IB!D$8</f>
        <v>1324.6124325081798</v>
      </c>
      <c r="D17" s="97">
        <f>IB!E$8</f>
        <v>1282.077309913818</v>
      </c>
      <c r="E17" s="97">
        <f>IB!F$8</f>
        <v>1178.4940440620089</v>
      </c>
      <c r="F17" s="97">
        <f>IB!G$8</f>
        <v>1144.2177965659123</v>
      </c>
      <c r="G17" s="97">
        <f>IB!H$8</f>
        <v>1125.9832347068213</v>
      </c>
      <c r="H17" s="97">
        <f>IB!I$8</f>
        <v>1108.7740633960454</v>
      </c>
      <c r="I17" s="97">
        <f>IB!J$8</f>
        <v>1093.068652351388</v>
      </c>
      <c r="J17" s="97">
        <f>IB!K$8</f>
        <v>1073.1526151102034</v>
      </c>
      <c r="K17" s="97">
        <f>IB!L$8</f>
        <v>1060.3383721016039</v>
      </c>
      <c r="L17" s="97">
        <f>IB!M$8</f>
        <v>1037.3308805241056</v>
      </c>
      <c r="M17" s="97">
        <f>IB!N$8</f>
        <v>1041.8299717301911</v>
      </c>
      <c r="N17" s="97">
        <f>IB!O$8</f>
        <v>1012.4692290084174</v>
      </c>
      <c r="O17" s="97">
        <f>IB!P$8</f>
        <v>947.7180805018545</v>
      </c>
      <c r="P17" s="97">
        <f>IB!Q$8</f>
        <v>857.67663786498827</v>
      </c>
      <c r="Q17" s="97">
        <f>IB!R$8</f>
        <v>753.64610774459129</v>
      </c>
      <c r="R17" s="97">
        <f>IB!S$8</f>
        <v>470.0953852560819</v>
      </c>
      <c r="S17" s="97">
        <f>IB!T$8</f>
        <v>137.65411792222258</v>
      </c>
      <c r="T17" s="97">
        <f>IB!U$8</f>
        <v>10.42185930003858</v>
      </c>
      <c r="U17" s="97">
        <f>IB!V$8</f>
        <v>2.1446498528942581</v>
      </c>
      <c r="V17" s="97">
        <f>IB!W$8</f>
        <v>1.0187748559596912</v>
      </c>
      <c r="W17" s="97">
        <f>IB!X$8</f>
        <v>0.72846348166472397</v>
      </c>
      <c r="X17" s="97">
        <f>IB!Y$8</f>
        <v>0</v>
      </c>
      <c r="Y17" s="109">
        <f>IB!Z$8</f>
        <v>0</v>
      </c>
    </row>
    <row r="18" spans="1:25" ht="30" customHeight="1" x14ac:dyDescent="0.4">
      <c r="A18" s="187" t="s">
        <v>58</v>
      </c>
      <c r="B18" s="97">
        <f>IS!C$8</f>
        <v>2160.8087165629713</v>
      </c>
      <c r="C18" s="97">
        <f>IS!D$8</f>
        <v>1784.84617174705</v>
      </c>
      <c r="D18" s="97">
        <f>IS!E$8</f>
        <v>1753.3663210993595</v>
      </c>
      <c r="E18" s="97">
        <f>IS!F$8</f>
        <v>1797.1775415723489</v>
      </c>
      <c r="F18" s="97">
        <f>IS!G$8</f>
        <v>1919.9157208127608</v>
      </c>
      <c r="G18" s="97">
        <f>IS!H$8</f>
        <v>2040.2356000925081</v>
      </c>
      <c r="H18" s="97">
        <f>IS!I$8</f>
        <v>2056.2442122715665</v>
      </c>
      <c r="I18" s="97">
        <f>IS!J$8</f>
        <v>1869.5627569113883</v>
      </c>
      <c r="J18" s="97">
        <f>IS!K$8</f>
        <v>1480.0241302088939</v>
      </c>
      <c r="K18" s="97">
        <f>IS!L$8</f>
        <v>1345.4431888885852</v>
      </c>
      <c r="L18" s="97">
        <f>IS!M$8</f>
        <v>1299.2245311006866</v>
      </c>
      <c r="M18" s="97">
        <f>IS!N$8</f>
        <v>1322.1883617516282</v>
      </c>
      <c r="N18" s="97">
        <f>IS!O$8</f>
        <v>1270.4315379483733</v>
      </c>
      <c r="O18" s="97">
        <f>IS!P$8</f>
        <v>1225.3139774280783</v>
      </c>
      <c r="P18" s="97">
        <f>IS!Q$8</f>
        <v>1145.7905901606903</v>
      </c>
      <c r="Q18" s="97">
        <f>IS!R$8</f>
        <v>1015.9721718188821</v>
      </c>
      <c r="R18" s="97">
        <f>IS!S$8</f>
        <v>736.60197883612216</v>
      </c>
      <c r="S18" s="97">
        <f>IS!T$8</f>
        <v>483.99572159576832</v>
      </c>
      <c r="T18" s="97">
        <f>IS!U$8</f>
        <v>394.17373518401541</v>
      </c>
      <c r="U18" s="97">
        <f>IS!V$8</f>
        <v>339.23970939203434</v>
      </c>
      <c r="V18" s="97">
        <f>IS!W$8</f>
        <v>282.06538261050196</v>
      </c>
      <c r="W18" s="97">
        <f>IS!X$8</f>
        <v>262.94020250398728</v>
      </c>
      <c r="X18" s="97">
        <f>IS!Y$8</f>
        <v>225.56139079941633</v>
      </c>
      <c r="Y18" s="109">
        <f>IS!Z$8</f>
        <v>170.67789302179045</v>
      </c>
    </row>
    <row r="19" spans="1:25" ht="15" customHeight="1" x14ac:dyDescent="0.4">
      <c r="A19" s="188" t="s">
        <v>59</v>
      </c>
      <c r="B19" s="97">
        <f>'IS MIG'!C$8</f>
        <v>553.46852424168765</v>
      </c>
      <c r="C19" s="97">
        <f>'IS MIG'!D$8</f>
        <v>545.02552837402902</v>
      </c>
      <c r="D19" s="97">
        <f>'IS MIG'!E$8</f>
        <v>514.36205482258185</v>
      </c>
      <c r="E19" s="97">
        <f>'IS MIG'!F$8</f>
        <v>528.55291728946804</v>
      </c>
      <c r="F19" s="97">
        <f>'IS MIG'!G$8</f>
        <v>543.05299247385108</v>
      </c>
      <c r="G19" s="97">
        <f>'IS MIG'!H$8</f>
        <v>590.99348913934909</v>
      </c>
      <c r="H19" s="97">
        <f>'IS MIG'!I$8</f>
        <v>583.6861480567577</v>
      </c>
      <c r="I19" s="97">
        <f>'IS MIG'!J$8</f>
        <v>320.69477721151418</v>
      </c>
      <c r="J19" s="97">
        <f>'IS MIG'!K$8</f>
        <v>0</v>
      </c>
      <c r="K19" s="97">
        <f>'IS MIG'!L$8</f>
        <v>0</v>
      </c>
      <c r="L19" s="97">
        <f>'IS MIG'!M$8</f>
        <v>0</v>
      </c>
      <c r="M19" s="97">
        <f>'IS MIG'!N$8</f>
        <v>0</v>
      </c>
      <c r="N19" s="97">
        <f>'IS MIG'!O$8</f>
        <v>0</v>
      </c>
      <c r="O19" s="97">
        <f>'IS MIG'!P$8</f>
        <v>0</v>
      </c>
      <c r="P19" s="97">
        <f>'IS MIG'!Q$8</f>
        <v>0</v>
      </c>
      <c r="Q19" s="97">
        <f>'IS MIG'!R$8</f>
        <v>0</v>
      </c>
      <c r="R19" s="97">
        <f>'IS MIG'!S$8</f>
        <v>0</v>
      </c>
      <c r="S19" s="97">
        <f>'IS MIG'!T$8</f>
        <v>0</v>
      </c>
      <c r="T19" s="97">
        <f>'IS MIG'!U$8</f>
        <v>0</v>
      </c>
      <c r="U19" s="97">
        <f>'IS MIG'!V$8</f>
        <v>0</v>
      </c>
      <c r="V19" s="97">
        <f>'IS MIG'!W$8</f>
        <v>0</v>
      </c>
      <c r="W19" s="97">
        <f>'IS MIG'!X$8</f>
        <v>0</v>
      </c>
      <c r="X19" s="97">
        <f>'IS MIG'!Y$8</f>
        <v>0</v>
      </c>
      <c r="Y19" s="109">
        <f>'IS MIG'!Z$8</f>
        <v>0</v>
      </c>
    </row>
    <row r="20" spans="1:25" ht="15" customHeight="1" x14ac:dyDescent="0.4">
      <c r="A20" s="188" t="s">
        <v>193</v>
      </c>
      <c r="B20" s="97"/>
      <c r="C20" s="97"/>
      <c r="D20" s="97"/>
      <c r="E20" s="97"/>
      <c r="F20" s="97">
        <f>'IS (incapacity)'!G$8</f>
        <v>676.70863569718381</v>
      </c>
      <c r="G20" s="97">
        <f>'IS (incapacity)'!H$8</f>
        <v>726.07358302749344</v>
      </c>
      <c r="H20" s="97">
        <f>'IS (incapacity)'!I$8</f>
        <v>736.76482033621039</v>
      </c>
      <c r="I20" s="97">
        <f>'IS (incapacity)'!J$8</f>
        <v>785.44210765490823</v>
      </c>
      <c r="J20" s="97">
        <f>'IS (incapacity)'!K$8</f>
        <v>783.14708825259368</v>
      </c>
      <c r="K20" s="97">
        <f>'IS (incapacity)'!L$8</f>
        <v>724.31597813646999</v>
      </c>
      <c r="L20" s="97">
        <f>'IS (incapacity)'!M$8</f>
        <v>727.22733745162282</v>
      </c>
      <c r="M20" s="97">
        <f>'IS (incapacity)'!N$8</f>
        <v>794.8522930405137</v>
      </c>
      <c r="N20" s="97">
        <f>'IS (incapacity)'!O$8</f>
        <v>793.68289066051466</v>
      </c>
      <c r="O20" s="97">
        <f>'IS (incapacity)'!P$8</f>
        <v>773.93298248567419</v>
      </c>
      <c r="P20" s="97">
        <f>'IS (incapacity)'!Q$8</f>
        <v>715.94995451425802</v>
      </c>
      <c r="Q20" s="97">
        <f>'IS (incapacity)'!R$8</f>
        <v>617.56644032217798</v>
      </c>
      <c r="R20" s="97">
        <f>'IS (incapacity)'!S$8</f>
        <v>352.02888921630858</v>
      </c>
      <c r="S20" s="97">
        <f>'IS (incapacity)'!T$8</f>
        <v>129.04853627325051</v>
      </c>
      <c r="T20" s="97">
        <f>'IS (incapacity)'!U$8</f>
        <v>60.816176147092136</v>
      </c>
      <c r="U20" s="97">
        <f>'IS (incapacity)'!V$8</f>
        <v>32.457850847316038</v>
      </c>
      <c r="V20" s="97">
        <f>'IS (incapacity)'!W$8</f>
        <v>13.065295599637953</v>
      </c>
      <c r="W20" s="97">
        <f>'IS (incapacity)'!X$8</f>
        <v>3.6931906529233123</v>
      </c>
      <c r="X20" s="97">
        <f>'IS (incapacity)'!Y$8</f>
        <v>0</v>
      </c>
      <c r="Y20" s="109">
        <f>'IS (incapacity)'!Z$8</f>
        <v>0</v>
      </c>
    </row>
    <row r="21" spans="1:25" ht="15" customHeight="1" x14ac:dyDescent="0.4">
      <c r="A21" s="188" t="s">
        <v>194</v>
      </c>
      <c r="B21" s="97"/>
      <c r="C21" s="97"/>
      <c r="D21" s="97"/>
      <c r="E21" s="97"/>
      <c r="F21" s="97">
        <f>'IS (lone parent)'!G$8</f>
        <v>620.84565127096357</v>
      </c>
      <c r="G21" s="97">
        <f>'IS (lone parent)'!H$8</f>
        <v>636.9958691141353</v>
      </c>
      <c r="H21" s="97">
        <f>'IS (lone parent)'!I$8</f>
        <v>651.78460200052189</v>
      </c>
      <c r="I21" s="97">
        <f>'IS (lone parent)'!J$8</f>
        <v>676.92925661918582</v>
      </c>
      <c r="J21" s="97">
        <f>'IS (lone parent)'!K$8</f>
        <v>614.76252068937345</v>
      </c>
      <c r="K21" s="97">
        <f>'IS (lone parent)'!L$8</f>
        <v>525.16859357644182</v>
      </c>
      <c r="L21" s="97">
        <f>'IS (lone parent)'!M$8</f>
        <v>478.07700325645419</v>
      </c>
      <c r="M21" s="97">
        <f>'IS (lone parent)'!N$8</f>
        <v>449.28516227696065</v>
      </c>
      <c r="N21" s="97">
        <f>'IS (lone parent)'!O$8</f>
        <v>408.44084561357533</v>
      </c>
      <c r="O21" s="97">
        <f>'IS (lone parent)'!P$8</f>
        <v>377.74132644464197</v>
      </c>
      <c r="P21" s="97">
        <f>'IS (lone parent)'!Q$8</f>
        <v>341.14401265870185</v>
      </c>
      <c r="Q21" s="97">
        <f>'IS (lone parent)'!R$8</f>
        <v>304.71380713723454</v>
      </c>
      <c r="R21" s="97">
        <f>'IS (lone parent)'!S$8</f>
        <v>281.45883921139864</v>
      </c>
      <c r="S21" s="97">
        <f>'IS (lone parent)'!T$8</f>
        <v>248.31209964311506</v>
      </c>
      <c r="T21" s="97">
        <f>'IS (lone parent)'!U$8</f>
        <v>226.57097579698271</v>
      </c>
      <c r="U21" s="97">
        <f>'IS (lone parent)'!V$8</f>
        <v>199.51379858258875</v>
      </c>
      <c r="V21" s="97">
        <f>'IS (lone parent)'!W$8</f>
        <v>165.3582371991443</v>
      </c>
      <c r="W21" s="97">
        <f>'IS (lone parent)'!X$8</f>
        <v>152.70590124236125</v>
      </c>
      <c r="X21" s="97">
        <f>'IS (lone parent)'!Y$8</f>
        <v>126.94567419139773</v>
      </c>
      <c r="Y21" s="109">
        <f>'IS (lone parent)'!Z$8</f>
        <v>92.053079916837945</v>
      </c>
    </row>
    <row r="22" spans="1:25" ht="15" customHeight="1" x14ac:dyDescent="0.4">
      <c r="A22" s="188" t="s">
        <v>195</v>
      </c>
      <c r="B22" s="97"/>
      <c r="C22" s="97"/>
      <c r="D22" s="97"/>
      <c r="E22" s="97"/>
      <c r="F22" s="97">
        <f>'IS (carer)'!G$8</f>
        <v>32.772752868473212</v>
      </c>
      <c r="G22" s="97">
        <f>'IS (carer)'!H$8</f>
        <v>41.770528504132422</v>
      </c>
      <c r="H22" s="97">
        <f>'IS (carer)'!I$8</f>
        <v>44.584445866724153</v>
      </c>
      <c r="I22" s="97">
        <f>'IS (carer)'!J$8</f>
        <v>47.638210820648354</v>
      </c>
      <c r="J22" s="97">
        <f>'IS (carer)'!K$8</f>
        <v>46.449387114281052</v>
      </c>
      <c r="K22" s="97">
        <f>'IS (carer)'!L$8</f>
        <v>43.893185858946225</v>
      </c>
      <c r="L22" s="97">
        <f>'IS (carer)'!M$8</f>
        <v>42.647330849771194</v>
      </c>
      <c r="M22" s="97">
        <f>'IS (carer)'!N$8</f>
        <v>41.03642754969421</v>
      </c>
      <c r="N22" s="97">
        <f>'IS (carer)'!O$8</f>
        <v>40.09245247793077</v>
      </c>
      <c r="O22" s="97">
        <f>'IS (carer)'!P$8</f>
        <v>44.673816242919926</v>
      </c>
      <c r="P22" s="97">
        <f>'IS (carer)'!Q$8</f>
        <v>57.11368611333242</v>
      </c>
      <c r="Q22" s="97">
        <f>'IS (carer)'!R$8</f>
        <v>63.669529943123479</v>
      </c>
      <c r="R22" s="97">
        <f>'IS (carer)'!S$8</f>
        <v>75.977417225896076</v>
      </c>
      <c r="S22" s="97">
        <f>'IS (carer)'!T$8</f>
        <v>84.835232296004591</v>
      </c>
      <c r="T22" s="97">
        <f>'IS (carer)'!U$8</f>
        <v>88.586415833412033</v>
      </c>
      <c r="U22" s="97">
        <f>'IS (carer)'!V$8</f>
        <v>91.739981137652762</v>
      </c>
      <c r="V22" s="97">
        <f>'IS (carer)'!W$8</f>
        <v>90.041549720986694</v>
      </c>
      <c r="W22" s="97">
        <f>'IS (carer)'!X$8</f>
        <v>95.38134564677577</v>
      </c>
      <c r="X22" s="97">
        <f>'IS (carer)'!Y$8</f>
        <v>90.713979419630988</v>
      </c>
      <c r="Y22" s="109">
        <f>'IS (carer)'!Z$8</f>
        <v>74.98466956335669</v>
      </c>
    </row>
    <row r="23" spans="1:25" ht="15" customHeight="1" x14ac:dyDescent="0.4">
      <c r="A23" s="188" t="s">
        <v>196</v>
      </c>
      <c r="B23" s="97"/>
      <c r="C23" s="97"/>
      <c r="D23" s="97"/>
      <c r="E23" s="97"/>
      <c r="F23" s="97">
        <f>'IS (others)'!G$8</f>
        <v>46.535688502289148</v>
      </c>
      <c r="G23" s="97">
        <f>'IS (others)'!H$8</f>
        <v>44.402130307397705</v>
      </c>
      <c r="H23" s="97">
        <f>'IS (others)'!I$8</f>
        <v>39.42419601135245</v>
      </c>
      <c r="I23" s="97">
        <f>'IS (others)'!J$8</f>
        <v>38.858404605131767</v>
      </c>
      <c r="J23" s="97">
        <f>'IS (others)'!K$8</f>
        <v>35.665134152645734</v>
      </c>
      <c r="K23" s="97">
        <f>'IS (others)'!L$8</f>
        <v>46.922824236122324</v>
      </c>
      <c r="L23" s="97">
        <f>'IS (others)'!M$8</f>
        <v>46.751934471575019</v>
      </c>
      <c r="M23" s="97">
        <f>'IS (others)'!N$8</f>
        <v>37.759839486547875</v>
      </c>
      <c r="N23" s="97">
        <f>'IS (others)'!O$8</f>
        <v>31.549348022161489</v>
      </c>
      <c r="O23" s="97">
        <f>'IS (others)'!P$8</f>
        <v>30.989783059616872</v>
      </c>
      <c r="P23" s="97">
        <f>'IS (others)'!Q$8</f>
        <v>32.26211402151295</v>
      </c>
      <c r="Q23" s="97">
        <f>'IS (others)'!R$8</f>
        <v>29.521334994098829</v>
      </c>
      <c r="R23" s="97">
        <f>'IS (others)'!S$8</f>
        <v>26.903399404866384</v>
      </c>
      <c r="S23" s="97">
        <f>'IS (others)'!T$8</f>
        <v>21.732025166090814</v>
      </c>
      <c r="T23" s="97">
        <f>'IS (others)'!U$8</f>
        <v>18.287860246927838</v>
      </c>
      <c r="U23" s="97">
        <f>'IS (others)'!V$8</f>
        <v>15.546811074102386</v>
      </c>
      <c r="V23" s="97">
        <f>'IS (others)'!W$8</f>
        <v>13.671077614777849</v>
      </c>
      <c r="W23" s="97">
        <f>'IS (others)'!X$8</f>
        <v>11.23965265206018</v>
      </c>
      <c r="X23" s="97">
        <f>'IS (others)'!Y$8</f>
        <v>7.9503724701020797</v>
      </c>
      <c r="Y23" s="109">
        <f>'IS (others)'!Z$8</f>
        <v>3.2804973126521966</v>
      </c>
    </row>
    <row r="24" spans="1:25" ht="30" customHeight="1" x14ac:dyDescent="0.4">
      <c r="A24" s="189" t="s">
        <v>64</v>
      </c>
      <c r="B24" s="97"/>
      <c r="C24" s="97"/>
      <c r="D24" s="97"/>
      <c r="E24" s="97"/>
      <c r="F24" s="97">
        <f>IIDB!G$8</f>
        <v>103.8756692019664</v>
      </c>
      <c r="G24" s="97">
        <f>IIDB!H$8</f>
        <v>106.58266788908722</v>
      </c>
      <c r="H24" s="97">
        <f>IIDB!I$8</f>
        <v>107.10571887580072</v>
      </c>
      <c r="I24" s="97">
        <f>IIDB!J$8</f>
        <v>107.66622562597992</v>
      </c>
      <c r="J24" s="97">
        <f>IIDB!K$8</f>
        <v>109.78699887339479</v>
      </c>
      <c r="K24" s="97">
        <f>IIDB!L$8</f>
        <v>109.54048828304499</v>
      </c>
      <c r="L24" s="97">
        <f>IIDB!M$8</f>
        <v>109.7485266892571</v>
      </c>
      <c r="M24" s="97">
        <f>IIDB!N$8</f>
        <v>110.68104354921283</v>
      </c>
      <c r="N24" s="97">
        <f>IIDB!O$8</f>
        <v>114.97999599082614</v>
      </c>
      <c r="O24" s="97">
        <f>IIDB!P$8</f>
        <v>118.72812598691775</v>
      </c>
      <c r="P24" s="97">
        <f>IIDB!Q$8</f>
        <v>125.15241255741253</v>
      </c>
      <c r="Q24" s="97">
        <f>IIDB!R$8</f>
        <v>125.29054990463935</v>
      </c>
      <c r="R24" s="97">
        <f>IIDB!S$8</f>
        <v>128.69656266376521</v>
      </c>
      <c r="S24" s="97">
        <f>IIDB!T$8</f>
        <v>128.41557604030461</v>
      </c>
      <c r="T24" s="97">
        <f>IIDB!U$8</f>
        <v>129.44177162543636</v>
      </c>
      <c r="U24" s="97">
        <f>IIDB!V$8</f>
        <v>128.0865378570677</v>
      </c>
      <c r="V24" s="97">
        <f>IIDB!W$8</f>
        <v>123.68043801215723</v>
      </c>
      <c r="W24" s="97">
        <f>IIDB!X$8</f>
        <v>121.16236711909376</v>
      </c>
      <c r="X24" s="97">
        <f>IIDB!Y$8</f>
        <v>121.12659453493893</v>
      </c>
      <c r="Y24" s="109">
        <f>IIDB!Z$8</f>
        <v>120.26688480677593</v>
      </c>
    </row>
    <row r="25" spans="1:25" ht="15" customHeight="1" x14ac:dyDescent="0.4">
      <c r="A25" s="187" t="s">
        <v>65</v>
      </c>
      <c r="B25" s="97">
        <f>JSA!C$8</f>
        <v>256.97650675007242</v>
      </c>
      <c r="C25" s="97">
        <f>JSA!D$8</f>
        <v>466.40543640072917</v>
      </c>
      <c r="D25" s="97">
        <f>JSA!E$8</f>
        <v>440.67388659216272</v>
      </c>
      <c r="E25" s="97">
        <f>JSA!F$8</f>
        <v>406.24072677184694</v>
      </c>
      <c r="F25" s="97">
        <f>JSA!G$8</f>
        <v>363.58454951708444</v>
      </c>
      <c r="G25" s="97">
        <f>JSA!H$8</f>
        <v>332.57263768531038</v>
      </c>
      <c r="H25" s="97">
        <f>JSA!I$8</f>
        <v>324.88911212016296</v>
      </c>
      <c r="I25" s="97">
        <f>JSA!J$8</f>
        <v>303.33043616177866</v>
      </c>
      <c r="J25" s="97">
        <f>JSA!K$8</f>
        <v>258.12245232718647</v>
      </c>
      <c r="K25" s="97">
        <f>JSA!L$8</f>
        <v>281.65869938252456</v>
      </c>
      <c r="L25" s="97">
        <f>JSA!M$8</f>
        <v>307.09422007137937</v>
      </c>
      <c r="M25" s="97">
        <f>JSA!N$8</f>
        <v>296.59374122864784</v>
      </c>
      <c r="N25" s="97">
        <f>JSA!O$8</f>
        <v>380.5722922175936</v>
      </c>
      <c r="O25" s="97">
        <f>JSA!P$8</f>
        <v>602.50843602692999</v>
      </c>
      <c r="P25" s="97">
        <f>JSA!Q$8</f>
        <v>566.3475305033553</v>
      </c>
      <c r="Q25" s="97">
        <f>JSA!R$8</f>
        <v>636.99105738360652</v>
      </c>
      <c r="R25" s="97">
        <f>JSA!S$8</f>
        <v>674.18878200617792</v>
      </c>
      <c r="S25" s="97">
        <f>JSA!T$8</f>
        <v>563.86591657988743</v>
      </c>
      <c r="T25" s="97">
        <f>JSA!U$8</f>
        <v>365.98800226312125</v>
      </c>
      <c r="U25" s="97">
        <f>JSA!V$8</f>
        <v>236.09043138063279</v>
      </c>
      <c r="V25" s="97">
        <f>JSA!W$8</f>
        <v>193.69847286175067</v>
      </c>
      <c r="W25" s="97">
        <f>JSA!X$8</f>
        <v>178.85998009916619</v>
      </c>
      <c r="X25" s="97">
        <f>JSA!Y$8</f>
        <v>151.57848420747348</v>
      </c>
      <c r="Y25" s="109">
        <f>JSA!Z$8</f>
        <v>86.875488759711445</v>
      </c>
    </row>
    <row r="26" spans="1:25" ht="15" customHeight="1" x14ac:dyDescent="0.4">
      <c r="A26" s="187" t="s">
        <v>66</v>
      </c>
      <c r="B26" s="97">
        <f>MA!C$8</f>
        <v>0</v>
      </c>
      <c r="C26" s="97">
        <f>MA!D$8</f>
        <v>0</v>
      </c>
      <c r="D26" s="97">
        <f>MA!E$8</f>
        <v>0</v>
      </c>
      <c r="E26" s="97">
        <f>MA!F$8</f>
        <v>0</v>
      </c>
      <c r="F26" s="97">
        <f>MA!G$8</f>
        <v>3.8044376042893897</v>
      </c>
      <c r="G26" s="97">
        <f>MA!H$8</f>
        <v>5.7624461700500751</v>
      </c>
      <c r="H26" s="97">
        <f>MA!I$8</f>
        <v>6.5964145556703109</v>
      </c>
      <c r="I26" s="97">
        <f>MA!J$8</f>
        <v>11.850707973744811</v>
      </c>
      <c r="J26" s="97">
        <f>MA!K$8</f>
        <v>15.710085480253603</v>
      </c>
      <c r="K26" s="97">
        <f>MA!L$8</f>
        <v>18.642216662636255</v>
      </c>
      <c r="L26" s="97">
        <f>MA!M$8</f>
        <v>17.301085558623893</v>
      </c>
      <c r="M26" s="97">
        <f>MA!N$8</f>
        <v>26.24298869275167</v>
      </c>
      <c r="N26" s="97">
        <f>MA!O$8</f>
        <v>32.563506490282485</v>
      </c>
      <c r="O26" s="97">
        <f>MA!P$8</f>
        <v>36.182507598177054</v>
      </c>
      <c r="P26" s="97">
        <f>MA!Q$8</f>
        <v>33.643332045607679</v>
      </c>
      <c r="Q26" s="97">
        <f>MA!R$8</f>
        <v>34.052540914654287</v>
      </c>
      <c r="R26" s="97">
        <f>MA!S$8</f>
        <v>39.949259113222681</v>
      </c>
      <c r="S26" s="97">
        <f>MA!T$8</f>
        <v>40.364547389915664</v>
      </c>
      <c r="T26" s="97">
        <f>MA!U$8</f>
        <v>45.735501787242754</v>
      </c>
      <c r="U26" s="97">
        <f>MA!V$8</f>
        <v>42.829111835925964</v>
      </c>
      <c r="V26" s="97">
        <f>MA!W$8</f>
        <v>44.104838045384916</v>
      </c>
      <c r="W26" s="97">
        <f>MA!X$8</f>
        <v>46.867221686964648</v>
      </c>
      <c r="X26" s="97">
        <f>MA!Y$8</f>
        <v>45.338712334949079</v>
      </c>
      <c r="Y26" s="109">
        <f>MA!Z$8</f>
        <v>46.400275270576977</v>
      </c>
    </row>
    <row r="27" spans="1:25" ht="15" customHeight="1" x14ac:dyDescent="0.4">
      <c r="A27" s="187" t="s">
        <v>197</v>
      </c>
      <c r="B27" s="97"/>
      <c r="C27" s="97"/>
      <c r="D27" s="97"/>
      <c r="E27" s="97"/>
      <c r="F27" s="97"/>
      <c r="G27" s="97"/>
      <c r="H27" s="97"/>
      <c r="I27" s="97"/>
      <c r="J27" s="97">
        <f>O75TVL!K$8</f>
        <v>49.146295116462468</v>
      </c>
      <c r="K27" s="97">
        <f>O75TVL!L$8</f>
        <v>51.849322500625156</v>
      </c>
      <c r="L27" s="97">
        <f>O75TVL!M$8</f>
        <v>54.774102953619654</v>
      </c>
      <c r="M27" s="97">
        <f>O75TVL!N$8</f>
        <v>57.024294443119238</v>
      </c>
      <c r="N27" s="97">
        <f>O75TVL!O$8</f>
        <v>58.822787771809018</v>
      </c>
      <c r="O27" s="97">
        <f>O75TVL!P$8</f>
        <v>61.150918360065972</v>
      </c>
      <c r="P27" s="97">
        <f>O75TVL!Q$8</f>
        <v>64.384625493751088</v>
      </c>
      <c r="Q27" s="97">
        <f>O75TVL!R$8</f>
        <v>65.380058024109289</v>
      </c>
      <c r="R27" s="97">
        <f>O75TVL!S$8</f>
        <v>66.31685862354017</v>
      </c>
      <c r="S27" s="97">
        <f>O75TVL!T$8</f>
        <v>67.843672768624955</v>
      </c>
      <c r="T27" s="97">
        <f>O75TVL!U$8</f>
        <v>68.338474339672715</v>
      </c>
      <c r="U27" s="97">
        <f>O75TVL!V$8</f>
        <v>69.497923048556032</v>
      </c>
      <c r="V27" s="97">
        <f>O75TVL!W$8</f>
        <v>70.1463714709854</v>
      </c>
      <c r="W27" s="97">
        <f>O75TVL!X$8</f>
        <v>73.186944355194058</v>
      </c>
      <c r="X27" s="97">
        <f>O75TVL!Y$8</f>
        <v>52.361009706955613</v>
      </c>
      <c r="Y27" s="109">
        <f>O75TVL!Z$8</f>
        <v>28.118005951426017</v>
      </c>
    </row>
    <row r="28" spans="1:25" ht="15" customHeight="1" x14ac:dyDescent="0.4">
      <c r="A28" s="187" t="s">
        <v>100</v>
      </c>
      <c r="B28" s="97"/>
      <c r="C28" s="97"/>
      <c r="D28" s="97"/>
      <c r="E28" s="97"/>
      <c r="F28" s="97"/>
      <c r="G28" s="97"/>
      <c r="H28" s="97"/>
      <c r="I28" s="97">
        <f>PC!J$8</f>
        <v>0</v>
      </c>
      <c r="J28" s="97">
        <f>PC!K$8</f>
        <v>787.84993547047759</v>
      </c>
      <c r="K28" s="97">
        <f>PC!L$8</f>
        <v>844.51592000405003</v>
      </c>
      <c r="L28" s="97">
        <f>PC!M$8</f>
        <v>899.70121778593727</v>
      </c>
      <c r="M28" s="97">
        <f>PC!N$8</f>
        <v>965.74318671298101</v>
      </c>
      <c r="N28" s="97">
        <f>PC!O$8</f>
        <v>1012.3419425952418</v>
      </c>
      <c r="O28" s="97">
        <f>PC!P$8</f>
        <v>1067.9386964715595</v>
      </c>
      <c r="P28" s="97">
        <f>PC!Q$8</f>
        <v>1081.1540024081517</v>
      </c>
      <c r="Q28" s="97">
        <f>PC!R$8</f>
        <v>1055.775096960605</v>
      </c>
      <c r="R28" s="97">
        <f>PC!S$8</f>
        <v>980.67173952940004</v>
      </c>
      <c r="S28" s="97">
        <f>PC!T$8</f>
        <v>917.19546104579638</v>
      </c>
      <c r="T28" s="97">
        <f>PC!U$8</f>
        <v>854.17924716198047</v>
      </c>
      <c r="U28" s="97">
        <f>PC!V$8</f>
        <v>783.7877826595394</v>
      </c>
      <c r="V28" s="97">
        <f>PC!W$8</f>
        <v>723.77472046865046</v>
      </c>
      <c r="W28" s="97">
        <f>PC!X$8</f>
        <v>678.72283582155353</v>
      </c>
      <c r="X28" s="97">
        <f>PC!Y$8</f>
        <v>643.6689521933522</v>
      </c>
      <c r="Y28" s="109">
        <f>PC!Z$8</f>
        <v>629.24946886147052</v>
      </c>
    </row>
    <row r="29" spans="1:25" ht="30" customHeight="1" x14ac:dyDescent="0.4">
      <c r="A29" s="187" t="s">
        <v>113</v>
      </c>
      <c r="B29" s="97"/>
      <c r="C29" s="97"/>
      <c r="D29" s="97"/>
      <c r="E29" s="97"/>
      <c r="F29" s="97"/>
      <c r="G29" s="97"/>
      <c r="H29" s="97"/>
      <c r="I29" s="97">
        <f>PIP!J$8</f>
        <v>0</v>
      </c>
      <c r="J29" s="97">
        <f>PIP!K$8</f>
        <v>0</v>
      </c>
      <c r="K29" s="97">
        <f>PIP!L$8</f>
        <v>0</v>
      </c>
      <c r="L29" s="97">
        <f>PIP!M$8</f>
        <v>0</v>
      </c>
      <c r="M29" s="97">
        <f>PIP!N$8</f>
        <v>0</v>
      </c>
      <c r="N29" s="97">
        <f>PIP!O$8</f>
        <v>0</v>
      </c>
      <c r="O29" s="97">
        <f>PIP!P$8</f>
        <v>0</v>
      </c>
      <c r="P29" s="97">
        <f>PIP!Q$8</f>
        <v>0</v>
      </c>
      <c r="Q29" s="97">
        <f>PIP!R$8</f>
        <v>0</v>
      </c>
      <c r="R29" s="97">
        <f>PIP!S$8</f>
        <v>0</v>
      </c>
      <c r="S29" s="97">
        <f>PIP!T$8</f>
        <v>34.767309225732774</v>
      </c>
      <c r="T29" s="97">
        <f>PIP!U$8</f>
        <v>219.73446928194778</v>
      </c>
      <c r="U29" s="97">
        <f>PIP!V$8</f>
        <v>424.98651736417776</v>
      </c>
      <c r="V29" s="97">
        <f>PIP!W$8</f>
        <v>772.67153244474048</v>
      </c>
      <c r="W29" s="97">
        <f>PIP!X$8</f>
        <v>1273.0479872498831</v>
      </c>
      <c r="X29" s="97">
        <f>PIP!Y$8</f>
        <v>1535.5620700173813</v>
      </c>
      <c r="Y29" s="109">
        <f>PIP!Z$8</f>
        <v>1786.5910642865756</v>
      </c>
    </row>
    <row r="30" spans="1:25" ht="15" customHeight="1" x14ac:dyDescent="0.4">
      <c r="A30" s="187" t="s">
        <v>67</v>
      </c>
      <c r="B30" s="97">
        <f>SDA!C$8</f>
        <v>129.85215366102642</v>
      </c>
      <c r="C30" s="97">
        <f>SDA!D$8</f>
        <v>141.56532787267381</v>
      </c>
      <c r="D30" s="97">
        <f>SDA!E$8</f>
        <v>137.24200123446926</v>
      </c>
      <c r="E30" s="97">
        <f>SDA!F$8</f>
        <v>138.22242499347917</v>
      </c>
      <c r="F30" s="97">
        <f>SDA!G$8</f>
        <v>139.69560982308366</v>
      </c>
      <c r="G30" s="97">
        <f>SDA!H$8</f>
        <v>142.87935682795757</v>
      </c>
      <c r="H30" s="97">
        <f>SDA!I$8</f>
        <v>132.83294180624736</v>
      </c>
      <c r="I30" s="97">
        <f>SDA!J$8</f>
        <v>129.92226279106893</v>
      </c>
      <c r="J30" s="97">
        <f>SDA!K$8</f>
        <v>127.13556041615846</v>
      </c>
      <c r="K30" s="97">
        <f>SDA!L$8</f>
        <v>124.36606293920639</v>
      </c>
      <c r="L30" s="97">
        <f>SDA!M$8</f>
        <v>124.71101646159616</v>
      </c>
      <c r="M30" s="97">
        <f>SDA!N$8</f>
        <v>124.1579050928532</v>
      </c>
      <c r="N30" s="97">
        <f>SDA!O$8</f>
        <v>122.0049120667346</v>
      </c>
      <c r="O30" s="97">
        <f>SDA!P$8</f>
        <v>124.65934659513957</v>
      </c>
      <c r="P30" s="97">
        <f>SDA!Q$8</f>
        <v>121.99444562818987</v>
      </c>
      <c r="Q30" s="97">
        <f>SDA!R$8</f>
        <v>120.94795247894604</v>
      </c>
      <c r="R30" s="97">
        <f>SDA!S$8</f>
        <v>121.92061311280895</v>
      </c>
      <c r="S30" s="97">
        <f>SDA!T$8</f>
        <v>118.69700682791502</v>
      </c>
      <c r="T30" s="97">
        <f>SDA!U$8</f>
        <v>104.84583500510327</v>
      </c>
      <c r="U30" s="97">
        <f>SDA!V$8</f>
        <v>62.795849676472685</v>
      </c>
      <c r="V30" s="97">
        <f>SDA!W$8</f>
        <v>28.887914187185139</v>
      </c>
      <c r="W30" s="97">
        <f>SDA!X$8</f>
        <v>16.520708627712896</v>
      </c>
      <c r="X30" s="97">
        <f>SDA!Y$8</f>
        <v>14.004186743639236</v>
      </c>
      <c r="Y30" s="109">
        <f>SDA!Z$8</f>
        <v>12.9029758226447</v>
      </c>
    </row>
    <row r="31" spans="1:25" ht="15" customHeight="1" x14ac:dyDescent="0.4">
      <c r="A31" s="188" t="s">
        <v>54</v>
      </c>
      <c r="B31" s="97"/>
      <c r="C31" s="97"/>
      <c r="D31" s="97"/>
      <c r="E31" s="97"/>
      <c r="F31" s="97">
        <f>'SDA (working age)'!G$8</f>
        <v>115.96078767692165</v>
      </c>
      <c r="G31" s="97">
        <f>'SDA (working age)'!H$8</f>
        <v>118.59596009245162</v>
      </c>
      <c r="H31" s="97">
        <f>'SDA (working age)'!I$8</f>
        <v>108.80317792832241</v>
      </c>
      <c r="I31" s="97">
        <f>'SDA (working age)'!J$8</f>
        <v>105.01238556002315</v>
      </c>
      <c r="J31" s="97">
        <f>'SDA (working age)'!K$8</f>
        <v>108.99426026118786</v>
      </c>
      <c r="K31" s="97">
        <f>'SDA (working age)'!L$8</f>
        <v>105.68061125982319</v>
      </c>
      <c r="L31" s="97">
        <f>'SDA (working age)'!M$8</f>
        <v>105.03484859180708</v>
      </c>
      <c r="M31" s="97">
        <f>'SDA (working age)'!N$8</f>
        <v>95.186503963220474</v>
      </c>
      <c r="N31" s="97">
        <f>'SDA (working age)'!O$8</f>
        <v>96.747586742064797</v>
      </c>
      <c r="O31" s="97">
        <f>'SDA (working age)'!P$8</f>
        <v>98.319588845709106</v>
      </c>
      <c r="P31" s="97">
        <f>'SDA (working age)'!Q$8</f>
        <v>97.594428333887137</v>
      </c>
      <c r="Q31" s="97">
        <f>'SDA (working age)'!R$8</f>
        <v>96.625326272849179</v>
      </c>
      <c r="R31" s="97">
        <f>'SDA (working age)'!S$8</f>
        <v>98.89652627429561</v>
      </c>
      <c r="S31" s="97">
        <f>'SDA (working age)'!T$8</f>
        <v>97.692529487995913</v>
      </c>
      <c r="T31" s="97">
        <f>'SDA (working age)'!U$8</f>
        <v>84.943274170051779</v>
      </c>
      <c r="U31" s="97">
        <f>'SDA (working age)'!V$8</f>
        <v>44.31592517794391</v>
      </c>
      <c r="V31" s="97">
        <f>'SDA (working age)'!W$8</f>
        <v>11.808430277536724</v>
      </c>
      <c r="W31" s="97">
        <f>'SDA (working age)'!X$8</f>
        <v>1.323709503418329</v>
      </c>
      <c r="X31" s="97">
        <f>'SDA (working age)'!Y$8</f>
        <v>1.4452209036055316E-2</v>
      </c>
      <c r="Y31" s="109">
        <f>'SDA (working age)'!Z$8</f>
        <v>0</v>
      </c>
    </row>
    <row r="32" spans="1:25" ht="15" customHeight="1" x14ac:dyDescent="0.4">
      <c r="A32" s="188" t="s">
        <v>55</v>
      </c>
      <c r="B32" s="97"/>
      <c r="C32" s="97"/>
      <c r="D32" s="97"/>
      <c r="E32" s="97"/>
      <c r="F32" s="97">
        <f>'SDA (pensioners)'!G$8</f>
        <v>23.734822146162013</v>
      </c>
      <c r="G32" s="97">
        <f>'SDA (pensioners)'!H$8</f>
        <v>24.283396735505963</v>
      </c>
      <c r="H32" s="97">
        <f>'SDA (pensioners)'!I$8</f>
        <v>24.02976387792496</v>
      </c>
      <c r="I32" s="97">
        <f>'SDA (pensioners)'!J$8</f>
        <v>24.909877231045776</v>
      </c>
      <c r="J32" s="97">
        <f>'SDA (pensioners)'!K$8</f>
        <v>18.141300154970605</v>
      </c>
      <c r="K32" s="97">
        <f>'SDA (pensioners)'!L$8</f>
        <v>18.685451679383192</v>
      </c>
      <c r="L32" s="97">
        <f>'SDA (pensioners)'!M$8</f>
        <v>19.676167869789047</v>
      </c>
      <c r="M32" s="97">
        <f>'SDA (pensioners)'!N$8</f>
        <v>28.97140112963271</v>
      </c>
      <c r="N32" s="97">
        <f>'SDA (pensioners)'!O$8</f>
        <v>25.257325324669821</v>
      </c>
      <c r="O32" s="97">
        <f>'SDA (pensioners)'!P$8</f>
        <v>26.339757749430479</v>
      </c>
      <c r="P32" s="97">
        <f>'SDA (pensioners)'!Q$8</f>
        <v>24.400017294302728</v>
      </c>
      <c r="Q32" s="97">
        <f>'SDA (pensioners)'!R$8</f>
        <v>24.322626206096849</v>
      </c>
      <c r="R32" s="97">
        <f>'SDA (pensioners)'!S$8</f>
        <v>23.024086838513341</v>
      </c>
      <c r="S32" s="97">
        <f>'SDA (pensioners)'!T$8</f>
        <v>21.004477339919113</v>
      </c>
      <c r="T32" s="97">
        <f>'SDA (pensioners)'!U$8</f>
        <v>19.90256083505151</v>
      </c>
      <c r="U32" s="97">
        <f>'SDA (pensioners)'!V$8</f>
        <v>18.479924498528774</v>
      </c>
      <c r="V32" s="97">
        <f>'SDA (pensioners)'!W$8</f>
        <v>17.079483909648417</v>
      </c>
      <c r="W32" s="97">
        <f>'SDA (pensioners)'!X$8</f>
        <v>15.196999124294567</v>
      </c>
      <c r="X32" s="97">
        <f>'SDA (pensioners)'!Y$8</f>
        <v>13.989734534603182</v>
      </c>
      <c r="Y32" s="109">
        <f>'SDA (pensioners)'!Z$8</f>
        <v>12.9029758226447</v>
      </c>
    </row>
    <row r="33" spans="1:25" ht="15" x14ac:dyDescent="0.4">
      <c r="A33" s="190" t="s">
        <v>68</v>
      </c>
      <c r="B33" s="97">
        <f>SP!C$8</f>
        <v>0</v>
      </c>
      <c r="C33" s="97">
        <f>SP!D$8</f>
        <v>0</v>
      </c>
      <c r="D33" s="97">
        <f>SP!E$8</f>
        <v>0</v>
      </c>
      <c r="E33" s="97">
        <f>SP!F$8</f>
        <v>4379.0515023553999</v>
      </c>
      <c r="F33" s="97">
        <f>SP!G$8</f>
        <v>4484.2067500409676</v>
      </c>
      <c r="G33" s="97">
        <f>SP!H$8</f>
        <v>4857.8986241284738</v>
      </c>
      <c r="H33" s="97">
        <f>SP!I$8</f>
        <v>5087.669036931622</v>
      </c>
      <c r="I33" s="97">
        <f>SP!J$8</f>
        <v>5317.9194401931391</v>
      </c>
      <c r="J33" s="97">
        <f>SP!K$8</f>
        <v>5563.5260361198398</v>
      </c>
      <c r="K33" s="97">
        <f>SP!L$8</f>
        <v>5847.3315024107505</v>
      </c>
      <c r="L33" s="97">
        <f>SP!M$8</f>
        <v>6087.0027826395999</v>
      </c>
      <c r="M33" s="97">
        <f>SP!N$8</f>
        <v>6524.6480156089146</v>
      </c>
      <c r="N33" s="97">
        <f>SP!O$8</f>
        <v>6960.467663625358</v>
      </c>
      <c r="O33" s="97">
        <f>SP!P$8</f>
        <v>7536.9825607723833</v>
      </c>
      <c r="P33" s="97">
        <f>SP!Q$8</f>
        <v>7832.5568568573271</v>
      </c>
      <c r="Q33" s="97">
        <f>SP!R$8</f>
        <v>8297.6642711741169</v>
      </c>
      <c r="R33" s="97">
        <f>SP!S$8</f>
        <v>8913.0883545359702</v>
      </c>
      <c r="S33" s="97">
        <f>SP!T$8</f>
        <v>9268.5282224113671</v>
      </c>
      <c r="T33" s="97">
        <f>SP!U$8</f>
        <v>9630.9741370477495</v>
      </c>
      <c r="U33" s="97">
        <f>SP!V$8</f>
        <v>9939.0472575471322</v>
      </c>
      <c r="V33" s="97">
        <f>SP!W$8</f>
        <v>10167.240847203317</v>
      </c>
      <c r="W33" s="97">
        <f>SP!X$8</f>
        <v>10397.711048234416</v>
      </c>
      <c r="X33" s="97">
        <f>SP!Y$8</f>
        <v>10703.142358714349</v>
      </c>
      <c r="Y33" s="109">
        <f>SP!Z$8</f>
        <v>10896.627892194922</v>
      </c>
    </row>
    <row r="34" spans="1:25" ht="30" customHeight="1" x14ac:dyDescent="0.4">
      <c r="A34" s="190" t="s">
        <v>101</v>
      </c>
      <c r="B34" s="97"/>
      <c r="C34" s="97"/>
      <c r="D34" s="97"/>
      <c r="E34" s="97"/>
      <c r="F34" s="97"/>
      <c r="G34" s="97"/>
      <c r="H34" s="97"/>
      <c r="I34" s="97"/>
      <c r="J34" s="97">
        <f>SMP!K$8</f>
        <v>152.83011218237499</v>
      </c>
      <c r="K34" s="97">
        <f>SMP!L$8</f>
        <v>135.68765957754297</v>
      </c>
      <c r="L34" s="97">
        <f>SMP!M$8</f>
        <v>154.54947252261152</v>
      </c>
      <c r="M34" s="97">
        <f>SMP!N$8</f>
        <v>185.21495799835367</v>
      </c>
      <c r="N34" s="97">
        <f>SMP!O$8</f>
        <v>235.97022515036306</v>
      </c>
      <c r="O34" s="97">
        <f>SMP!P$8</f>
        <v>213.09283001538026</v>
      </c>
      <c r="P34" s="97">
        <f>SMP!Q$8</f>
        <v>230.75618401793989</v>
      </c>
      <c r="Q34" s="97">
        <f>SMP!R$8</f>
        <v>227.08106634532425</v>
      </c>
      <c r="R34" s="97">
        <f>SMP!S$8</f>
        <v>232.22017107267621</v>
      </c>
      <c r="S34" s="97">
        <f>SMP!T$8</f>
        <v>230.12813340208248</v>
      </c>
      <c r="T34" s="97">
        <f>SMP!U$8</f>
        <v>235.11261860926405</v>
      </c>
      <c r="U34" s="97">
        <f>SMP!V$8</f>
        <v>258.41019399999999</v>
      </c>
      <c r="V34" s="97">
        <f>SMP!W$8</f>
        <v>271.49807705299997</v>
      </c>
      <c r="W34" s="97">
        <f>SMP!X$8</f>
        <v>268.85514930013863</v>
      </c>
      <c r="X34" s="97">
        <f>SMP!Y$8</f>
        <v>277.57749044884321</v>
      </c>
      <c r="Y34" s="109">
        <f>SMP!Z$8</f>
        <v>246.84935497480151</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UC!T$8</f>
        <v>5.4553150266268684</v>
      </c>
      <c r="T35" s="97">
        <f>UC!U$8</f>
        <v>49.646971300285315</v>
      </c>
      <c r="U35" s="97">
        <f>UC!V$8</f>
        <v>247.02614964543332</v>
      </c>
      <c r="V35" s="97">
        <f>UC!W$8</f>
        <v>402.00551309631538</v>
      </c>
      <c r="W35" s="97">
        <f>UC!X$8</f>
        <v>681.27980677355038</v>
      </c>
      <c r="X35" s="97">
        <f>UC!Y$8</f>
        <v>1355.4859866856509</v>
      </c>
      <c r="Y35" s="109">
        <f>UC!Z$8</f>
        <v>2589.9716765769872</v>
      </c>
    </row>
    <row r="36" spans="1:25" ht="15" customHeight="1" x14ac:dyDescent="0.4">
      <c r="A36" s="190" t="s">
        <v>69</v>
      </c>
      <c r="B36" s="97"/>
      <c r="C36" s="97"/>
      <c r="D36" s="97"/>
      <c r="E36" s="97"/>
      <c r="F36" s="97">
        <f>WFP!G$8</f>
        <v>211.10064958796448</v>
      </c>
      <c r="G36" s="97">
        <f>WFP!H$8</f>
        <v>202.19587968562936</v>
      </c>
      <c r="H36" s="97">
        <f>WFP!I$8</f>
        <v>204.3194729363336</v>
      </c>
      <c r="I36" s="97">
        <f>WFP!J$8</f>
        <v>227.70462533737214</v>
      </c>
      <c r="J36" s="97">
        <f>WFP!K$8</f>
        <v>291.79793392595127</v>
      </c>
      <c r="K36" s="97">
        <f>WFP!L$8</f>
        <v>363.63320376755144</v>
      </c>
      <c r="L36" s="97">
        <f>WFP!M$8</f>
        <v>236.67293407561226</v>
      </c>
      <c r="M36" s="97">
        <f>WFP!N$8</f>
        <v>242.73100949926777</v>
      </c>
      <c r="N36" s="97">
        <f>WFP!O$8</f>
        <v>314.83963754855512</v>
      </c>
      <c r="O36" s="97">
        <f>WFP!P$8</f>
        <v>318.59380870260378</v>
      </c>
      <c r="P36" s="97">
        <f>WFP!Q$8</f>
        <v>319.17371805475733</v>
      </c>
      <c r="Q36" s="97">
        <f>WFP!R$8</f>
        <v>249.59926495199909</v>
      </c>
      <c r="R36" s="97">
        <f>WFP!S$8</f>
        <v>247.38255329757027</v>
      </c>
      <c r="S36" s="97">
        <f>WFP!T$8</f>
        <v>246.24506050852756</v>
      </c>
      <c r="T36" s="97">
        <f>WFP!U$8</f>
        <v>242.78600077706125</v>
      </c>
      <c r="U36" s="97">
        <f>WFP!V$8</f>
        <v>239.39754010489747</v>
      </c>
      <c r="V36" s="97">
        <f>WFP!W$8</f>
        <v>236.2147999077304</v>
      </c>
      <c r="W36" s="97">
        <f>WFP!X$8</f>
        <v>232.69986260760697</v>
      </c>
      <c r="X36" s="97">
        <f>WFP!Y$8</f>
        <v>229.15297878303977</v>
      </c>
      <c r="Y36" s="109">
        <f>WFP!Z$8</f>
        <v>226.31695600751652</v>
      </c>
    </row>
    <row r="37" spans="1:25" ht="30" customHeight="1" x14ac:dyDescent="0.4">
      <c r="A37" s="191" t="s">
        <v>198</v>
      </c>
      <c r="B37" s="90">
        <f>SUM(B3:B36)-SUM(B9:B11,B19:B23)</f>
        <v>6820.817905680311</v>
      </c>
      <c r="C37" s="90">
        <f>SUM(C3:C36)-SUM(C9:C11,C19:C23)</f>
        <v>6715.8616689461369</v>
      </c>
      <c r="D37" s="90">
        <f>SUM(D3:D36)-SUM(D9:D11,D19:D23)</f>
        <v>6676.7789276863205</v>
      </c>
      <c r="E37" s="90">
        <f>SUM(E3:E36)-SUM(E9:E11,E19:E23)</f>
        <v>11157.007941498174</v>
      </c>
      <c r="F37" s="90">
        <f t="shared" ref="F37:M37" si="0">SUM(F3:F36)-SUM(F9:F11,F19:F23,F31:F32)</f>
        <v>11703.584448064325</v>
      </c>
      <c r="G37" s="90">
        <f t="shared" si="0"/>
        <v>12466.654800108234</v>
      </c>
      <c r="H37" s="90">
        <f t="shared" si="0"/>
        <v>12865.925832146082</v>
      </c>
      <c r="I37" s="90">
        <f t="shared" si="0"/>
        <v>12936.876446620565</v>
      </c>
      <c r="J37" s="90">
        <f t="shared" si="0"/>
        <v>13937.600178727051</v>
      </c>
      <c r="K37" s="90">
        <f t="shared" si="0"/>
        <v>14397.707708211679</v>
      </c>
      <c r="L37" s="90">
        <f t="shared" si="0"/>
        <v>14745.03073589387</v>
      </c>
      <c r="M37" s="90">
        <f t="shared" si="0"/>
        <v>15582.948771156316</v>
      </c>
      <c r="N37" s="90">
        <f t="shared" ref="N37:V37" si="1">SUM(N3:N36)-SUM(N9:N11,N19:N23,N31:N32,N15:N16)</f>
        <v>16538.245524283735</v>
      </c>
      <c r="O37" s="90">
        <f t="shared" si="1"/>
        <v>18043.944079083733</v>
      </c>
      <c r="P37" s="90">
        <f t="shared" si="1"/>
        <v>18601.666473170491</v>
      </c>
      <c r="Q37" s="90">
        <f t="shared" si="1"/>
        <v>19248.551110123379</v>
      </c>
      <c r="R37" s="90">
        <f t="shared" si="1"/>
        <v>20074.366122365122</v>
      </c>
      <c r="S37" s="90">
        <f t="shared" si="1"/>
        <v>19722.800127545423</v>
      </c>
      <c r="T37" s="90">
        <f t="shared" si="1"/>
        <v>20207.02114985144</v>
      </c>
      <c r="U37" s="90">
        <f t="shared" si="1"/>
        <v>20658.372344268231</v>
      </c>
      <c r="V37" s="90">
        <f t="shared" si="1"/>
        <v>20824.574854471088</v>
      </c>
      <c r="W37" s="90">
        <f t="shared" ref="W37:Y37" si="2">SUM(W3:W36)-SUM(W9:W11,W19:W23,W31:W32,W15:W16)</f>
        <v>21337.395254460022</v>
      </c>
      <c r="X37" s="90">
        <f t="shared" si="2"/>
        <v>22050.292286394346</v>
      </c>
      <c r="Y37" s="110">
        <f t="shared" si="2"/>
        <v>23026.127633143671</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553.2552843132089</v>
      </c>
      <c r="C41" s="185">
        <v>577.36796441660863</v>
      </c>
      <c r="D41" s="185">
        <v>588.89039527420459</v>
      </c>
      <c r="E41" s="185">
        <v>602.61678222019509</v>
      </c>
      <c r="F41" s="185">
        <v>613.75475307201532</v>
      </c>
      <c r="G41" s="185">
        <v>633.30499822638251</v>
      </c>
      <c r="H41" s="185">
        <v>634.20635618835695</v>
      </c>
      <c r="I41" s="185">
        <v>660.00416351116417</v>
      </c>
      <c r="J41" s="185">
        <v>681.42829746084067</v>
      </c>
      <c r="K41" s="185">
        <v>713.53580796776055</v>
      </c>
      <c r="L41" s="185">
        <v>736.21080007265232</v>
      </c>
      <c r="M41" s="185">
        <v>774.51505746524538</v>
      </c>
      <c r="N41" s="185">
        <v>803.22369096268903</v>
      </c>
      <c r="O41" s="185">
        <v>847.23965832944873</v>
      </c>
      <c r="P41" s="185">
        <v>846.06471433055708</v>
      </c>
      <c r="Q41" s="185">
        <v>845.20598436600608</v>
      </c>
      <c r="R41" s="185">
        <v>846.43504592694444</v>
      </c>
      <c r="S41" s="185">
        <v>811.43531899293941</v>
      </c>
      <c r="T41" s="185">
        <v>803.52598972484202</v>
      </c>
      <c r="U41" s="185">
        <v>798.34916341398036</v>
      </c>
      <c r="V41" s="185">
        <v>769.83841799986067</v>
      </c>
      <c r="W41" s="185">
        <v>753.93216687715596</v>
      </c>
      <c r="X41" s="185">
        <v>750.75514141747101</v>
      </c>
      <c r="Y41" s="186">
        <v>759.08126556069226</v>
      </c>
    </row>
    <row r="42" spans="1:25" ht="15" x14ac:dyDescent="0.4">
      <c r="A42" s="187" t="s">
        <v>190</v>
      </c>
      <c r="B42" s="97" t="s">
        <v>219</v>
      </c>
      <c r="C42" s="97" t="s">
        <v>219</v>
      </c>
      <c r="D42" s="97" t="s">
        <v>219</v>
      </c>
      <c r="E42" s="97">
        <v>187.96222549501121</v>
      </c>
      <c r="F42" s="97">
        <v>182.4812409646872</v>
      </c>
      <c r="G42" s="97">
        <v>197.20096484792666</v>
      </c>
      <c r="H42" s="97">
        <v>193.90456272972386</v>
      </c>
      <c r="I42" s="97">
        <v>175.93662116342188</v>
      </c>
      <c r="J42" s="97">
        <v>155.81527025891432</v>
      </c>
      <c r="K42" s="97">
        <v>144.61521397320206</v>
      </c>
      <c r="L42" s="97">
        <v>127.91620375522706</v>
      </c>
      <c r="M42" s="97">
        <v>114.4368646305623</v>
      </c>
      <c r="N42" s="97">
        <v>102.05860931319089</v>
      </c>
      <c r="O42" s="97">
        <v>96.440673327586325</v>
      </c>
      <c r="P42" s="97">
        <v>89.25375357308117</v>
      </c>
      <c r="Q42" s="97">
        <v>85.238222463780176</v>
      </c>
      <c r="R42" s="97">
        <v>83.532581022222018</v>
      </c>
      <c r="S42" s="97">
        <v>79.948395293494414</v>
      </c>
      <c r="T42" s="97">
        <v>77.071515173315078</v>
      </c>
      <c r="U42" s="97">
        <v>75.648782741279888</v>
      </c>
      <c r="V42" s="97">
        <v>71.885769080380726</v>
      </c>
      <c r="W42" s="97">
        <v>62.970994612284791</v>
      </c>
      <c r="X42" s="97">
        <v>55.86558516714426</v>
      </c>
      <c r="Y42" s="109">
        <v>59.895528151540766</v>
      </c>
    </row>
    <row r="43" spans="1:25" ht="15" x14ac:dyDescent="0.4">
      <c r="A43" s="187" t="s">
        <v>50</v>
      </c>
      <c r="B43" s="97" t="s">
        <v>219</v>
      </c>
      <c r="C43" s="97" t="s">
        <v>219</v>
      </c>
      <c r="D43" s="97" t="s">
        <v>219</v>
      </c>
      <c r="E43" s="97" t="s">
        <v>219</v>
      </c>
      <c r="F43" s="97" t="s">
        <v>219</v>
      </c>
      <c r="G43" s="97">
        <v>204.72789944991726</v>
      </c>
      <c r="H43" s="97">
        <v>211.7198452123362</v>
      </c>
      <c r="I43" s="97">
        <v>217.91974442815012</v>
      </c>
      <c r="J43" s="97">
        <v>216.8764450204302</v>
      </c>
      <c r="K43" s="97">
        <v>219.54098269360784</v>
      </c>
      <c r="L43" s="97">
        <v>217.65849757247895</v>
      </c>
      <c r="M43" s="97">
        <v>228.33130602643584</v>
      </c>
      <c r="N43" s="97">
        <v>236.09765865323945</v>
      </c>
      <c r="O43" s="97">
        <v>253.59521766529551</v>
      </c>
      <c r="P43" s="97">
        <v>260.16970791199509</v>
      </c>
      <c r="Q43" s="97">
        <v>281.89154399613113</v>
      </c>
      <c r="R43" s="97">
        <v>309.00892020432093</v>
      </c>
      <c r="S43" s="97">
        <v>331.27654152957467</v>
      </c>
      <c r="T43" s="97">
        <v>365.28571746103302</v>
      </c>
      <c r="U43" s="97">
        <v>396.43011627459276</v>
      </c>
      <c r="V43" s="97">
        <v>403.61594685855249</v>
      </c>
      <c r="W43" s="97">
        <v>419.73292237581819</v>
      </c>
      <c r="X43" s="97">
        <v>439.71539274993881</v>
      </c>
      <c r="Y43" s="109">
        <v>455.0511804400341</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42.45898669258073</v>
      </c>
      <c r="P44" s="97">
        <v>70.804553223217269</v>
      </c>
      <c r="Q44" s="97">
        <v>16.946505493017298</v>
      </c>
      <c r="R44" s="97">
        <v>9.3491619479928634</v>
      </c>
      <c r="S44" s="97">
        <v>0.20175777735783823</v>
      </c>
      <c r="T44" s="97">
        <v>0.24607499082658338</v>
      </c>
      <c r="U44" s="97">
        <v>0.26081133063634038</v>
      </c>
      <c r="V44" s="97" t="s">
        <v>219</v>
      </c>
      <c r="W44" s="97">
        <v>15.311952951304971</v>
      </c>
      <c r="X44" s="97">
        <v>2.5275318404427343</v>
      </c>
      <c r="Y44" s="109" t="s">
        <v>219</v>
      </c>
    </row>
    <row r="45" spans="1:25" ht="15" x14ac:dyDescent="0.4">
      <c r="A45" s="187" t="s">
        <v>51</v>
      </c>
      <c r="B45" s="97">
        <v>544.82917322556148</v>
      </c>
      <c r="C45" s="97">
        <v>567.75840275226096</v>
      </c>
      <c r="D45" s="97">
        <v>569.30148064701257</v>
      </c>
      <c r="E45" s="97">
        <v>577.61968367389909</v>
      </c>
      <c r="F45" s="97">
        <v>569.74799006141563</v>
      </c>
      <c r="G45" s="97">
        <v>579.00439759759195</v>
      </c>
      <c r="H45" s="97">
        <v>576.15421333611903</v>
      </c>
      <c r="I45" s="97">
        <v>614.43877211205142</v>
      </c>
      <c r="J45" s="97">
        <v>641.76968630310546</v>
      </c>
      <c r="K45" s="97">
        <v>656.07918392139698</v>
      </c>
      <c r="L45" s="97">
        <v>657.84381655290349</v>
      </c>
      <c r="M45" s="97">
        <v>654.23181280491156</v>
      </c>
      <c r="N45" s="97">
        <v>672.12772186231075</v>
      </c>
      <c r="O45" s="97">
        <v>735.35748457410216</v>
      </c>
      <c r="P45" s="97">
        <v>759.74503332422944</v>
      </c>
      <c r="Q45" s="97">
        <v>750.75008648878998</v>
      </c>
      <c r="R45" s="97">
        <v>734.58258585147985</v>
      </c>
      <c r="S45" s="97" t="s">
        <v>219</v>
      </c>
      <c r="T45" s="97" t="s">
        <v>219</v>
      </c>
      <c r="U45" s="97" t="s">
        <v>219</v>
      </c>
      <c r="V45" s="97" t="s">
        <v>219</v>
      </c>
      <c r="W45" s="97" t="s">
        <v>219</v>
      </c>
      <c r="X45" s="97" t="s">
        <v>219</v>
      </c>
      <c r="Y45" s="109" t="s">
        <v>219</v>
      </c>
    </row>
    <row r="46" spans="1:25" ht="26.25" customHeight="1" x14ac:dyDescent="0.4">
      <c r="A46" s="187" t="s">
        <v>52</v>
      </c>
      <c r="B46" s="97">
        <v>1180.5577586298816</v>
      </c>
      <c r="C46" s="97">
        <v>1289.0118545852006</v>
      </c>
      <c r="D46" s="97">
        <v>1344.2108427509322</v>
      </c>
      <c r="E46" s="97">
        <v>1405.1670835428188</v>
      </c>
      <c r="F46" s="97">
        <v>1462.2509472261731</v>
      </c>
      <c r="G46" s="97">
        <v>1579.3325452161507</v>
      </c>
      <c r="H46" s="97">
        <v>1620.3531210124404</v>
      </c>
      <c r="I46" s="97">
        <v>1698.2720795143816</v>
      </c>
      <c r="J46" s="97">
        <v>1750.9352571716852</v>
      </c>
      <c r="K46" s="97">
        <v>1818.2964925572962</v>
      </c>
      <c r="L46" s="97">
        <v>1874.6516055476877</v>
      </c>
      <c r="M46" s="97">
        <v>1960.902181250869</v>
      </c>
      <c r="N46" s="97">
        <v>2023.444041251528</v>
      </c>
      <c r="O46" s="97">
        <v>2150.5256180871756</v>
      </c>
      <c r="P46" s="97">
        <v>2170.2632860509088</v>
      </c>
      <c r="Q46" s="97">
        <v>2237.4436909875167</v>
      </c>
      <c r="R46" s="97">
        <v>2332.9499580756433</v>
      </c>
      <c r="S46" s="97">
        <v>2325.0472389160768</v>
      </c>
      <c r="T46" s="97">
        <v>2300.3071458625295</v>
      </c>
      <c r="U46" s="97">
        <v>2192.1362353918557</v>
      </c>
      <c r="V46" s="97">
        <v>1816.4050692469352</v>
      </c>
      <c r="W46" s="97">
        <v>1425.9645512106983</v>
      </c>
      <c r="X46" s="97">
        <v>1194.7643468528011</v>
      </c>
      <c r="Y46" s="109">
        <v>1043.2789107566905</v>
      </c>
    </row>
    <row r="47" spans="1:25" ht="15" x14ac:dyDescent="0.4">
      <c r="A47" s="188" t="s">
        <v>53</v>
      </c>
      <c r="B47" s="97" t="s">
        <v>219</v>
      </c>
      <c r="C47" s="97" t="s">
        <v>219</v>
      </c>
      <c r="D47" s="97" t="s">
        <v>219</v>
      </c>
      <c r="E47" s="97" t="s">
        <v>219</v>
      </c>
      <c r="F47" s="97" t="s">
        <v>219</v>
      </c>
      <c r="G47" s="97" t="s">
        <v>219</v>
      </c>
      <c r="H47" s="97">
        <v>137.80722725467345</v>
      </c>
      <c r="I47" s="97">
        <v>140.58811178411025</v>
      </c>
      <c r="J47" s="97">
        <v>145.1552946959188</v>
      </c>
      <c r="K47" s="97">
        <v>155.53066382125419</v>
      </c>
      <c r="L47" s="97">
        <v>159.6369967878635</v>
      </c>
      <c r="M47" s="97">
        <v>166.30191706809813</v>
      </c>
      <c r="N47" s="97">
        <v>172.25993107467497</v>
      </c>
      <c r="O47" s="97">
        <v>181.17496340071676</v>
      </c>
      <c r="P47" s="97">
        <v>179.71220348202837</v>
      </c>
      <c r="Q47" s="97">
        <v>189.11325549799011</v>
      </c>
      <c r="R47" s="97">
        <v>197.33944215016331</v>
      </c>
      <c r="S47" s="97">
        <v>204.5297672619181</v>
      </c>
      <c r="T47" s="97">
        <v>238.99245347660474</v>
      </c>
      <c r="U47" s="97">
        <v>256.79268386549819</v>
      </c>
      <c r="V47" s="97">
        <v>259.08790616226696</v>
      </c>
      <c r="W47" s="97">
        <v>264.41201976713415</v>
      </c>
      <c r="X47" s="97">
        <v>281.152366144685</v>
      </c>
      <c r="Y47" s="109">
        <v>301.29001519641446</v>
      </c>
    </row>
    <row r="48" spans="1:25" ht="15" x14ac:dyDescent="0.4">
      <c r="A48" s="188" t="s">
        <v>54</v>
      </c>
      <c r="B48" s="97" t="s">
        <v>219</v>
      </c>
      <c r="C48" s="97" t="s">
        <v>219</v>
      </c>
      <c r="D48" s="97" t="s">
        <v>219</v>
      </c>
      <c r="E48" s="97" t="s">
        <v>219</v>
      </c>
      <c r="F48" s="97" t="s">
        <v>219</v>
      </c>
      <c r="G48" s="97" t="s">
        <v>219</v>
      </c>
      <c r="H48" s="97">
        <v>933.55173268878286</v>
      </c>
      <c r="I48" s="97">
        <v>970.38083215242852</v>
      </c>
      <c r="J48" s="97">
        <v>988.92834923709449</v>
      </c>
      <c r="K48" s="97">
        <v>1013.067540667286</v>
      </c>
      <c r="L48" s="97">
        <v>1034.3071255722634</v>
      </c>
      <c r="M48" s="97">
        <v>1069.6203049275878</v>
      </c>
      <c r="N48" s="97">
        <v>1092.6309471628008</v>
      </c>
      <c r="O48" s="97">
        <v>1152.4343034375665</v>
      </c>
      <c r="P48" s="97">
        <v>1152.2342472378757</v>
      </c>
      <c r="Q48" s="97">
        <v>1196.5349160805567</v>
      </c>
      <c r="R48" s="97">
        <v>1256.0714587475084</v>
      </c>
      <c r="S48" s="97">
        <v>1236.190527421795</v>
      </c>
      <c r="T48" s="97">
        <v>1147.9327639141002</v>
      </c>
      <c r="U48" s="97">
        <v>1071.8369038217104</v>
      </c>
      <c r="V48" s="97">
        <v>775.51489163843985</v>
      </c>
      <c r="W48" s="97">
        <v>503.89965546302676</v>
      </c>
      <c r="X48" s="97">
        <v>322.25429975932832</v>
      </c>
      <c r="Y48" s="109">
        <v>197.62637126984157</v>
      </c>
    </row>
    <row r="49" spans="1:25" ht="15" x14ac:dyDescent="0.4">
      <c r="A49" s="188" t="s">
        <v>55</v>
      </c>
      <c r="B49" s="97" t="s">
        <v>219</v>
      </c>
      <c r="C49" s="97" t="s">
        <v>219</v>
      </c>
      <c r="D49" s="97" t="s">
        <v>219</v>
      </c>
      <c r="E49" s="97" t="s">
        <v>219</v>
      </c>
      <c r="F49" s="97" t="s">
        <v>219</v>
      </c>
      <c r="G49" s="97" t="s">
        <v>219</v>
      </c>
      <c r="H49" s="97">
        <v>549.46415057892466</v>
      </c>
      <c r="I49" s="97">
        <v>589.30377107280049</v>
      </c>
      <c r="J49" s="97">
        <v>618.66400765137007</v>
      </c>
      <c r="K49" s="97">
        <v>649.89452593237058</v>
      </c>
      <c r="L49" s="97">
        <v>680.84045135716372</v>
      </c>
      <c r="M49" s="97">
        <v>724.71602293388821</v>
      </c>
      <c r="N49" s="97">
        <v>758.18839738261943</v>
      </c>
      <c r="O49" s="97">
        <v>817.24222066197046</v>
      </c>
      <c r="P49" s="97">
        <v>840.39220123129223</v>
      </c>
      <c r="Q49" s="97">
        <v>851.95550414147488</v>
      </c>
      <c r="R49" s="97">
        <v>880.94403479101993</v>
      </c>
      <c r="S49" s="97">
        <v>887.26635385029329</v>
      </c>
      <c r="T49" s="97">
        <v>916.76815969563211</v>
      </c>
      <c r="U49" s="97">
        <v>863.03850472356623</v>
      </c>
      <c r="V49" s="97">
        <v>783.39511004178269</v>
      </c>
      <c r="W49" s="97">
        <v>657.04873279759454</v>
      </c>
      <c r="X49" s="97">
        <v>591.01995253282382</v>
      </c>
      <c r="Y49" s="109">
        <v>546.93426816686917</v>
      </c>
    </row>
    <row r="50" spans="1:25" ht="17.25" customHeight="1" x14ac:dyDescent="0.4">
      <c r="A50" s="187" t="s">
        <v>96</v>
      </c>
      <c r="B50" s="97" t="s">
        <v>219</v>
      </c>
      <c r="C50" s="97" t="s">
        <v>219</v>
      </c>
      <c r="D50" s="97" t="s">
        <v>219</v>
      </c>
      <c r="E50" s="97" t="s">
        <v>219</v>
      </c>
      <c r="F50" s="97" t="s">
        <v>219</v>
      </c>
      <c r="G50" s="97" t="s">
        <v>219</v>
      </c>
      <c r="H50" s="97">
        <v>1.7535141075803931</v>
      </c>
      <c r="I50" s="97">
        <v>1.9600678076671532</v>
      </c>
      <c r="J50" s="97">
        <v>2.2815615771504967</v>
      </c>
      <c r="K50" s="97">
        <v>2.5234892377383629</v>
      </c>
      <c r="L50" s="97">
        <v>2.8500410959791083</v>
      </c>
      <c r="M50" s="97">
        <v>2.8666118309875639</v>
      </c>
      <c r="N50" s="97">
        <v>2.8375464413632976</v>
      </c>
      <c r="O50" s="97">
        <v>2.506727318417227</v>
      </c>
      <c r="P50" s="97">
        <v>2.4326745695512901</v>
      </c>
      <c r="Q50" s="97">
        <v>2.4651736335024461</v>
      </c>
      <c r="R50" s="97">
        <v>5.9472848554983022</v>
      </c>
      <c r="S50" s="97">
        <v>20.119004620358158</v>
      </c>
      <c r="T50" s="97">
        <v>20.050351240356623</v>
      </c>
      <c r="U50" s="97">
        <v>15.457177125208633</v>
      </c>
      <c r="V50" s="97">
        <v>17.383992515569581</v>
      </c>
      <c r="W50" s="97">
        <v>21.495962415803849</v>
      </c>
      <c r="X50" s="97">
        <v>21.572254081158182</v>
      </c>
      <c r="Y50" s="109">
        <v>16.159933384523026</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22.746798252573935</v>
      </c>
      <c r="O51" s="97">
        <v>226.00517868857253</v>
      </c>
      <c r="P51" s="97">
        <v>399.31292201393131</v>
      </c>
      <c r="Q51" s="97">
        <v>632.32844147660956</v>
      </c>
      <c r="R51" s="97">
        <v>1219.1640362332851</v>
      </c>
      <c r="S51" s="97">
        <v>1844.8454687896422</v>
      </c>
      <c r="T51" s="97">
        <v>2198.9075045975869</v>
      </c>
      <c r="U51" s="97">
        <v>2355.2066336325397</v>
      </c>
      <c r="V51" s="97">
        <v>2358.9172506014311</v>
      </c>
      <c r="W51" s="97">
        <v>2373.9505025779004</v>
      </c>
      <c r="X51" s="97">
        <v>2278.2015053048699</v>
      </c>
      <c r="Y51" s="109">
        <v>2047.8850113265676</v>
      </c>
    </row>
    <row r="52" spans="1:25" ht="15" x14ac:dyDescent="0.4">
      <c r="A52" s="189" t="s">
        <v>56</v>
      </c>
      <c r="B52" s="97">
        <v>2220.224036563066</v>
      </c>
      <c r="C52" s="97">
        <v>2202.8344433171073</v>
      </c>
      <c r="D52" s="97">
        <v>2162.4200099165914</v>
      </c>
      <c r="E52" s="97">
        <v>2167.9129027381405</v>
      </c>
      <c r="F52" s="97">
        <v>2130.7761942731095</v>
      </c>
      <c r="G52" s="97">
        <v>2173.6651119238568</v>
      </c>
      <c r="H52" s="97">
        <v>2272.9802198370649</v>
      </c>
      <c r="I52" s="97">
        <v>2087.8952493872653</v>
      </c>
      <c r="J52" s="97">
        <v>2066.167708265169</v>
      </c>
      <c r="K52" s="97">
        <v>2078.2572098777709</v>
      </c>
      <c r="L52" s="97">
        <v>2122.9805109041599</v>
      </c>
      <c r="M52" s="97">
        <v>2196.6126213995235</v>
      </c>
      <c r="N52" s="97">
        <v>2337.60871706134</v>
      </c>
      <c r="O52" s="97">
        <v>2678.4508318483981</v>
      </c>
      <c r="P52" s="97">
        <v>2831.8460128667675</v>
      </c>
      <c r="Q52" s="97">
        <v>2987.0307121475803</v>
      </c>
      <c r="R52" s="97">
        <v>3058.5675576469066</v>
      </c>
      <c r="S52" s="97">
        <v>3042.4354788678438</v>
      </c>
      <c r="T52" s="97">
        <v>2992.6573617135459</v>
      </c>
      <c r="U52" s="97">
        <v>2882.2695331214213</v>
      </c>
      <c r="V52" s="97">
        <v>2668.5408543953677</v>
      </c>
      <c r="W52" s="97">
        <v>2468.0519192943375</v>
      </c>
      <c r="X52" s="97">
        <v>2215.1201536636149</v>
      </c>
      <c r="Y52" s="109">
        <v>1925.784262085507</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1543.0426787686943</v>
      </c>
      <c r="O53" s="97">
        <v>1866.0328423118572</v>
      </c>
      <c r="P53" s="97">
        <v>1996.7414056812579</v>
      </c>
      <c r="Q53" s="97">
        <v>2123.7007261294093</v>
      </c>
      <c r="R53" s="97">
        <v>2192.2808294357365</v>
      </c>
      <c r="S53" s="97">
        <v>2171.4885949838285</v>
      </c>
      <c r="T53" s="97">
        <v>2134.8008015805644</v>
      </c>
      <c r="U53" s="97">
        <v>2043.3468855864455</v>
      </c>
      <c r="V53" s="97">
        <v>1878.7325891349021</v>
      </c>
      <c r="W53" s="97">
        <v>1726.0297046398816</v>
      </c>
      <c r="X53" s="97">
        <v>1535.9712638769265</v>
      </c>
      <c r="Y53" s="109">
        <v>1268.9448009616765</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794.56603212062237</v>
      </c>
      <c r="O54" s="97">
        <v>812.41798953654154</v>
      </c>
      <c r="P54" s="97">
        <v>835.10460718550996</v>
      </c>
      <c r="Q54" s="97">
        <v>863.32998484218501</v>
      </c>
      <c r="R54" s="97">
        <v>866.28672821116982</v>
      </c>
      <c r="S54" s="97">
        <v>870.94688388401471</v>
      </c>
      <c r="T54" s="97">
        <v>857.85656013298149</v>
      </c>
      <c r="U54" s="97">
        <v>838.92264753497579</v>
      </c>
      <c r="V54" s="97">
        <v>789.80826526046542</v>
      </c>
      <c r="W54" s="97">
        <v>742.02221465445564</v>
      </c>
      <c r="X54" s="97">
        <v>679.14888978668773</v>
      </c>
      <c r="Y54" s="109">
        <v>656.83946112383046</v>
      </c>
    </row>
    <row r="55" spans="1:25" ht="15" x14ac:dyDescent="0.4">
      <c r="A55" s="189" t="s">
        <v>57</v>
      </c>
      <c r="B55" s="97">
        <v>2137.4373572573409</v>
      </c>
      <c r="C55" s="97">
        <v>2048.4676744239405</v>
      </c>
      <c r="D55" s="97">
        <v>1952.2835684278132</v>
      </c>
      <c r="E55" s="97">
        <v>1787.4727424674732</v>
      </c>
      <c r="F55" s="97">
        <v>1702.3332749240883</v>
      </c>
      <c r="G55" s="97">
        <v>1654.57748780457</v>
      </c>
      <c r="H55" s="97">
        <v>1592.3235687392889</v>
      </c>
      <c r="I55" s="97">
        <v>1538.8229463078778</v>
      </c>
      <c r="J55" s="97">
        <v>1469.2080125304117</v>
      </c>
      <c r="K55" s="97">
        <v>1417.1171763284653</v>
      </c>
      <c r="L55" s="97">
        <v>1348.0875672827392</v>
      </c>
      <c r="M55" s="97">
        <v>1318.8579268842793</v>
      </c>
      <c r="N55" s="97">
        <v>1249.7966399125262</v>
      </c>
      <c r="O55" s="97">
        <v>1150.8923328380333</v>
      </c>
      <c r="P55" s="97">
        <v>1024.0090550035893</v>
      </c>
      <c r="Q55" s="97">
        <v>886.27728789674097</v>
      </c>
      <c r="R55" s="97">
        <v>541.66903978564426</v>
      </c>
      <c r="S55" s="97">
        <v>155.61009587485557</v>
      </c>
      <c r="T55" s="97">
        <v>11.6190600382971</v>
      </c>
      <c r="U55" s="97">
        <v>2.3705989333551858</v>
      </c>
      <c r="V55" s="97">
        <v>1.1000617270687012</v>
      </c>
      <c r="W55" s="97">
        <v>0.77322833741297736</v>
      </c>
      <c r="X55" s="97" t="s">
        <v>219</v>
      </c>
      <c r="Y55" s="109" t="s">
        <v>219</v>
      </c>
    </row>
    <row r="56" spans="1:25" ht="27" customHeight="1" x14ac:dyDescent="0.4">
      <c r="A56" s="187" t="s">
        <v>58</v>
      </c>
      <c r="B56" s="97">
        <v>3355.7633687346733</v>
      </c>
      <c r="C56" s="97">
        <v>2760.2033598009239</v>
      </c>
      <c r="D56" s="97">
        <v>2669.9390369424018</v>
      </c>
      <c r="E56" s="97">
        <v>2725.8566855907252</v>
      </c>
      <c r="F56" s="97">
        <v>2856.3936222618936</v>
      </c>
      <c r="G56" s="97">
        <v>2998.026781996864</v>
      </c>
      <c r="H56" s="97">
        <v>2952.9966747736307</v>
      </c>
      <c r="I56" s="97">
        <v>2631.9719842930945</v>
      </c>
      <c r="J56" s="97">
        <v>2026.2386544321673</v>
      </c>
      <c r="K56" s="97">
        <v>1798.1530263487045</v>
      </c>
      <c r="L56" s="97">
        <v>1688.4375760612299</v>
      </c>
      <c r="M56" s="97">
        <v>1673.7650567245059</v>
      </c>
      <c r="N56" s="97">
        <v>1568.2264920997213</v>
      </c>
      <c r="O56" s="97">
        <v>1487.9999558460368</v>
      </c>
      <c r="P56" s="97">
        <v>1367.9980165755071</v>
      </c>
      <c r="Q56" s="97">
        <v>1194.7690723340868</v>
      </c>
      <c r="R56" s="97">
        <v>848.75218752257626</v>
      </c>
      <c r="S56" s="97">
        <v>547.12944136616181</v>
      </c>
      <c r="T56" s="97">
        <v>439.45405160151631</v>
      </c>
      <c r="U56" s="97">
        <v>374.98022912746814</v>
      </c>
      <c r="V56" s="97">
        <v>304.57105426744027</v>
      </c>
      <c r="W56" s="97">
        <v>279.09815761329349</v>
      </c>
      <c r="X56" s="97">
        <v>234.41408101083607</v>
      </c>
      <c r="Y56" s="109">
        <v>174.04042370537542</v>
      </c>
    </row>
    <row r="57" spans="1:25" ht="15" x14ac:dyDescent="0.4">
      <c r="A57" s="188" t="s">
        <v>59</v>
      </c>
      <c r="B57" s="97">
        <v>859.54364454442327</v>
      </c>
      <c r="C57" s="97">
        <v>842.86327774832523</v>
      </c>
      <c r="D57" s="97">
        <v>783.24495729543344</v>
      </c>
      <c r="E57" s="97">
        <v>801.67900496990353</v>
      </c>
      <c r="F57" s="97">
        <v>807.93812324005751</v>
      </c>
      <c r="G57" s="97">
        <v>868.43612980050148</v>
      </c>
      <c r="H57" s="97">
        <v>838.23859249622876</v>
      </c>
      <c r="I57" s="97">
        <v>451.47437068346926</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1006.7870220452729</v>
      </c>
      <c r="G58" s="97">
        <v>1066.9297445442819</v>
      </c>
      <c r="H58" s="97">
        <v>1058.076687369507</v>
      </c>
      <c r="I58" s="97">
        <v>1105.7460440895063</v>
      </c>
      <c r="J58" s="97">
        <v>1072.1736692897261</v>
      </c>
      <c r="K58" s="97">
        <v>968.03118769711853</v>
      </c>
      <c r="L58" s="97">
        <v>945.08526701850178</v>
      </c>
      <c r="M58" s="97">
        <v>1006.2076114374941</v>
      </c>
      <c r="N58" s="97">
        <v>979.725784728343</v>
      </c>
      <c r="O58" s="97">
        <v>939.8507362037094</v>
      </c>
      <c r="P58" s="97">
        <v>854.79678935526249</v>
      </c>
      <c r="Q58" s="97">
        <v>726.24950119197706</v>
      </c>
      <c r="R58" s="97">
        <v>405.6265098087087</v>
      </c>
      <c r="S58" s="97">
        <v>145.88197872392462</v>
      </c>
      <c r="T58" s="97">
        <v>67.802373991951683</v>
      </c>
      <c r="U58" s="97">
        <v>35.877440083662393</v>
      </c>
      <c r="V58" s="97">
        <v>14.107760471239482</v>
      </c>
      <c r="W58" s="97">
        <v>3.920141146654446</v>
      </c>
      <c r="X58" s="97" t="s">
        <v>219</v>
      </c>
      <c r="Y58" s="109" t="s">
        <v>219</v>
      </c>
    </row>
    <row r="59" spans="1:25" ht="15" x14ac:dyDescent="0.4">
      <c r="A59" s="188" t="s">
        <v>194</v>
      </c>
      <c r="B59" s="97" t="s">
        <v>219</v>
      </c>
      <c r="C59" s="97" t="s">
        <v>219</v>
      </c>
      <c r="D59" s="97" t="s">
        <v>219</v>
      </c>
      <c r="E59" s="97" t="s">
        <v>219</v>
      </c>
      <c r="F59" s="97">
        <v>923.67573194759018</v>
      </c>
      <c r="G59" s="97">
        <v>936.0343852146076</v>
      </c>
      <c r="H59" s="97">
        <v>936.03558900716769</v>
      </c>
      <c r="I59" s="97">
        <v>952.98156330062852</v>
      </c>
      <c r="J59" s="97">
        <v>841.64545515967291</v>
      </c>
      <c r="K59" s="97">
        <v>701.87541449657681</v>
      </c>
      <c r="L59" s="97">
        <v>621.29613259772111</v>
      </c>
      <c r="M59" s="97">
        <v>568.75240085136818</v>
      </c>
      <c r="N59" s="97">
        <v>504.18124504466635</v>
      </c>
      <c r="O59" s="97">
        <v>458.72248862340484</v>
      </c>
      <c r="P59" s="97">
        <v>407.30333857800679</v>
      </c>
      <c r="Q59" s="97">
        <v>358.33917776405707</v>
      </c>
      <c r="R59" s="97">
        <v>324.31192467837121</v>
      </c>
      <c r="S59" s="97">
        <v>280.70260603597887</v>
      </c>
      <c r="T59" s="97">
        <v>252.59809165826638</v>
      </c>
      <c r="U59" s="97">
        <v>220.53352787227496</v>
      </c>
      <c r="V59" s="97">
        <v>178.55198028711837</v>
      </c>
      <c r="W59" s="97">
        <v>162.08984129299998</v>
      </c>
      <c r="X59" s="97">
        <v>131.92795738850583</v>
      </c>
      <c r="Y59" s="109">
        <v>93.866620617737908</v>
      </c>
    </row>
    <row r="60" spans="1:25" ht="15" x14ac:dyDescent="0.4">
      <c r="A60" s="188" t="s">
        <v>195</v>
      </c>
      <c r="B60" s="97" t="s">
        <v>219</v>
      </c>
      <c r="C60" s="97" t="s">
        <v>219</v>
      </c>
      <c r="D60" s="97" t="s">
        <v>219</v>
      </c>
      <c r="E60" s="97" t="s">
        <v>219</v>
      </c>
      <c r="F60" s="97">
        <v>48.758328953024666</v>
      </c>
      <c r="G60" s="97">
        <v>61.379755920284055</v>
      </c>
      <c r="H60" s="97">
        <v>64.02825092726556</v>
      </c>
      <c r="I60" s="97">
        <v>67.06511230943255</v>
      </c>
      <c r="J60" s="97">
        <v>63.591898080983135</v>
      </c>
      <c r="K60" s="97">
        <v>58.662205613860493</v>
      </c>
      <c r="L60" s="97">
        <v>55.423334613660096</v>
      </c>
      <c r="M60" s="97">
        <v>51.948224982476049</v>
      </c>
      <c r="N60" s="97">
        <v>49.490306428220279</v>
      </c>
      <c r="O60" s="97">
        <v>54.251104469132393</v>
      </c>
      <c r="P60" s="97">
        <v>68.189955471180269</v>
      </c>
      <c r="Q60" s="97">
        <v>74.874477211226321</v>
      </c>
      <c r="R60" s="97">
        <v>87.545242784558809</v>
      </c>
      <c r="S60" s="97">
        <v>95.901370989902958</v>
      </c>
      <c r="T60" s="97">
        <v>98.762692386583737</v>
      </c>
      <c r="U60" s="97">
        <v>101.40522525737784</v>
      </c>
      <c r="V60" s="97">
        <v>97.225861155263942</v>
      </c>
      <c r="W60" s="97">
        <v>101.24263078518078</v>
      </c>
      <c r="X60" s="97">
        <v>94.274264071188369</v>
      </c>
      <c r="Y60" s="109">
        <v>76.46194496054639</v>
      </c>
    </row>
    <row r="61" spans="1:25" ht="15" x14ac:dyDescent="0.4">
      <c r="A61" s="188" t="s">
        <v>196</v>
      </c>
      <c r="B61" s="97" t="s">
        <v>219</v>
      </c>
      <c r="C61" s="97" t="s">
        <v>219</v>
      </c>
      <c r="D61" s="97" t="s">
        <v>219</v>
      </c>
      <c r="E61" s="97" t="s">
        <v>219</v>
      </c>
      <c r="F61" s="97">
        <v>69.234416075948289</v>
      </c>
      <c r="G61" s="97">
        <v>65.246766517189059</v>
      </c>
      <c r="H61" s="97">
        <v>56.617554973461573</v>
      </c>
      <c r="I61" s="97">
        <v>54.704893910057748</v>
      </c>
      <c r="J61" s="97">
        <v>48.827631901785168</v>
      </c>
      <c r="K61" s="97">
        <v>62.711245708345302</v>
      </c>
      <c r="L61" s="97">
        <v>60.757568092163829</v>
      </c>
      <c r="M61" s="97">
        <v>47.800375278134773</v>
      </c>
      <c r="N61" s="97">
        <v>38.944659274381287</v>
      </c>
      <c r="O61" s="97">
        <v>37.63345287317987</v>
      </c>
      <c r="P61" s="97">
        <v>38.518825665842634</v>
      </c>
      <c r="Q61" s="97">
        <v>34.716677290301888</v>
      </c>
      <c r="R61" s="97">
        <v>30.999535370178602</v>
      </c>
      <c r="S61" s="97">
        <v>24.566809701696744</v>
      </c>
      <c r="T61" s="97">
        <v>20.388660033076324</v>
      </c>
      <c r="U61" s="97">
        <v>17.184741695528817</v>
      </c>
      <c r="V61" s="97">
        <v>14.761877134900367</v>
      </c>
      <c r="W61" s="97">
        <v>11.930341262119454</v>
      </c>
      <c r="X61" s="97">
        <v>8.2624036395046563</v>
      </c>
      <c r="Y61" s="109">
        <v>3.3451264961739473</v>
      </c>
    </row>
    <row r="62" spans="1:25" ht="26.25" customHeight="1" x14ac:dyDescent="0.4">
      <c r="A62" s="189" t="s">
        <v>200</v>
      </c>
      <c r="B62" s="97" t="s">
        <v>219</v>
      </c>
      <c r="C62" s="97" t="s">
        <v>219</v>
      </c>
      <c r="D62" s="97" t="s">
        <v>219</v>
      </c>
      <c r="E62" s="97" t="s">
        <v>219</v>
      </c>
      <c r="F62" s="97">
        <v>154.54313738890394</v>
      </c>
      <c r="G62" s="97">
        <v>156.61803608057434</v>
      </c>
      <c r="H62" s="97">
        <v>153.8157918217681</v>
      </c>
      <c r="I62" s="97">
        <v>151.57260084187132</v>
      </c>
      <c r="J62" s="97">
        <v>150.30475269344129</v>
      </c>
      <c r="K62" s="97">
        <v>146.39827392235074</v>
      </c>
      <c r="L62" s="97">
        <v>142.62626046824536</v>
      </c>
      <c r="M62" s="97">
        <v>140.11170306252893</v>
      </c>
      <c r="N62" s="97">
        <v>141.93183212810069</v>
      </c>
      <c r="O62" s="97">
        <v>144.18136859667553</v>
      </c>
      <c r="P62" s="97">
        <v>149.42368493720045</v>
      </c>
      <c r="Q62" s="97">
        <v>147.339935319094</v>
      </c>
      <c r="R62" s="97">
        <v>148.29106115096204</v>
      </c>
      <c r="S62" s="97">
        <v>145.16645343474053</v>
      </c>
      <c r="T62" s="97">
        <v>144.31126660613424</v>
      </c>
      <c r="U62" s="97">
        <v>141.58106490500123</v>
      </c>
      <c r="V62" s="97">
        <v>133.5487575575288</v>
      </c>
      <c r="W62" s="97">
        <v>128.60792344788646</v>
      </c>
      <c r="X62" s="97">
        <v>125.88049418940425</v>
      </c>
      <c r="Y62" s="109">
        <v>122.63626658916256</v>
      </c>
    </row>
    <row r="63" spans="1:25" ht="15" x14ac:dyDescent="0.4">
      <c r="A63" s="187" t="s">
        <v>65</v>
      </c>
      <c r="B63" s="97">
        <v>399.08777735262368</v>
      </c>
      <c r="C63" s="97">
        <v>721.28000326358472</v>
      </c>
      <c r="D63" s="97">
        <v>671.03627930747189</v>
      </c>
      <c r="E63" s="97">
        <v>616.16283055788199</v>
      </c>
      <c r="F63" s="97">
        <v>540.93030081232769</v>
      </c>
      <c r="G63" s="97">
        <v>488.69928291354756</v>
      </c>
      <c r="H63" s="97">
        <v>466.57710306750846</v>
      </c>
      <c r="I63" s="97">
        <v>427.02883709564941</v>
      </c>
      <c r="J63" s="97">
        <v>353.38456975586587</v>
      </c>
      <c r="K63" s="97">
        <v>376.43019554805335</v>
      </c>
      <c r="L63" s="97">
        <v>399.09146429097905</v>
      </c>
      <c r="M63" s="97">
        <v>375.45954454933764</v>
      </c>
      <c r="N63" s="97">
        <v>469.78017546585824</v>
      </c>
      <c r="O63" s="97">
        <v>731.67575227269447</v>
      </c>
      <c r="P63" s="97">
        <v>676.18141139767158</v>
      </c>
      <c r="Q63" s="97">
        <v>749.09257933001209</v>
      </c>
      <c r="R63" s="97">
        <v>776.83636478287428</v>
      </c>
      <c r="S63" s="97">
        <v>637.41812205818883</v>
      </c>
      <c r="T63" s="97">
        <v>408.03051059957016</v>
      </c>
      <c r="U63" s="97">
        <v>260.96368320963791</v>
      </c>
      <c r="V63" s="97">
        <v>209.15345067693553</v>
      </c>
      <c r="W63" s="97">
        <v>189.85111611325635</v>
      </c>
      <c r="X63" s="97">
        <v>157.52754028772537</v>
      </c>
      <c r="Y63" s="109">
        <v>88.587025569980568</v>
      </c>
    </row>
    <row r="64" spans="1:25" ht="15" x14ac:dyDescent="0.4">
      <c r="A64" s="187" t="s">
        <v>66</v>
      </c>
      <c r="B64" s="97" t="s">
        <v>219</v>
      </c>
      <c r="C64" s="97" t="s">
        <v>219</v>
      </c>
      <c r="D64" s="97" t="s">
        <v>219</v>
      </c>
      <c r="E64" s="97" t="s">
        <v>219</v>
      </c>
      <c r="F64" s="97">
        <v>5.6601293438991158</v>
      </c>
      <c r="G64" s="97">
        <v>8.4676338099590343</v>
      </c>
      <c r="H64" s="97">
        <v>9.4731890949878093</v>
      </c>
      <c r="I64" s="97">
        <v>16.683436416151007</v>
      </c>
      <c r="J64" s="97">
        <v>21.508015859194469</v>
      </c>
      <c r="K64" s="97">
        <v>24.914882015537497</v>
      </c>
      <c r="L64" s="97">
        <v>22.484029715081661</v>
      </c>
      <c r="M64" s="97">
        <v>33.221134543759703</v>
      </c>
      <c r="N64" s="97">
        <v>40.1965411187686</v>
      </c>
      <c r="O64" s="97">
        <v>43.939407123629699</v>
      </c>
      <c r="P64" s="97">
        <v>40.167908433362079</v>
      </c>
      <c r="Q64" s="97">
        <v>40.045312113600843</v>
      </c>
      <c r="R64" s="97">
        <v>46.03167251305679</v>
      </c>
      <c r="S64" s="97">
        <v>45.629808857871552</v>
      </c>
      <c r="T64" s="97">
        <v>50.989322140018785</v>
      </c>
      <c r="U64" s="97">
        <v>47.341362832621805</v>
      </c>
      <c r="V64" s="97">
        <v>47.623912220121724</v>
      </c>
      <c r="W64" s="97">
        <v>49.747262308004309</v>
      </c>
      <c r="X64" s="97">
        <v>47.118137321927023</v>
      </c>
      <c r="Y64" s="109">
        <v>47.314408592484014</v>
      </c>
    </row>
    <row r="65" spans="1:25" ht="15" x14ac:dyDescent="0.4">
      <c r="A65" s="187" t="s">
        <v>197</v>
      </c>
      <c r="B65" s="97" t="s">
        <v>219</v>
      </c>
      <c r="C65" s="97" t="s">
        <v>219</v>
      </c>
      <c r="D65" s="97" t="s">
        <v>219</v>
      </c>
      <c r="E65" s="97" t="s">
        <v>219</v>
      </c>
      <c r="F65" s="97" t="s">
        <v>219</v>
      </c>
      <c r="G65" s="97" t="s">
        <v>219</v>
      </c>
      <c r="H65" s="97" t="s">
        <v>219</v>
      </c>
      <c r="I65" s="97" t="s">
        <v>219</v>
      </c>
      <c r="J65" s="97">
        <v>67.284121153519209</v>
      </c>
      <c r="K65" s="97">
        <v>69.295394215526144</v>
      </c>
      <c r="L65" s="97">
        <v>71.182964459259168</v>
      </c>
      <c r="M65" s="97">
        <v>72.187348024162773</v>
      </c>
      <c r="N65" s="97">
        <v>72.611117850459976</v>
      </c>
      <c r="O65" s="97">
        <v>74.260610338188783</v>
      </c>
      <c r="P65" s="97">
        <v>76.870975141326568</v>
      </c>
      <c r="Q65" s="97">
        <v>76.886034323919702</v>
      </c>
      <c r="R65" s="97">
        <v>76.413830594497597</v>
      </c>
      <c r="S65" s="97">
        <v>76.693386172385132</v>
      </c>
      <c r="T65" s="97">
        <v>76.188788719815435</v>
      </c>
      <c r="U65" s="97">
        <v>76.819860373464323</v>
      </c>
      <c r="V65" s="97">
        <v>75.743269571847378</v>
      </c>
      <c r="W65" s="97">
        <v>77.684359928077356</v>
      </c>
      <c r="X65" s="97">
        <v>54.416041361309198</v>
      </c>
      <c r="Y65" s="109">
        <v>28.671959694930596</v>
      </c>
    </row>
    <row r="66" spans="1:25" ht="15" x14ac:dyDescent="0.4">
      <c r="A66" s="187" t="s">
        <v>100</v>
      </c>
      <c r="B66" s="97" t="s">
        <v>219</v>
      </c>
      <c r="C66" s="97" t="s">
        <v>219</v>
      </c>
      <c r="D66" s="97" t="s">
        <v>219</v>
      </c>
      <c r="E66" s="97" t="s">
        <v>219</v>
      </c>
      <c r="F66" s="97" t="s">
        <v>219</v>
      </c>
      <c r="G66" s="97" t="s">
        <v>219</v>
      </c>
      <c r="H66" s="97" t="s">
        <v>219</v>
      </c>
      <c r="I66" s="97" t="s">
        <v>219</v>
      </c>
      <c r="J66" s="97">
        <v>1078.6121391932002</v>
      </c>
      <c r="K66" s="97">
        <v>1128.6755694303004</v>
      </c>
      <c r="L66" s="97">
        <v>1169.2277254424002</v>
      </c>
      <c r="M66" s="97">
        <v>1222.5392738660348</v>
      </c>
      <c r="N66" s="97">
        <v>1249.6395169828256</v>
      </c>
      <c r="O66" s="97">
        <v>1296.8861552787018</v>
      </c>
      <c r="P66" s="97">
        <v>1290.8262151983629</v>
      </c>
      <c r="Q66" s="97">
        <v>1241.5767559172125</v>
      </c>
      <c r="R66" s="97">
        <v>1129.9824166672888</v>
      </c>
      <c r="S66" s="97">
        <v>1036.8369343658953</v>
      </c>
      <c r="T66" s="97">
        <v>952.30223998569318</v>
      </c>
      <c r="U66" s="97">
        <v>866.3635600198561</v>
      </c>
      <c r="V66" s="97">
        <v>781.52387090216166</v>
      </c>
      <c r="W66" s="97">
        <v>720.43107597817004</v>
      </c>
      <c r="X66" s="97">
        <v>668.93126243306915</v>
      </c>
      <c r="Y66" s="109">
        <v>641.64633297325156</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39.302451707139419</v>
      </c>
      <c r="T67" s="97">
        <v>244.97624824591998</v>
      </c>
      <c r="U67" s="97">
        <v>469.76087187111017</v>
      </c>
      <c r="V67" s="97">
        <v>834.32210312777067</v>
      </c>
      <c r="W67" s="97">
        <v>1351.2781400910576</v>
      </c>
      <c r="X67" s="97">
        <v>1595.82883490162</v>
      </c>
      <c r="Y67" s="109">
        <v>1821.7887525537687</v>
      </c>
    </row>
    <row r="68" spans="1:25" ht="15" x14ac:dyDescent="0.4">
      <c r="A68" s="187" t="s">
        <v>67</v>
      </c>
      <c r="B68" s="97">
        <v>201.66204313545009</v>
      </c>
      <c r="C68" s="97">
        <v>218.92592191460349</v>
      </c>
      <c r="D68" s="97">
        <v>208.98529428480001</v>
      </c>
      <c r="E68" s="97">
        <v>209.64791321473896</v>
      </c>
      <c r="F68" s="97">
        <v>207.83498183332858</v>
      </c>
      <c r="G68" s="97">
        <v>209.95425153118632</v>
      </c>
      <c r="H68" s="97">
        <v>190.76296147767238</v>
      </c>
      <c r="I68" s="97">
        <v>182.90466823749745</v>
      </c>
      <c r="J68" s="97">
        <v>174.05593706891605</v>
      </c>
      <c r="K68" s="97">
        <v>166.21230409136655</v>
      </c>
      <c r="L68" s="97">
        <v>162.07111342345118</v>
      </c>
      <c r="M68" s="97">
        <v>157.17213149965119</v>
      </c>
      <c r="N68" s="97">
        <v>150.60342061275665</v>
      </c>
      <c r="O68" s="97">
        <v>151.38413961351492</v>
      </c>
      <c r="P68" s="97">
        <v>145.65328174774695</v>
      </c>
      <c r="Q68" s="97">
        <v>142.2331014492969</v>
      </c>
      <c r="R68" s="97">
        <v>140.4834497554512</v>
      </c>
      <c r="S68" s="97">
        <v>134.18016759212702</v>
      </c>
      <c r="T68" s="97">
        <v>116.88989619013346</v>
      </c>
      <c r="U68" s="97">
        <v>69.411691638746234</v>
      </c>
      <c r="V68" s="97">
        <v>31.192847552398433</v>
      </c>
      <c r="W68" s="97">
        <v>17.535923744452091</v>
      </c>
      <c r="X68" s="97">
        <v>14.553814170855073</v>
      </c>
      <c r="Y68" s="109">
        <v>13.157177766112907</v>
      </c>
    </row>
    <row r="69" spans="1:25" ht="15" x14ac:dyDescent="0.4">
      <c r="A69" s="188" t="s">
        <v>54</v>
      </c>
      <c r="B69" s="97" t="s">
        <v>219</v>
      </c>
      <c r="C69" s="97" t="s">
        <v>219</v>
      </c>
      <c r="D69" s="97" t="s">
        <v>219</v>
      </c>
      <c r="E69" s="97" t="s">
        <v>219</v>
      </c>
      <c r="F69" s="97">
        <v>172.52301794404008</v>
      </c>
      <c r="G69" s="97">
        <v>174.27098349704306</v>
      </c>
      <c r="H69" s="97">
        <v>156.25353287788684</v>
      </c>
      <c r="I69" s="97">
        <v>147.83652261792764</v>
      </c>
      <c r="J69" s="97">
        <v>149.21944767298336</v>
      </c>
      <c r="K69" s="97">
        <v>141.23963949767949</v>
      </c>
      <c r="L69" s="97">
        <v>136.50049003313137</v>
      </c>
      <c r="M69" s="97">
        <v>120.49708560007369</v>
      </c>
      <c r="N69" s="97">
        <v>119.42566288982299</v>
      </c>
      <c r="O69" s="97">
        <v>119.39759649873325</v>
      </c>
      <c r="P69" s="97">
        <v>116.52127843959187</v>
      </c>
      <c r="Q69" s="97">
        <v>113.63003302374989</v>
      </c>
      <c r="R69" s="97">
        <v>113.95386575843948</v>
      </c>
      <c r="S69" s="97">
        <v>110.43580903604794</v>
      </c>
      <c r="T69" s="97">
        <v>94.701048442259179</v>
      </c>
      <c r="U69" s="97">
        <v>48.984819044333669</v>
      </c>
      <c r="V69" s="97">
        <v>12.750611314254257</v>
      </c>
      <c r="W69" s="97">
        <v>1.405052860312074</v>
      </c>
      <c r="X69" s="97">
        <v>1.5019420157663676E-2</v>
      </c>
      <c r="Y69" s="109" t="s">
        <v>219</v>
      </c>
    </row>
    <row r="70" spans="1:25" ht="15" x14ac:dyDescent="0.4">
      <c r="A70" s="188" t="s">
        <v>55</v>
      </c>
      <c r="B70" s="97" t="s">
        <v>219</v>
      </c>
      <c r="C70" s="97" t="s">
        <v>219</v>
      </c>
      <c r="D70" s="97" t="s">
        <v>219</v>
      </c>
      <c r="E70" s="97" t="s">
        <v>219</v>
      </c>
      <c r="F70" s="97">
        <v>35.311963889288506</v>
      </c>
      <c r="G70" s="97">
        <v>35.683268034143268</v>
      </c>
      <c r="H70" s="97">
        <v>34.509428599785551</v>
      </c>
      <c r="I70" s="97">
        <v>35.06814561956979</v>
      </c>
      <c r="J70" s="97">
        <v>24.836489395932698</v>
      </c>
      <c r="K70" s="97">
        <v>24.972664593687053</v>
      </c>
      <c r="L70" s="97">
        <v>25.570623390319788</v>
      </c>
      <c r="M70" s="97">
        <v>36.675045899577476</v>
      </c>
      <c r="N70" s="97">
        <v>31.177757722933684</v>
      </c>
      <c r="O70" s="97">
        <v>31.986543114781686</v>
      </c>
      <c r="P70" s="97">
        <v>29.132003308155092</v>
      </c>
      <c r="Q70" s="97">
        <v>28.603068425547001</v>
      </c>
      <c r="R70" s="97">
        <v>26.529583997011724</v>
      </c>
      <c r="S70" s="97">
        <v>23.744358556079078</v>
      </c>
      <c r="T70" s="97">
        <v>22.188847747874309</v>
      </c>
      <c r="U70" s="97">
        <v>20.426872594412572</v>
      </c>
      <c r="V70" s="97">
        <v>18.442236238144176</v>
      </c>
      <c r="W70" s="97">
        <v>16.13087088414002</v>
      </c>
      <c r="X70" s="97">
        <v>14.538794750697409</v>
      </c>
      <c r="Y70" s="109">
        <v>13.157177766112907</v>
      </c>
    </row>
    <row r="71" spans="1:25" ht="15" x14ac:dyDescent="0.4">
      <c r="A71" s="190" t="s">
        <v>68</v>
      </c>
      <c r="B71" s="97" t="s">
        <v>219</v>
      </c>
      <c r="C71" s="97" t="s">
        <v>219</v>
      </c>
      <c r="D71" s="97" t="s">
        <v>219</v>
      </c>
      <c r="E71" s="97">
        <v>6641.896272417358</v>
      </c>
      <c r="F71" s="97">
        <v>6671.4697019608984</v>
      </c>
      <c r="G71" s="97">
        <v>7138.4452749979064</v>
      </c>
      <c r="H71" s="97">
        <v>7306.4617805346797</v>
      </c>
      <c r="I71" s="97">
        <v>7486.5713544909668</v>
      </c>
      <c r="J71" s="97">
        <v>7616.7889963623047</v>
      </c>
      <c r="K71" s="97">
        <v>7814.8203684538448</v>
      </c>
      <c r="L71" s="97">
        <v>7910.506596647293</v>
      </c>
      <c r="M71" s="97">
        <v>8259.5855264414568</v>
      </c>
      <c r="N71" s="97">
        <v>8592.0330702183164</v>
      </c>
      <c r="O71" s="97">
        <v>9152.7803683280345</v>
      </c>
      <c r="P71" s="97">
        <v>9351.5537105196581</v>
      </c>
      <c r="Q71" s="97">
        <v>9757.9371943444658</v>
      </c>
      <c r="R71" s="97">
        <v>10270.137001868485</v>
      </c>
      <c r="S71" s="97">
        <v>10477.540280510559</v>
      </c>
      <c r="T71" s="97">
        <v>10737.322727551134</v>
      </c>
      <c r="U71" s="97">
        <v>10986.173241991552</v>
      </c>
      <c r="V71" s="97">
        <v>10978.473271566936</v>
      </c>
      <c r="W71" s="97">
        <v>11036.661451242346</v>
      </c>
      <c r="X71" s="97">
        <v>11123.212492413257</v>
      </c>
      <c r="Y71" s="109">
        <v>11111.302710277163</v>
      </c>
    </row>
    <row r="72" spans="1:25" ht="27" customHeight="1" x14ac:dyDescent="0.4">
      <c r="A72" s="190" t="s">
        <v>101</v>
      </c>
      <c r="B72" s="97" t="s">
        <v>219</v>
      </c>
      <c r="C72" s="97" t="s">
        <v>219</v>
      </c>
      <c r="D72" s="97" t="s">
        <v>219</v>
      </c>
      <c r="E72" s="97" t="s">
        <v>219</v>
      </c>
      <c r="F72" s="97" t="s">
        <v>219</v>
      </c>
      <c r="G72" s="97" t="s">
        <v>219</v>
      </c>
      <c r="H72" s="97" t="s">
        <v>219</v>
      </c>
      <c r="I72" s="97" t="s">
        <v>219</v>
      </c>
      <c r="J72" s="97">
        <v>209.23326488023216</v>
      </c>
      <c r="K72" s="97">
        <v>181.34335044579578</v>
      </c>
      <c r="L72" s="97">
        <v>200.84837572036048</v>
      </c>
      <c r="M72" s="97">
        <v>234.46456923100325</v>
      </c>
      <c r="N72" s="97">
        <v>291.28272352647883</v>
      </c>
      <c r="O72" s="97">
        <v>258.77622184604883</v>
      </c>
      <c r="P72" s="97">
        <v>275.50758817525559</v>
      </c>
      <c r="Q72" s="97">
        <v>267.04415977882189</v>
      </c>
      <c r="R72" s="97">
        <v>267.5764983637801</v>
      </c>
      <c r="S72" s="97">
        <v>260.14667372634028</v>
      </c>
      <c r="T72" s="97">
        <v>262.12094720681694</v>
      </c>
      <c r="U72" s="97">
        <v>285.6349391663191</v>
      </c>
      <c r="V72" s="97">
        <v>293.16059558361479</v>
      </c>
      <c r="W72" s="97">
        <v>285.37658418125608</v>
      </c>
      <c r="X72" s="97">
        <v>288.471675503732</v>
      </c>
      <c r="Y72" s="109">
        <v>251.71254209078</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6.1669211726785713</v>
      </c>
      <c r="T73" s="97">
        <v>55.350117829310236</v>
      </c>
      <c r="U73" s="97">
        <v>273.0515314982635</v>
      </c>
      <c r="V73" s="97">
        <v>434.08106947367509</v>
      </c>
      <c r="W73" s="97">
        <v>723.1451755147832</v>
      </c>
      <c r="X73" s="97">
        <v>1408.6852398181145</v>
      </c>
      <c r="Y73" s="109">
        <v>2640.996792237363</v>
      </c>
    </row>
    <row r="74" spans="1:25" ht="15" x14ac:dyDescent="0.4">
      <c r="A74" s="190" t="s">
        <v>69</v>
      </c>
      <c r="B74" s="97" t="s">
        <v>219</v>
      </c>
      <c r="C74" s="97" t="s">
        <v>219</v>
      </c>
      <c r="D74" s="97" t="s">
        <v>219</v>
      </c>
      <c r="E74" s="97" t="s">
        <v>219</v>
      </c>
      <c r="F74" s="97">
        <v>314.06928054276329</v>
      </c>
      <c r="G74" s="97">
        <v>297.11699103743058</v>
      </c>
      <c r="H74" s="97">
        <v>293.42561577642476</v>
      </c>
      <c r="I74" s="97">
        <v>320.56275852007923</v>
      </c>
      <c r="J74" s="97">
        <v>399.48825220893889</v>
      </c>
      <c r="K74" s="97">
        <v>485.98718343182605</v>
      </c>
      <c r="L74" s="97">
        <v>307.57383775026449</v>
      </c>
      <c r="M74" s="97">
        <v>307.27443504729382</v>
      </c>
      <c r="N74" s="97">
        <v>388.63948636229662</v>
      </c>
      <c r="O74" s="97">
        <v>386.89477310734526</v>
      </c>
      <c r="P74" s="97">
        <v>381.07226310935539</v>
      </c>
      <c r="Q74" s="97">
        <v>293.52524657056506</v>
      </c>
      <c r="R74" s="97">
        <v>285.04740592469415</v>
      </c>
      <c r="S74" s="97">
        <v>278.36593668844813</v>
      </c>
      <c r="T74" s="97">
        <v>270.675801531525</v>
      </c>
      <c r="U74" s="97">
        <v>264.6192115951464</v>
      </c>
      <c r="V74" s="97">
        <v>255.06210643656365</v>
      </c>
      <c r="W74" s="97">
        <v>246.99951666639788</v>
      </c>
      <c r="X74" s="97">
        <v>238.1466293586131</v>
      </c>
      <c r="Y74" s="109">
        <v>230.77563366821195</v>
      </c>
    </row>
    <row r="75" spans="1:25" s="195" customFormat="1" ht="40.5" customHeight="1" thickBot="1" x14ac:dyDescent="0.45">
      <c r="A75" s="196" t="s">
        <v>198</v>
      </c>
      <c r="B75" s="197">
        <v>10592.816799211805</v>
      </c>
      <c r="C75" s="197">
        <v>10385.849624474231</v>
      </c>
      <c r="D75" s="197">
        <v>10167.066907551227</v>
      </c>
      <c r="E75" s="197">
        <v>16922.315121918244</v>
      </c>
      <c r="F75" s="197">
        <v>17412.245554665507</v>
      </c>
      <c r="G75" s="197">
        <v>18319.141657433865</v>
      </c>
      <c r="H75" s="197">
        <v>18476.90851770958</v>
      </c>
      <c r="I75" s="197">
        <v>18212.545284127293</v>
      </c>
      <c r="J75" s="197">
        <v>19081.380942195483</v>
      </c>
      <c r="K75" s="197">
        <v>19242.196104460541</v>
      </c>
      <c r="L75" s="197">
        <v>19162.248986762395</v>
      </c>
      <c r="M75" s="197">
        <v>19726.535105282554</v>
      </c>
      <c r="N75" s="197">
        <v>20414.885800076347</v>
      </c>
      <c r="O75" s="197">
        <v>21912.251461720487</v>
      </c>
      <c r="P75" s="197">
        <v>22209.156768103276</v>
      </c>
      <c r="Q75" s="197">
        <v>22636.027040430745</v>
      </c>
      <c r="R75" s="197">
        <v>23130.758060693606</v>
      </c>
      <c r="S75" s="197">
        <v>22295.495878314683</v>
      </c>
      <c r="T75" s="197">
        <v>22528.282639009914</v>
      </c>
      <c r="U75" s="197">
        <v>22834.830300194059</v>
      </c>
      <c r="V75" s="197">
        <v>22486.143671362166</v>
      </c>
      <c r="W75" s="197">
        <v>22648.600887481698</v>
      </c>
      <c r="X75" s="197">
        <v>22915.7081538479</v>
      </c>
      <c r="Y75" s="198">
        <v>23479.76611742414</v>
      </c>
    </row>
    <row r="81" spans="2:22" x14ac:dyDescent="0.35">
      <c r="B81" s="179"/>
      <c r="C81" s="179"/>
      <c r="D81" s="179"/>
      <c r="E81" s="179"/>
      <c r="F81" s="179"/>
      <c r="G81" s="179"/>
      <c r="H81" s="179"/>
      <c r="I81" s="179"/>
      <c r="J81" s="179"/>
      <c r="K81" s="179"/>
      <c r="L81" s="179"/>
      <c r="M81" s="179"/>
      <c r="N81" s="179"/>
      <c r="O81" s="179"/>
      <c r="P81" s="179"/>
      <c r="Q81" s="179"/>
      <c r="R81" s="179"/>
      <c r="S81" s="179"/>
      <c r="T81" s="179"/>
      <c r="U81" s="179"/>
      <c r="V81" s="179"/>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2" width="9.109375" style="199" customWidth="1"/>
    <col min="23" max="25" width="9" style="179" customWidth="1"/>
    <col min="26" max="16384" width="8.88671875" style="179"/>
  </cols>
  <sheetData>
    <row r="1" spans="1:25" ht="60" customHeight="1" thickBot="1" x14ac:dyDescent="0.45">
      <c r="A1" s="176" t="s">
        <v>203</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204</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AA!C$9</f>
        <v>219.13290004748873</v>
      </c>
      <c r="C3" s="185">
        <f>AA!D$9</f>
        <v>220.41895963393773</v>
      </c>
      <c r="D3" s="185">
        <f>AA!E$9</f>
        <v>232.99805003488964</v>
      </c>
      <c r="E3" s="185">
        <f>AA!F$9</f>
        <v>245.50266875118339</v>
      </c>
      <c r="F3" s="185">
        <f>AA!G$9</f>
        <v>256.2626978285287</v>
      </c>
      <c r="G3" s="185">
        <f>AA!H$9</f>
        <v>266.88840809411715</v>
      </c>
      <c r="H3" s="185">
        <f>AA!I$9</f>
        <v>269.6518706334387</v>
      </c>
      <c r="I3" s="185">
        <f>AA!J$9</f>
        <v>278.82526105295653</v>
      </c>
      <c r="J3" s="185">
        <f>AA!K$9</f>
        <v>289.5645456835058</v>
      </c>
      <c r="K3" s="185">
        <f>AA!L$9</f>
        <v>304.37461470480611</v>
      </c>
      <c r="L3" s="185">
        <f>AA!M$9</f>
        <v>319.91516004668335</v>
      </c>
      <c r="M3" s="185">
        <f>AA!N$9</f>
        <v>341.13413561365246</v>
      </c>
      <c r="N3" s="185">
        <f>AA!O$9</f>
        <v>363.25929246074361</v>
      </c>
      <c r="O3" s="185">
        <f>AA!P$9</f>
        <v>393.58322089775663</v>
      </c>
      <c r="P3" s="185">
        <f>AA!Q$9</f>
        <v>401.97369966834452</v>
      </c>
      <c r="Q3" s="185">
        <f>AA!R$9</f>
        <v>408.11262139071687</v>
      </c>
      <c r="R3" s="185">
        <f>AA!S$9</f>
        <v>410.34192828352275</v>
      </c>
      <c r="S3" s="185">
        <f>AA!T$9</f>
        <v>406.34602774630872</v>
      </c>
      <c r="T3" s="185">
        <f>AA!U$9</f>
        <v>419.18273442383531</v>
      </c>
      <c r="U3" s="185">
        <f>AA!V$9</f>
        <v>433.25654614988139</v>
      </c>
      <c r="V3" s="185">
        <f>AA!W$9</f>
        <v>439.74127360578348</v>
      </c>
      <c r="W3" s="185">
        <f>AA!X$9</f>
        <v>451.28807636811092</v>
      </c>
      <c r="X3" s="185">
        <f>AA!Y$9</f>
        <v>469.82971494876881</v>
      </c>
      <c r="Y3" s="186">
        <f>AA!Z$9</f>
        <v>493.16260041600674</v>
      </c>
    </row>
    <row r="4" spans="1:25" ht="15" customHeight="1" x14ac:dyDescent="0.4">
      <c r="A4" s="187" t="s">
        <v>190</v>
      </c>
      <c r="B4" s="97">
        <f>BBWB!C$9</f>
        <v>0</v>
      </c>
      <c r="C4" s="97">
        <f>BBWB!D$9</f>
        <v>0</v>
      </c>
      <c r="D4" s="97">
        <f>BBWB!E$9</f>
        <v>0</v>
      </c>
      <c r="E4" s="97">
        <f>BBWB!F$9</f>
        <v>82.103883576244641</v>
      </c>
      <c r="F4" s="97">
        <f>BBWB!G$9</f>
        <v>82.613311892686895</v>
      </c>
      <c r="G4" s="97">
        <f>BBWB!H$9</f>
        <v>91.279177893039744</v>
      </c>
      <c r="H4" s="97">
        <f>BBWB!I$9</f>
        <v>91.307455474087078</v>
      </c>
      <c r="I4" s="97">
        <f>BBWB!J$9</f>
        <v>84.173236910859345</v>
      </c>
      <c r="J4" s="97">
        <f>BBWB!K$9</f>
        <v>77.125191502879559</v>
      </c>
      <c r="K4" s="97">
        <f>BBWB!L$9</f>
        <v>72.493990236866878</v>
      </c>
      <c r="L4" s="97">
        <f>BBWB!M$9</f>
        <v>65.85178050474795</v>
      </c>
      <c r="M4" s="97">
        <f>BBWB!N$9</f>
        <v>60.370524782646825</v>
      </c>
      <c r="N4" s="97">
        <f>BBWB!O$9</f>
        <v>55.039045136737997</v>
      </c>
      <c r="O4" s="97">
        <f>BBWB!P$9</f>
        <v>53.205833643541077</v>
      </c>
      <c r="P4" s="97">
        <f>BBWB!Q$9</f>
        <v>49.766986232744728</v>
      </c>
      <c r="Q4" s="97">
        <f>BBWB!R$9</f>
        <v>48.596062369608475</v>
      </c>
      <c r="R4" s="97">
        <f>BBWB!S$9</f>
        <v>47.713889078547801</v>
      </c>
      <c r="S4" s="97">
        <f>BBWB!T$9</f>
        <v>47.35912134620618</v>
      </c>
      <c r="T4" s="97">
        <f>BBWB!U$9</f>
        <v>46.791286806152527</v>
      </c>
      <c r="U4" s="97">
        <f>BBWB!V$9</f>
        <v>46.555541628670809</v>
      </c>
      <c r="V4" s="97">
        <f>BBWB!W$9</f>
        <v>46.323504219414687</v>
      </c>
      <c r="W4" s="97">
        <f>BBWB!X$9</f>
        <v>41.230319141985831</v>
      </c>
      <c r="X4" s="97">
        <f>BBWB!Y$9</f>
        <v>36.407668229825838</v>
      </c>
      <c r="Y4" s="109">
        <f>BBWB!Z$9</f>
        <v>39.695623982874238</v>
      </c>
    </row>
    <row r="5" spans="1:25" ht="15" customHeight="1" x14ac:dyDescent="0.4">
      <c r="A5" s="187" t="s">
        <v>50</v>
      </c>
      <c r="B5" s="97"/>
      <c r="C5" s="97"/>
      <c r="D5" s="97"/>
      <c r="E5" s="97"/>
      <c r="F5" s="97"/>
      <c r="G5" s="97">
        <f>CA!H$9</f>
        <v>94.185120277077274</v>
      </c>
      <c r="H5" s="97">
        <f>CA!I$9</f>
        <v>100.1437407921153</v>
      </c>
      <c r="I5" s="97">
        <f>CA!J$9</f>
        <v>105.12397772095829</v>
      </c>
      <c r="J5" s="97">
        <f>CA!K$9</f>
        <v>108.93333620290821</v>
      </c>
      <c r="K5" s="97">
        <f>CA!L$9</f>
        <v>113.45749179642274</v>
      </c>
      <c r="L5" s="97">
        <f>CA!M$9</f>
        <v>116.18692607850515</v>
      </c>
      <c r="M5" s="97">
        <f>CA!N$9</f>
        <v>125.44189666211595</v>
      </c>
      <c r="N5" s="97">
        <f>CA!O$9</f>
        <v>133.48532616962271</v>
      </c>
      <c r="O5" s="97">
        <f>CA!P$9</f>
        <v>146.44022714776006</v>
      </c>
      <c r="P5" s="97">
        <f>CA!Q$9</f>
        <v>152.17781374934702</v>
      </c>
      <c r="Q5" s="97">
        <f>CA!R$9</f>
        <v>164.67901202565912</v>
      </c>
      <c r="R5" s="97">
        <f>CA!S$9</f>
        <v>181.04079817214102</v>
      </c>
      <c r="S5" s="97">
        <f>CA!T$9</f>
        <v>196.34675990191926</v>
      </c>
      <c r="T5" s="97">
        <f>CA!U$9</f>
        <v>220.02666875585257</v>
      </c>
      <c r="U5" s="97">
        <f>CA!V$9</f>
        <v>245.44592123959558</v>
      </c>
      <c r="V5" s="97">
        <f>CA!W$9</f>
        <v>261.84478275959839</v>
      </c>
      <c r="W5" s="97">
        <f>CA!X$9</f>
        <v>279.81637195995557</v>
      </c>
      <c r="X5" s="97">
        <f>CA!Y$9</f>
        <v>301.87654435101047</v>
      </c>
      <c r="Y5" s="109">
        <f>CA!Z$9</f>
        <v>320.83641445860474</v>
      </c>
    </row>
    <row r="6" spans="1:25" ht="15" customHeight="1" x14ac:dyDescent="0.4">
      <c r="A6" s="187" t="s">
        <v>108</v>
      </c>
      <c r="B6" s="97"/>
      <c r="C6" s="97"/>
      <c r="D6" s="97"/>
      <c r="E6" s="97"/>
      <c r="F6" s="97"/>
      <c r="G6" s="97">
        <f>CWP!H$9</f>
        <v>0</v>
      </c>
      <c r="H6" s="97">
        <f>CWP!I$9</f>
        <v>0</v>
      </c>
      <c r="I6" s="97">
        <f>CWP!J$9</f>
        <v>0</v>
      </c>
      <c r="J6" s="97">
        <f>CWP!K$9</f>
        <v>0</v>
      </c>
      <c r="K6" s="97">
        <f>CWP!L$9</f>
        <v>0</v>
      </c>
      <c r="L6" s="97">
        <f>CWP!M$9</f>
        <v>0</v>
      </c>
      <c r="M6" s="97">
        <f>CWP!N$9</f>
        <v>0</v>
      </c>
      <c r="N6" s="97">
        <f>CWP!O$9</f>
        <v>0</v>
      </c>
      <c r="O6" s="97">
        <f>CWP!P$9</f>
        <v>40.602373403005018</v>
      </c>
      <c r="P6" s="97">
        <f>CWP!Q$9</f>
        <v>47.835761491744115</v>
      </c>
      <c r="Q6" s="97">
        <f>CWP!R$9</f>
        <v>12.805980375079836</v>
      </c>
      <c r="R6" s="97">
        <f>CWP!S$9</f>
        <v>25.63148143712575</v>
      </c>
      <c r="S6" s="97">
        <f>CWP!T$9</f>
        <v>4.0938111455108341</v>
      </c>
      <c r="T6" s="97">
        <f>CWP!U$9</f>
        <v>2.2072000000000003</v>
      </c>
      <c r="U6" s="97">
        <f>CWP!V$9</f>
        <v>0</v>
      </c>
      <c r="V6" s="97">
        <f>CWP!W$9</f>
        <v>0</v>
      </c>
      <c r="W6" s="97">
        <f>CWP!X$9</f>
        <v>11.70179007080044</v>
      </c>
      <c r="X6" s="97">
        <f>CWP!Y$9</f>
        <v>3.2546541038549655</v>
      </c>
      <c r="Y6" s="109">
        <f>CWP!Z$9</f>
        <v>0</v>
      </c>
    </row>
    <row r="7" spans="1:25" ht="15" customHeight="1" x14ac:dyDescent="0.4">
      <c r="A7" s="187" t="s">
        <v>51</v>
      </c>
      <c r="B7" s="97">
        <f>CTB!C$9</f>
        <v>199.14464000000001</v>
      </c>
      <c r="C7" s="97">
        <f>CTB!D$9</f>
        <v>204.86170000000001</v>
      </c>
      <c r="D7" s="97">
        <f>CTB!E$9</f>
        <v>213.17486700000001</v>
      </c>
      <c r="E7" s="97">
        <f>CTB!F$9</f>
        <v>217.28855100000001</v>
      </c>
      <c r="F7" s="97">
        <f>CTB!G$9</f>
        <v>221.63807506000001</v>
      </c>
      <c r="G7" s="97">
        <f>CTB!H$9</f>
        <v>231.86987900000003</v>
      </c>
      <c r="H7" s="97">
        <f>CTB!I$9</f>
        <v>241.71538800000002</v>
      </c>
      <c r="I7" s="97">
        <f>CTB!J$9</f>
        <v>268.781993</v>
      </c>
      <c r="J7" s="97">
        <f>CTB!K$9</f>
        <v>292.62079900000003</v>
      </c>
      <c r="K7" s="97">
        <f>CTB!L$9</f>
        <v>310.33110599999998</v>
      </c>
      <c r="L7" s="97">
        <f>CTB!M$9</f>
        <v>323.31541699999997</v>
      </c>
      <c r="M7" s="97">
        <f>CTB!N$9</f>
        <v>330.51566200000002</v>
      </c>
      <c r="N7" s="97">
        <f>CTB!O$9</f>
        <v>350.23985499999998</v>
      </c>
      <c r="O7" s="97">
        <f>CTB!P$9</f>
        <v>393.61618199999998</v>
      </c>
      <c r="P7" s="97">
        <f>CTB!Q$9</f>
        <v>414.636054</v>
      </c>
      <c r="Q7" s="97">
        <f>CTB!R$9</f>
        <v>412.06180799999998</v>
      </c>
      <c r="R7" s="97">
        <f>CTB!S$9</f>
        <v>414.20088399999997</v>
      </c>
      <c r="S7" s="97"/>
      <c r="T7" s="97"/>
      <c r="U7" s="97"/>
      <c r="V7" s="97"/>
      <c r="W7" s="97"/>
      <c r="X7" s="97"/>
      <c r="Y7" s="109"/>
    </row>
    <row r="8" spans="1:25" ht="30" customHeight="1" x14ac:dyDescent="0.4">
      <c r="A8" s="187" t="s">
        <v>52</v>
      </c>
      <c r="B8" s="97">
        <f>DLA!C$9</f>
        <v>448.58182118283929</v>
      </c>
      <c r="C8" s="97">
        <f>DLA!D$9</f>
        <v>490.31370072559315</v>
      </c>
      <c r="D8" s="97">
        <f>DLA!E$9</f>
        <v>517.47757494106679</v>
      </c>
      <c r="E8" s="97">
        <f>DLA!F$9</f>
        <v>552.90163488883434</v>
      </c>
      <c r="F8" s="97">
        <f>DLA!G$9</f>
        <v>593.78309074691288</v>
      </c>
      <c r="G8" s="97">
        <f>DLA!H$9</f>
        <v>644.14688927611292</v>
      </c>
      <c r="H8" s="97">
        <f>DLA!I$9</f>
        <v>684.71188666287253</v>
      </c>
      <c r="I8" s="97">
        <f>DLA!J$9</f>
        <v>733.55518234553551</v>
      </c>
      <c r="J8" s="97">
        <f>DLA!K$9</f>
        <v>776.74108863277115</v>
      </c>
      <c r="K8" s="97">
        <f>DLA!L$9</f>
        <v>824.52014149304694</v>
      </c>
      <c r="L8" s="97">
        <f>DLA!M$9</f>
        <v>873.00306103658602</v>
      </c>
      <c r="M8" s="97">
        <f>DLA!N$9</f>
        <v>934.08375721153106</v>
      </c>
      <c r="N8" s="97">
        <f>DLA!O$9</f>
        <v>990.38375026700896</v>
      </c>
      <c r="O8" s="97">
        <f>DLA!P$9</f>
        <v>1074.8480744291496</v>
      </c>
      <c r="P8" s="97">
        <f>DLA!Q$9</f>
        <v>1104.4708667317875</v>
      </c>
      <c r="Q8" s="97">
        <f>DLA!R$9</f>
        <v>1156.2987225366933</v>
      </c>
      <c r="R8" s="97">
        <f>DLA!S$9</f>
        <v>1224.1911583979886</v>
      </c>
      <c r="S8" s="97">
        <f>DLA!T$9</f>
        <v>1250.3974071374039</v>
      </c>
      <c r="T8" s="97">
        <f>DLA!U$9</f>
        <v>1264.1700028147848</v>
      </c>
      <c r="U8" s="97">
        <f>DLA!V$9</f>
        <v>1233.2782233540456</v>
      </c>
      <c r="V8" s="97">
        <f>DLA!W$9</f>
        <v>1080.4023476009609</v>
      </c>
      <c r="W8" s="97">
        <f>DLA!X$9</f>
        <v>863.75682220961664</v>
      </c>
      <c r="X8" s="97">
        <f>DLA!Y$9</f>
        <v>745.64988470746914</v>
      </c>
      <c r="Y8" s="109">
        <f>DLA!Z$9</f>
        <v>655.07351440475338</v>
      </c>
    </row>
    <row r="9" spans="1:25" ht="15" customHeight="1" x14ac:dyDescent="0.4">
      <c r="A9" s="188" t="s">
        <v>53</v>
      </c>
      <c r="B9" s="97"/>
      <c r="C9" s="97"/>
      <c r="D9" s="97"/>
      <c r="E9" s="97"/>
      <c r="F9" s="97"/>
      <c r="G9" s="97"/>
      <c r="H9" s="97">
        <f>'DLA (children)'!I$9</f>
        <v>67.608823974749754</v>
      </c>
      <c r="I9" s="97">
        <f>'DLA (children)'!J$9</f>
        <v>70.242707111447743</v>
      </c>
      <c r="J9" s="97">
        <f>'DLA (children)'!K$9</f>
        <v>74.178175950462929</v>
      </c>
      <c r="K9" s="97">
        <f>'DLA (children)'!L$9</f>
        <v>80.792842661126883</v>
      </c>
      <c r="L9" s="97">
        <f>'DLA (children)'!M$9</f>
        <v>84.797535622402748</v>
      </c>
      <c r="M9" s="97">
        <f>'DLA (children)'!N$9</f>
        <v>90.071408622226954</v>
      </c>
      <c r="N9" s="97">
        <f>'DLA (children)'!O$9</f>
        <v>95.180171473022156</v>
      </c>
      <c r="O9" s="97">
        <f>'DLA (children)'!P$9</f>
        <v>101.86114503628576</v>
      </c>
      <c r="P9" s="97">
        <f>'DLA (children)'!Q$9</f>
        <v>102.42585380914485</v>
      </c>
      <c r="Q9" s="97">
        <f>'DLA (children)'!R$9</f>
        <v>108.42595935746695</v>
      </c>
      <c r="R9" s="97">
        <f>'DLA (children)'!S$9</f>
        <v>113.36853381751138</v>
      </c>
      <c r="S9" s="97">
        <f>'DLA (children)'!T$9</f>
        <v>120.70473525388871</v>
      </c>
      <c r="T9" s="97">
        <f>'DLA (children)'!U$9</f>
        <v>143.54845940498956</v>
      </c>
      <c r="U9" s="97">
        <f>'DLA (children)'!V$9</f>
        <v>155.37978483552683</v>
      </c>
      <c r="V9" s="97">
        <f>'DLA (children)'!W$9</f>
        <v>162.18926627680889</v>
      </c>
      <c r="W9" s="97">
        <f>'DLA (children)'!X$9</f>
        <v>168.10855125794006</v>
      </c>
      <c r="X9" s="97">
        <f>'DLA (children)'!Y$9</f>
        <v>181.24829755651086</v>
      </c>
      <c r="Y9" s="109">
        <f>'DLA (children)'!Z$9</f>
        <v>197.63935601234766</v>
      </c>
    </row>
    <row r="10" spans="1:25" ht="15" customHeight="1" x14ac:dyDescent="0.4">
      <c r="A10" s="188" t="s">
        <v>54</v>
      </c>
      <c r="B10" s="97"/>
      <c r="C10" s="97"/>
      <c r="D10" s="97"/>
      <c r="E10" s="97"/>
      <c r="F10" s="97"/>
      <c r="G10" s="97"/>
      <c r="H10" s="97">
        <f>'DLA (working age)'!I$9</f>
        <v>394.50878124311868</v>
      </c>
      <c r="I10" s="97">
        <f>'DLA (working age)'!J$9</f>
        <v>420.07236568039724</v>
      </c>
      <c r="J10" s="97">
        <f>'DLA (working age)'!K$9</f>
        <v>439.24388378826927</v>
      </c>
      <c r="K10" s="97">
        <f>'DLA (working age)'!L$9</f>
        <v>459.26549525826596</v>
      </c>
      <c r="L10" s="97">
        <f>'DLA (working age)'!M$9</f>
        <v>480.83092126466101</v>
      </c>
      <c r="M10" s="97">
        <f>'DLA (working age)'!N$9</f>
        <v>508.3287762070641</v>
      </c>
      <c r="N10" s="97">
        <f>'DLA (working age)'!O$9</f>
        <v>535.02339106429167</v>
      </c>
      <c r="O10" s="97">
        <f>'DLA (working age)'!P$9</f>
        <v>577.23822485195137</v>
      </c>
      <c r="P10" s="97">
        <f>'DLA (working age)'!Q$9</f>
        <v>588.5921704212567</v>
      </c>
      <c r="Q10" s="97">
        <f>'DLA (working age)'!R$9</f>
        <v>620.59127017340666</v>
      </c>
      <c r="R10" s="97">
        <f>'DLA (working age)'!S$9</f>
        <v>658.9473524404068</v>
      </c>
      <c r="S10" s="97">
        <f>'DLA (working age)'!T$9</f>
        <v>665.15026382592737</v>
      </c>
      <c r="T10" s="97">
        <f>'DLA (working age)'!U$9</f>
        <v>633.6715396272308</v>
      </c>
      <c r="U10" s="97">
        <f>'DLA (working age)'!V$9</f>
        <v>611.24471184025788</v>
      </c>
      <c r="V10" s="97">
        <f>'DLA (working age)'!W$9</f>
        <v>477.06396532122261</v>
      </c>
      <c r="W10" s="97">
        <f>'DLA (working age)'!X$9</f>
        <v>319.71692611081369</v>
      </c>
      <c r="X10" s="97">
        <f>'DLA (working age)'!Y$9</f>
        <v>219.23355292013147</v>
      </c>
      <c r="Y10" s="109">
        <f>'DLA (working age)'!Z$9</f>
        <v>134.12622827758099</v>
      </c>
    </row>
    <row r="11" spans="1:25" ht="15" customHeight="1" x14ac:dyDescent="0.4">
      <c r="A11" s="188" t="s">
        <v>55</v>
      </c>
      <c r="B11" s="97"/>
      <c r="C11" s="97"/>
      <c r="D11" s="97"/>
      <c r="E11" s="97"/>
      <c r="F11" s="97"/>
      <c r="G11" s="97"/>
      <c r="H11" s="97">
        <f>'DLA (pensioners)'!I$9</f>
        <v>222.63028302692055</v>
      </c>
      <c r="I11" s="97">
        <f>'DLA (pensioners)'!J$9</f>
        <v>243.60129231524166</v>
      </c>
      <c r="J11" s="97">
        <f>'DLA (pensioners)'!K$9</f>
        <v>263.66032539117748</v>
      </c>
      <c r="K11" s="97">
        <f>'DLA (pensioners)'!L$9</f>
        <v>284.51460986990816</v>
      </c>
      <c r="L11" s="97">
        <f>'DLA (pensioners)'!M$9</f>
        <v>307.44654683633996</v>
      </c>
      <c r="M11" s="97">
        <f>'DLA (pensioners)'!N$9</f>
        <v>335.67166634565024</v>
      </c>
      <c r="N11" s="97">
        <f>'DLA (pensioners)'!O$9</f>
        <v>360.10529159774649</v>
      </c>
      <c r="O11" s="97">
        <f>'DLA (pensioners)'!P$9</f>
        <v>395.77516777605751</v>
      </c>
      <c r="P11" s="97">
        <f>'DLA (pensioners)'!Q$9</f>
        <v>414.01994843255136</v>
      </c>
      <c r="Q11" s="97">
        <f>'DLA (pensioners)'!R$9</f>
        <v>427.23173346618148</v>
      </c>
      <c r="R11" s="97">
        <f>'DLA (pensioners)'!S$9</f>
        <v>452.18377665671142</v>
      </c>
      <c r="S11" s="97">
        <f>'DLA (pensioners)'!T$9</f>
        <v>465.36446689931233</v>
      </c>
      <c r="T11" s="97">
        <f>'DLA (pensioners)'!U$9</f>
        <v>488.32883506169281</v>
      </c>
      <c r="U11" s="97">
        <f>'DLA (pensioners)'!V$9</f>
        <v>466.49909192475809</v>
      </c>
      <c r="V11" s="97">
        <f>'DLA (pensioners)'!W$9</f>
        <v>441.45703683821239</v>
      </c>
      <c r="W11" s="97">
        <f>'DLA (pensioners)'!X$9</f>
        <v>375.71171663928533</v>
      </c>
      <c r="X11" s="97">
        <f>'DLA (pensioners)'!Y$9</f>
        <v>345.03874190329429</v>
      </c>
      <c r="Y11" s="109">
        <f>'DLA (pensioners)'!Z$9</f>
        <v>324.19574453572272</v>
      </c>
    </row>
    <row r="12" spans="1:25" ht="15" customHeight="1" x14ac:dyDescent="0.4">
      <c r="A12" s="187" t="s">
        <v>96</v>
      </c>
      <c r="B12" s="97"/>
      <c r="C12" s="97"/>
      <c r="D12" s="97"/>
      <c r="E12" s="97"/>
      <c r="F12" s="97"/>
      <c r="G12" s="97"/>
      <c r="H12" s="97">
        <f>DHP!I$9</f>
        <v>0.77248596999999997</v>
      </c>
      <c r="I12" s="97">
        <f>DHP!J$9</f>
        <v>0.96802500000000002</v>
      </c>
      <c r="J12" s="97">
        <f>DHP!K$9</f>
        <v>0.93624025999999994</v>
      </c>
      <c r="K12" s="97">
        <f>DHP!L$9</f>
        <v>1.096338</v>
      </c>
      <c r="L12" s="97">
        <f>DHP!M$9</f>
        <v>1.227301</v>
      </c>
      <c r="M12" s="97">
        <f>DHP!N$9</f>
        <v>1.3075950000000001</v>
      </c>
      <c r="N12" s="97">
        <f>DHP!O$9</f>
        <v>1.4034369999999998</v>
      </c>
      <c r="O12" s="97">
        <f>DHP!P$9</f>
        <v>1.5841340000000002</v>
      </c>
      <c r="P12" s="97">
        <f>DHP!Q$9</f>
        <v>1.5305351200000001</v>
      </c>
      <c r="Q12" s="97">
        <f>DHP!R$9</f>
        <v>1.635203</v>
      </c>
      <c r="R12" s="97">
        <f>DHP!S$9</f>
        <v>3.6466640000000003</v>
      </c>
      <c r="S12" s="97">
        <f>DHP!T$9</f>
        <v>10.412444999999998</v>
      </c>
      <c r="T12" s="97">
        <f>DHP!U$9</f>
        <v>10.648740999999999</v>
      </c>
      <c r="U12" s="97">
        <f>DHP!V$9</f>
        <v>9.2786809999999988</v>
      </c>
      <c r="V12" s="97">
        <f>DHP!W$9</f>
        <v>10.840854999999999</v>
      </c>
      <c r="W12" s="97">
        <f>DHP!X$9</f>
        <v>13.508562</v>
      </c>
      <c r="X12" s="97">
        <f>DHP!Y$9</f>
        <v>13.027317</v>
      </c>
      <c r="Y12" s="109">
        <f>DHP!Z$9</f>
        <v>11.660522</v>
      </c>
    </row>
    <row r="13" spans="1:25" ht="30" customHeight="1" x14ac:dyDescent="0.4">
      <c r="A13" s="187" t="s">
        <v>106</v>
      </c>
      <c r="B13" s="97"/>
      <c r="C13" s="97"/>
      <c r="D13" s="97"/>
      <c r="E13" s="97"/>
      <c r="F13" s="97"/>
      <c r="G13" s="97"/>
      <c r="H13" s="97">
        <f>ESA!I$9</f>
        <v>0</v>
      </c>
      <c r="I13" s="97">
        <f>ESA!J$9</f>
        <v>0</v>
      </c>
      <c r="J13" s="97">
        <f>ESA!K$9</f>
        <v>0</v>
      </c>
      <c r="K13" s="97">
        <f>ESA!L$9</f>
        <v>0</v>
      </c>
      <c r="L13" s="97">
        <f>ESA!M$9</f>
        <v>0</v>
      </c>
      <c r="M13" s="97">
        <f>ESA!N$9</f>
        <v>0</v>
      </c>
      <c r="N13" s="97">
        <f>ESA!O$9</f>
        <v>11.891372252972477</v>
      </c>
      <c r="O13" s="97">
        <f>ESA!P$9</f>
        <v>116.56259168956112</v>
      </c>
      <c r="P13" s="97">
        <f>ESA!Q$9</f>
        <v>200.77814037122229</v>
      </c>
      <c r="Q13" s="97">
        <f>ESA!R$9</f>
        <v>319.00468577648974</v>
      </c>
      <c r="R13" s="97">
        <f>ESA!S$9</f>
        <v>610.68030891646708</v>
      </c>
      <c r="S13" s="97">
        <f>ESA!T$9</f>
        <v>947.34557051014042</v>
      </c>
      <c r="T13" s="97">
        <f>ESA!U$9</f>
        <v>1173.1129724598286</v>
      </c>
      <c r="U13" s="97">
        <f>ESA!V$9</f>
        <v>1321.9668610379968</v>
      </c>
      <c r="V13" s="97">
        <f>ESA!W$9</f>
        <v>1378.1852134038677</v>
      </c>
      <c r="W13" s="97">
        <f>ESA!X$9</f>
        <v>1425.3163462346881</v>
      </c>
      <c r="X13" s="97">
        <f>ESA!Y$9</f>
        <v>1394.4330777549408</v>
      </c>
      <c r="Y13" s="109">
        <f>ESA!Z$9</f>
        <v>1274.2138218776979</v>
      </c>
    </row>
    <row r="14" spans="1:25" ht="15" customHeight="1" x14ac:dyDescent="0.4">
      <c r="A14" s="189" t="s">
        <v>56</v>
      </c>
      <c r="B14" s="97">
        <f>HB!C$9</f>
        <v>832.13882599999999</v>
      </c>
      <c r="C14" s="97">
        <f>HB!D$9</f>
        <v>830.45507599999996</v>
      </c>
      <c r="D14" s="97">
        <f>HB!E$9</f>
        <v>831.47850700000004</v>
      </c>
      <c r="E14" s="97">
        <f>HB!F$9</f>
        <v>844.55060800000001</v>
      </c>
      <c r="F14" s="97">
        <f>HB!G$9</f>
        <v>859.92546479999999</v>
      </c>
      <c r="G14" s="97">
        <f>HB!H$9</f>
        <v>894.269769</v>
      </c>
      <c r="H14" s="97">
        <f>HB!I$9</f>
        <v>956.81748300000004</v>
      </c>
      <c r="I14" s="97">
        <f>HB!J$9</f>
        <v>893.264186</v>
      </c>
      <c r="J14" s="97">
        <f>HB!K$9</f>
        <v>926.70107099999996</v>
      </c>
      <c r="K14" s="97">
        <f>HB!L$9</f>
        <v>966.44524999999999</v>
      </c>
      <c r="L14" s="97">
        <f>HB!M$9</f>
        <v>1021.1888</v>
      </c>
      <c r="M14" s="97">
        <f>HB!N$9</f>
        <v>1069.630535</v>
      </c>
      <c r="N14" s="97">
        <f>HB!O$9</f>
        <v>1174.6424809999999</v>
      </c>
      <c r="O14" s="97">
        <f>HB!P$9</f>
        <v>1384.1209899999999</v>
      </c>
      <c r="P14" s="97">
        <f>HB!Q$9</f>
        <v>1496.9823389999999</v>
      </c>
      <c r="Q14" s="97">
        <f>HB!R$9</f>
        <v>1608.6093370000001</v>
      </c>
      <c r="R14" s="97">
        <f>HB!S$9</f>
        <v>1701.8816280000001</v>
      </c>
      <c r="S14" s="97">
        <f>HB!T$9</f>
        <v>1724.6759910000001</v>
      </c>
      <c r="T14" s="97">
        <f>HB!U$9</f>
        <v>1734.263708</v>
      </c>
      <c r="U14" s="97">
        <f>HB!V$9</f>
        <v>1723.5662670000002</v>
      </c>
      <c r="V14" s="97">
        <f>HB!W$9</f>
        <v>1640.3399400000001</v>
      </c>
      <c r="W14" s="97">
        <f>HB!X$9</f>
        <v>1549.1565029999999</v>
      </c>
      <c r="X14" s="97">
        <f>HB!Y$9</f>
        <v>1418.3515640000001</v>
      </c>
      <c r="Y14" s="109">
        <f>HB!Z$9</f>
        <v>1226.4793445500784</v>
      </c>
    </row>
    <row r="15" spans="1:25" ht="15" customHeight="1" x14ac:dyDescent="0.4">
      <c r="A15" s="188" t="s">
        <v>191</v>
      </c>
      <c r="B15" s="97"/>
      <c r="C15" s="97"/>
      <c r="D15" s="97"/>
      <c r="E15" s="97"/>
      <c r="F15" s="97"/>
      <c r="G15" s="97"/>
      <c r="H15" s="97"/>
      <c r="I15" s="97"/>
      <c r="J15" s="97"/>
      <c r="K15" s="97"/>
      <c r="L15" s="97"/>
      <c r="M15" s="97"/>
      <c r="N15" s="108">
        <v>725.90971300000001</v>
      </c>
      <c r="O15" s="108">
        <v>916.33499099999995</v>
      </c>
      <c r="P15" s="108">
        <v>1023.282463</v>
      </c>
      <c r="Q15" s="108">
        <v>1110.162587</v>
      </c>
      <c r="R15" s="108">
        <v>1190.771661</v>
      </c>
      <c r="S15" s="108">
        <v>1204.7253420000002</v>
      </c>
      <c r="T15" s="108">
        <v>1214.2384570000002</v>
      </c>
      <c r="U15" s="108">
        <v>1210.755748</v>
      </c>
      <c r="V15" s="108">
        <v>1154.2337190000001</v>
      </c>
      <c r="W15" s="108">
        <v>1087.2204369999999</v>
      </c>
      <c r="X15" s="108">
        <v>986.15160600000002</v>
      </c>
      <c r="Y15" s="249">
        <v>801.58472307936188</v>
      </c>
    </row>
    <row r="16" spans="1:25" ht="15" customHeight="1" x14ac:dyDescent="0.4">
      <c r="A16" s="188" t="s">
        <v>192</v>
      </c>
      <c r="B16" s="97"/>
      <c r="C16" s="97"/>
      <c r="D16" s="97"/>
      <c r="E16" s="97"/>
      <c r="F16" s="97"/>
      <c r="G16" s="97"/>
      <c r="H16" s="97"/>
      <c r="I16" s="97"/>
      <c r="J16" s="97"/>
      <c r="K16" s="97"/>
      <c r="L16" s="97"/>
      <c r="M16" s="97"/>
      <c r="N16" s="108">
        <v>448.73276799999996</v>
      </c>
      <c r="O16" s="108">
        <v>467.78599800000001</v>
      </c>
      <c r="P16" s="108">
        <v>473.69987600000002</v>
      </c>
      <c r="Q16" s="108">
        <v>498.44675000000001</v>
      </c>
      <c r="R16" s="108">
        <v>511.10996799999998</v>
      </c>
      <c r="S16" s="108">
        <v>519.950649</v>
      </c>
      <c r="T16" s="108">
        <v>520.02525100000003</v>
      </c>
      <c r="U16" s="108">
        <v>512.81052</v>
      </c>
      <c r="V16" s="108">
        <v>486.106222</v>
      </c>
      <c r="W16" s="108">
        <v>461.93606699999998</v>
      </c>
      <c r="X16" s="108">
        <v>432.19995699999998</v>
      </c>
      <c r="Y16" s="249">
        <v>424.89462147071629</v>
      </c>
    </row>
    <row r="17" spans="1:25" ht="15" customHeight="1" x14ac:dyDescent="0.4">
      <c r="A17" s="189" t="s">
        <v>57</v>
      </c>
      <c r="B17" s="97">
        <f>IB!C$9</f>
        <v>764.03615944440253</v>
      </c>
      <c r="C17" s="97">
        <f>IB!D$9</f>
        <v>729.37386152437057</v>
      </c>
      <c r="D17" s="97">
        <f>IB!E$9</f>
        <v>706.6909451830694</v>
      </c>
      <c r="E17" s="97">
        <f>IB!F$9</f>
        <v>648.47758008278868</v>
      </c>
      <c r="F17" s="97">
        <f>IB!G$9</f>
        <v>644.55994043248234</v>
      </c>
      <c r="G17" s="97">
        <f>IB!H$9</f>
        <v>643.91266274031295</v>
      </c>
      <c r="H17" s="97">
        <f>IB!I$9</f>
        <v>643.29056750124562</v>
      </c>
      <c r="I17" s="97">
        <f>IB!J$9</f>
        <v>638.43250644230454</v>
      </c>
      <c r="J17" s="97">
        <f>IB!K$9</f>
        <v>631.63496975168368</v>
      </c>
      <c r="K17" s="97">
        <f>IB!L$9</f>
        <v>627.22149350905295</v>
      </c>
      <c r="L17" s="97">
        <f>IB!M$9</f>
        <v>614.00769372335503</v>
      </c>
      <c r="M17" s="97">
        <f>IB!N$9</f>
        <v>620.83566465290642</v>
      </c>
      <c r="N17" s="97">
        <f>IB!O$9</f>
        <v>605.04455445110329</v>
      </c>
      <c r="O17" s="97">
        <f>IB!P$9</f>
        <v>567.62942248928005</v>
      </c>
      <c r="P17" s="97">
        <f>IB!Q$9</f>
        <v>519.72497116193949</v>
      </c>
      <c r="Q17" s="97">
        <f>IB!R$9</f>
        <v>457.33666180334689</v>
      </c>
      <c r="R17" s="97">
        <f>IB!S$9</f>
        <v>299.26312825216195</v>
      </c>
      <c r="S17" s="97">
        <f>IB!T$9</f>
        <v>97.587712448387165</v>
      </c>
      <c r="T17" s="97">
        <f>IB!U$9</f>
        <v>12.036974972419188</v>
      </c>
      <c r="U17" s="97">
        <f>IB!V$9</f>
        <v>3.01429271302705</v>
      </c>
      <c r="V17" s="97">
        <f>IB!W$9</f>
        <v>0.77973123649353282</v>
      </c>
      <c r="W17" s="97">
        <f>IB!X$9</f>
        <v>0.69728862568724503</v>
      </c>
      <c r="X17" s="97">
        <f>IB!Y$9</f>
        <v>0</v>
      </c>
      <c r="Y17" s="109">
        <f>IB!Z$9</f>
        <v>0</v>
      </c>
    </row>
    <row r="18" spans="1:25" ht="30" customHeight="1" x14ac:dyDescent="0.4">
      <c r="A18" s="187" t="s">
        <v>58</v>
      </c>
      <c r="B18" s="97">
        <f>IS!C$9</f>
        <v>1228.5220908056103</v>
      </c>
      <c r="C18" s="97">
        <f>IS!D$9</f>
        <v>1017.9243650585981</v>
      </c>
      <c r="D18" s="97">
        <f>IS!E$9</f>
        <v>1005.3924859391817</v>
      </c>
      <c r="E18" s="97">
        <f>IS!F$9</f>
        <v>1065.6874151578706</v>
      </c>
      <c r="F18" s="97">
        <f>IS!G$9</f>
        <v>1166.3215135085788</v>
      </c>
      <c r="G18" s="97">
        <f>IS!H$9</f>
        <v>1255.1139401753353</v>
      </c>
      <c r="H18" s="97">
        <f>IS!I$9</f>
        <v>1263.4057935831183</v>
      </c>
      <c r="I18" s="97">
        <f>IS!J$9</f>
        <v>1129.7671671757735</v>
      </c>
      <c r="J18" s="97">
        <f>IS!K$9</f>
        <v>864.26404546520985</v>
      </c>
      <c r="K18" s="97">
        <f>IS!L$9</f>
        <v>781.42451035918975</v>
      </c>
      <c r="L18" s="97">
        <f>IS!M$9</f>
        <v>750.71635251144676</v>
      </c>
      <c r="M18" s="97">
        <f>IS!N$9</f>
        <v>765.15248700243694</v>
      </c>
      <c r="N18" s="97">
        <f>IS!O$9</f>
        <v>736.28206845432862</v>
      </c>
      <c r="O18" s="97">
        <f>IS!P$9</f>
        <v>709.47408406631246</v>
      </c>
      <c r="P18" s="97">
        <f>IS!Q$9</f>
        <v>670.63415227137239</v>
      </c>
      <c r="Q18" s="97">
        <f>IS!R$9</f>
        <v>595.61654139304562</v>
      </c>
      <c r="R18" s="97">
        <f>IS!S$9</f>
        <v>449.60472253708281</v>
      </c>
      <c r="S18" s="97">
        <f>IS!T$9</f>
        <v>306.93460182666342</v>
      </c>
      <c r="T18" s="97">
        <f>IS!U$9</f>
        <v>263.01540776335253</v>
      </c>
      <c r="U18" s="97">
        <f>IS!V$9</f>
        <v>239.81400657571791</v>
      </c>
      <c r="V18" s="97">
        <f>IS!W$9</f>
        <v>220.39251867062225</v>
      </c>
      <c r="W18" s="97">
        <f>IS!X$9</f>
        <v>219.0043438929294</v>
      </c>
      <c r="X18" s="97">
        <f>IS!Y$9</f>
        <v>190.88030480243089</v>
      </c>
      <c r="Y18" s="109">
        <f>IS!Z$9</f>
        <v>141.27699164745013</v>
      </c>
    </row>
    <row r="19" spans="1:25" ht="15" customHeight="1" x14ac:dyDescent="0.4">
      <c r="A19" s="188" t="s">
        <v>59</v>
      </c>
      <c r="B19" s="97">
        <f>'IS MIG'!C$9</f>
        <v>365.23768419276229</v>
      </c>
      <c r="C19" s="97">
        <f>'IS MIG'!D$9</f>
        <v>353.53419792630416</v>
      </c>
      <c r="D19" s="97">
        <f>'IS MIG'!E$9</f>
        <v>334.75372930330798</v>
      </c>
      <c r="E19" s="97">
        <f>'IS MIG'!F$9</f>
        <v>351.810962235879</v>
      </c>
      <c r="F19" s="97">
        <f>'IS MIG'!G$9</f>
        <v>364.49386893479959</v>
      </c>
      <c r="G19" s="97">
        <f>'IS MIG'!H$9</f>
        <v>401.12795774344613</v>
      </c>
      <c r="H19" s="97">
        <f>'IS MIG'!I$9</f>
        <v>398.00665152865554</v>
      </c>
      <c r="I19" s="97">
        <f>'IS MIG'!J$9</f>
        <v>215.40500986300282</v>
      </c>
      <c r="J19" s="97">
        <f>'IS MIG'!K$9</f>
        <v>0</v>
      </c>
      <c r="K19" s="97">
        <f>'IS MIG'!L$9</f>
        <v>0</v>
      </c>
      <c r="L19" s="97">
        <f>'IS MIG'!M$9</f>
        <v>0</v>
      </c>
      <c r="M19" s="97">
        <f>'IS MIG'!N$9</f>
        <v>0</v>
      </c>
      <c r="N19" s="97">
        <f>'IS MIG'!O$9</f>
        <v>0</v>
      </c>
      <c r="O19" s="97">
        <f>'IS MIG'!P$9</f>
        <v>0</v>
      </c>
      <c r="P19" s="97">
        <f>'IS MIG'!Q$9</f>
        <v>0</v>
      </c>
      <c r="Q19" s="97">
        <f>'IS MIG'!R$9</f>
        <v>0</v>
      </c>
      <c r="R19" s="97">
        <f>'IS MIG'!S$9</f>
        <v>0</v>
      </c>
      <c r="S19" s="97">
        <f>'IS MIG'!T$9</f>
        <v>0</v>
      </c>
      <c r="T19" s="97">
        <f>'IS MIG'!U$9</f>
        <v>0</v>
      </c>
      <c r="U19" s="97">
        <f>'IS MIG'!V$9</f>
        <v>0</v>
      </c>
      <c r="V19" s="97">
        <f>'IS MIG'!W$9</f>
        <v>0</v>
      </c>
      <c r="W19" s="97">
        <f>'IS MIG'!X$9</f>
        <v>0</v>
      </c>
      <c r="X19" s="97">
        <f>'IS MIG'!Y$9</f>
        <v>0</v>
      </c>
      <c r="Y19" s="109">
        <f>'IS MIG'!Z$9</f>
        <v>0</v>
      </c>
    </row>
    <row r="20" spans="1:25" ht="15" customHeight="1" x14ac:dyDescent="0.4">
      <c r="A20" s="188" t="s">
        <v>193</v>
      </c>
      <c r="B20" s="97"/>
      <c r="C20" s="97"/>
      <c r="D20" s="97"/>
      <c r="E20" s="97"/>
      <c r="F20" s="97">
        <f>'IS (incapacity)'!G$9</f>
        <v>353.01890059844925</v>
      </c>
      <c r="G20" s="97">
        <f>'IS (incapacity)'!H$9</f>
        <v>385.68199427816648</v>
      </c>
      <c r="H20" s="97">
        <f>'IS (incapacity)'!I$9</f>
        <v>389.94296833444423</v>
      </c>
      <c r="I20" s="97">
        <f>'IS (incapacity)'!J$9</f>
        <v>418.71482336174148</v>
      </c>
      <c r="J20" s="97">
        <f>'IS (incapacity)'!K$9</f>
        <v>417.08105400124253</v>
      </c>
      <c r="K20" s="97">
        <f>'IS (incapacity)'!L$9</f>
        <v>386.96261271848709</v>
      </c>
      <c r="L20" s="97">
        <f>'IS (incapacity)'!M$9</f>
        <v>385.37568771670777</v>
      </c>
      <c r="M20" s="97">
        <f>'IS (incapacity)'!N$9</f>
        <v>425.16422617037995</v>
      </c>
      <c r="N20" s="97">
        <f>'IS (incapacity)'!O$9</f>
        <v>427.67839711332454</v>
      </c>
      <c r="O20" s="97">
        <f>'IS (incapacity)'!P$9</f>
        <v>417.06030849808093</v>
      </c>
      <c r="P20" s="97">
        <f>'IS (incapacity)'!Q$9</f>
        <v>391.40463551039466</v>
      </c>
      <c r="Q20" s="97">
        <f>'IS (incapacity)'!R$9</f>
        <v>335.08230419161418</v>
      </c>
      <c r="R20" s="97">
        <f>'IS (incapacity)'!S$9</f>
        <v>194.9513185851572</v>
      </c>
      <c r="S20" s="97">
        <f>'IS (incapacity)'!T$9</f>
        <v>64.931476416499834</v>
      </c>
      <c r="T20" s="97">
        <f>'IS (incapacity)'!U$9</f>
        <v>29.810524370098978</v>
      </c>
      <c r="U20" s="97">
        <f>'IS (incapacity)'!V$9</f>
        <v>13.208292445725224</v>
      </c>
      <c r="V20" s="97">
        <f>'IS (incapacity)'!W$9</f>
        <v>4.9106872685112517</v>
      </c>
      <c r="W20" s="97">
        <f>'IS (incapacity)'!X$9</f>
        <v>1.3635742410911225</v>
      </c>
      <c r="X20" s="97">
        <f>'IS (incapacity)'!Y$9</f>
        <v>0</v>
      </c>
      <c r="Y20" s="109">
        <f>'IS (incapacity)'!Z$9</f>
        <v>0</v>
      </c>
    </row>
    <row r="21" spans="1:25" ht="15" customHeight="1" x14ac:dyDescent="0.4">
      <c r="A21" s="188" t="s">
        <v>194</v>
      </c>
      <c r="B21" s="97"/>
      <c r="C21" s="97"/>
      <c r="D21" s="97"/>
      <c r="E21" s="97"/>
      <c r="F21" s="97">
        <f>'IS (lone parent)'!G$9</f>
        <v>397.70318442944097</v>
      </c>
      <c r="G21" s="97">
        <f>'IS (lone parent)'!H$9</f>
        <v>410.73434046722554</v>
      </c>
      <c r="H21" s="97">
        <f>'IS (lone parent)'!I$9</f>
        <v>416.88114005398052</v>
      </c>
      <c r="I21" s="97">
        <f>'IS (lone parent)'!J$9</f>
        <v>434.22108631511048</v>
      </c>
      <c r="J21" s="97">
        <f>'IS (lone parent)'!K$9</f>
        <v>389.77785646507471</v>
      </c>
      <c r="K21" s="97">
        <f>'IS (lone parent)'!L$9</f>
        <v>330.24611767416286</v>
      </c>
      <c r="L21" s="97">
        <f>'IS (lone parent)'!M$9</f>
        <v>300.45928201067306</v>
      </c>
      <c r="M21" s="97">
        <f>'IS (lone parent)'!N$9</f>
        <v>282.68583768162233</v>
      </c>
      <c r="N21" s="97">
        <f>'IS (lone parent)'!O$9</f>
        <v>257.13719459077174</v>
      </c>
      <c r="O21" s="97">
        <f>'IS (lone parent)'!P$9</f>
        <v>237.80755524478144</v>
      </c>
      <c r="P21" s="97">
        <f>'IS (lone parent)'!Q$9</f>
        <v>216.99479106130156</v>
      </c>
      <c r="Q21" s="97">
        <f>'IS (lone parent)'!R$9</f>
        <v>195.18545080113319</v>
      </c>
      <c r="R21" s="97">
        <f>'IS (lone parent)'!S$9</f>
        <v>182.17813130392705</v>
      </c>
      <c r="S21" s="97">
        <f>'IS (lone parent)'!T$9</f>
        <v>166.44967047204028</v>
      </c>
      <c r="T21" s="97">
        <f>'IS (lone parent)'!U$9</f>
        <v>156.80100947308426</v>
      </c>
      <c r="U21" s="97">
        <f>'IS (lone parent)'!V$9</f>
        <v>147.70061439223224</v>
      </c>
      <c r="V21" s="97">
        <f>'IS (lone parent)'!W$9</f>
        <v>137.32457688621977</v>
      </c>
      <c r="W21" s="97">
        <f>'IS (lone parent)'!X$9</f>
        <v>135.24498092713111</v>
      </c>
      <c r="X21" s="97">
        <f>'IS (lone parent)'!Y$9</f>
        <v>113.15744021272</v>
      </c>
      <c r="Y21" s="109">
        <f>'IS (lone parent)'!Z$9</f>
        <v>81.644709462010368</v>
      </c>
    </row>
    <row r="22" spans="1:25" ht="15" customHeight="1" x14ac:dyDescent="0.4">
      <c r="A22" s="188" t="s">
        <v>195</v>
      </c>
      <c r="B22" s="97"/>
      <c r="C22" s="97"/>
      <c r="D22" s="97"/>
      <c r="E22" s="97"/>
      <c r="F22" s="97">
        <f>'IS (carer)'!G$9</f>
        <v>23.859587691916481</v>
      </c>
      <c r="G22" s="97">
        <f>'IS (carer)'!H$9</f>
        <v>30.760806947548321</v>
      </c>
      <c r="H22" s="97">
        <f>'IS (carer)'!I$9</f>
        <v>33.086341638368324</v>
      </c>
      <c r="I22" s="97">
        <f>'IS (carer)'!J$9</f>
        <v>35.910532356860863</v>
      </c>
      <c r="J22" s="97">
        <f>'IS (carer)'!K$9</f>
        <v>34.774771770380084</v>
      </c>
      <c r="K22" s="97">
        <f>'IS (carer)'!L$9</f>
        <v>32.542128829422929</v>
      </c>
      <c r="L22" s="97">
        <f>'IS (carer)'!M$9</f>
        <v>31.833334088772411</v>
      </c>
      <c r="M22" s="97">
        <f>'IS (carer)'!N$9</f>
        <v>30.718183824451415</v>
      </c>
      <c r="N22" s="97">
        <f>'IS (carer)'!O$9</f>
        <v>29.501456856402967</v>
      </c>
      <c r="O22" s="97">
        <f>'IS (carer)'!P$9</f>
        <v>32.221118244480145</v>
      </c>
      <c r="P22" s="97">
        <f>'IS (carer)'!Q$9</f>
        <v>40.149301873784403</v>
      </c>
      <c r="Q22" s="97">
        <f>'IS (carer)'!R$9</f>
        <v>43.99008768129675</v>
      </c>
      <c r="R22" s="97">
        <f>'IS (carer)'!S$9</f>
        <v>50.925158964545801</v>
      </c>
      <c r="S22" s="97">
        <f>'IS (carer)'!T$9</f>
        <v>55.447706970292003</v>
      </c>
      <c r="T22" s="97">
        <f>'IS (carer)'!U$9</f>
        <v>58.90032300171503</v>
      </c>
      <c r="U22" s="97">
        <f>'IS (carer)'!V$9</f>
        <v>64.018490859675666</v>
      </c>
      <c r="V22" s="97">
        <f>'IS (carer)'!W$9</f>
        <v>65.898500736728252</v>
      </c>
      <c r="W22" s="97">
        <f>'IS (carer)'!X$9</f>
        <v>72.476096494013646</v>
      </c>
      <c r="X22" s="97">
        <f>'IS (carer)'!Y$9</f>
        <v>70.441969027619194</v>
      </c>
      <c r="Y22" s="109">
        <f>'IS (carer)'!Z$9</f>
        <v>57.096666763220732</v>
      </c>
    </row>
    <row r="23" spans="1:25" ht="15" customHeight="1" x14ac:dyDescent="0.4">
      <c r="A23" s="188" t="s">
        <v>196</v>
      </c>
      <c r="B23" s="97"/>
      <c r="C23" s="97"/>
      <c r="D23" s="97"/>
      <c r="E23" s="97"/>
      <c r="F23" s="97">
        <f>'IS (others)'!G$9</f>
        <v>27.245971853972421</v>
      </c>
      <c r="G23" s="97">
        <f>'IS (others)'!H$9</f>
        <v>26.808840738948827</v>
      </c>
      <c r="H23" s="97">
        <f>'IS (others)'!I$9</f>
        <v>25.488692027669778</v>
      </c>
      <c r="I23" s="97">
        <f>'IS (others)'!J$9</f>
        <v>25.515715279057673</v>
      </c>
      <c r="J23" s="97">
        <f>'IS (others)'!K$9</f>
        <v>22.630363228512529</v>
      </c>
      <c r="K23" s="97">
        <f>'IS (others)'!L$9</f>
        <v>31.331470852161154</v>
      </c>
      <c r="L23" s="97">
        <f>'IS (others)'!M$9</f>
        <v>34.080864381572546</v>
      </c>
      <c r="M23" s="97">
        <f>'IS (others)'!N$9</f>
        <v>26.0204735927698</v>
      </c>
      <c r="N23" s="97">
        <f>'IS (others)'!O$9</f>
        <v>21.077561697470397</v>
      </c>
      <c r="O23" s="97">
        <f>'IS (others)'!P$9</f>
        <v>21.237776009931267</v>
      </c>
      <c r="P23" s="97">
        <f>'IS (others)'!Q$9</f>
        <v>22.026628327284108</v>
      </c>
      <c r="Q23" s="97">
        <f>'IS (others)'!R$9</f>
        <v>21.363136759949263</v>
      </c>
      <c r="R23" s="97">
        <f>'IS (others)'!S$9</f>
        <v>21.590742574771696</v>
      </c>
      <c r="S23" s="97">
        <f>'IS (others)'!T$9</f>
        <v>20.050286635542946</v>
      </c>
      <c r="T23" s="97">
        <f>'IS (others)'!U$9</f>
        <v>17.558727067094743</v>
      </c>
      <c r="U23" s="97">
        <f>'IS (others)'!V$9</f>
        <v>14.9205691862227</v>
      </c>
      <c r="V23" s="97">
        <f>'IS (others)'!W$9</f>
        <v>12.282843243206001</v>
      </c>
      <c r="W23" s="97">
        <f>'IS (others)'!X$9</f>
        <v>9.92300209947485</v>
      </c>
      <c r="X23" s="97">
        <f>'IS (others)'!Y$9</f>
        <v>7.2150188656120253</v>
      </c>
      <c r="Y23" s="109">
        <f>'IS (others)'!Z$9</f>
        <v>2.5065515852983182</v>
      </c>
    </row>
    <row r="24" spans="1:25" ht="30" customHeight="1" x14ac:dyDescent="0.4">
      <c r="A24" s="189" t="s">
        <v>64</v>
      </c>
      <c r="B24" s="97"/>
      <c r="C24" s="97"/>
      <c r="D24" s="97"/>
      <c r="E24" s="97"/>
      <c r="F24" s="97">
        <f>IIDB!G$9</f>
        <v>75.500474116826709</v>
      </c>
      <c r="G24" s="97">
        <f>IIDB!H$9</f>
        <v>77.468015562108491</v>
      </c>
      <c r="H24" s="97">
        <f>IIDB!I$9</f>
        <v>77.848187336572451</v>
      </c>
      <c r="I24" s="97">
        <f>IIDB!J$9</f>
        <v>78.255583271629504</v>
      </c>
      <c r="J24" s="97">
        <f>IIDB!K$9</f>
        <v>80.233130131988474</v>
      </c>
      <c r="K24" s="97">
        <f>IIDB!L$9</f>
        <v>79.133653089186382</v>
      </c>
      <c r="L24" s="97">
        <f>IIDB!M$9</f>
        <v>78.820143232292068</v>
      </c>
      <c r="M24" s="97">
        <f>IIDB!N$9</f>
        <v>78.970690094397682</v>
      </c>
      <c r="N24" s="97">
        <f>IIDB!O$9</f>
        <v>80.333995071542105</v>
      </c>
      <c r="O24" s="97">
        <f>IIDB!P$9</f>
        <v>83.409033471080022</v>
      </c>
      <c r="P24" s="97">
        <f>IIDB!Q$9</f>
        <v>90.452302532633766</v>
      </c>
      <c r="Q24" s="97">
        <f>IIDB!R$9</f>
        <v>90.867044431732126</v>
      </c>
      <c r="R24" s="97">
        <f>IIDB!S$9</f>
        <v>92.571368654525671</v>
      </c>
      <c r="S24" s="97">
        <f>IIDB!T$9</f>
        <v>92.182323476614627</v>
      </c>
      <c r="T24" s="97">
        <f>IIDB!U$9</f>
        <v>92.902176680435318</v>
      </c>
      <c r="U24" s="97">
        <f>IIDB!V$9</f>
        <v>91.58865961100949</v>
      </c>
      <c r="V24" s="97">
        <f>IIDB!W$9</f>
        <v>88.84491013756498</v>
      </c>
      <c r="W24" s="97">
        <f>IIDB!X$9</f>
        <v>87.122548517486223</v>
      </c>
      <c r="X24" s="97">
        <f>IIDB!Y$9</f>
        <v>87.061538019649689</v>
      </c>
      <c r="Y24" s="109">
        <f>IIDB!Z$9</f>
        <v>86.564324763547248</v>
      </c>
    </row>
    <row r="25" spans="1:25" ht="15" customHeight="1" x14ac:dyDescent="0.4">
      <c r="A25" s="187" t="s">
        <v>65</v>
      </c>
      <c r="B25" s="97">
        <f>JSA!C$9</f>
        <v>212.46724135416616</v>
      </c>
      <c r="C25" s="97">
        <f>JSA!D$9</f>
        <v>403.13654763252492</v>
      </c>
      <c r="D25" s="97">
        <f>JSA!E$9</f>
        <v>370.8330651667257</v>
      </c>
      <c r="E25" s="97">
        <f>JSA!F$9</f>
        <v>332.36285518815077</v>
      </c>
      <c r="F25" s="97">
        <f>JSA!G$9</f>
        <v>296.80313810193582</v>
      </c>
      <c r="G25" s="97">
        <f>JSA!H$9</f>
        <v>265.58141735701366</v>
      </c>
      <c r="H25" s="97">
        <f>JSA!I$9</f>
        <v>254.07064972192705</v>
      </c>
      <c r="I25" s="97">
        <f>JSA!J$9</f>
        <v>237.69880117212125</v>
      </c>
      <c r="J25" s="97">
        <f>JSA!K$9</f>
        <v>197.90628826640079</v>
      </c>
      <c r="K25" s="97">
        <f>JSA!L$9</f>
        <v>216.64117346610016</v>
      </c>
      <c r="L25" s="97">
        <f>JSA!M$9</f>
        <v>236.87483481675491</v>
      </c>
      <c r="M25" s="97">
        <f>JSA!N$9</f>
        <v>221.61445686148096</v>
      </c>
      <c r="N25" s="97">
        <f>JSA!O$9</f>
        <v>292.45824736510122</v>
      </c>
      <c r="O25" s="97">
        <f>JSA!P$9</f>
        <v>477.63964415401921</v>
      </c>
      <c r="P25" s="97">
        <f>JSA!Q$9</f>
        <v>462.27236786329649</v>
      </c>
      <c r="Q25" s="97">
        <f>JSA!R$9</f>
        <v>522.2195756196819</v>
      </c>
      <c r="R25" s="97">
        <f>JSA!S$9</f>
        <v>569.67407732069466</v>
      </c>
      <c r="S25" s="97">
        <f>JSA!T$9</f>
        <v>490.00613815460684</v>
      </c>
      <c r="T25" s="97">
        <f>JSA!U$9</f>
        <v>357.62764232215625</v>
      </c>
      <c r="U25" s="97">
        <f>JSA!V$9</f>
        <v>271.43776018899314</v>
      </c>
      <c r="V25" s="97">
        <f>JSA!W$9</f>
        <v>208.84999544361364</v>
      </c>
      <c r="W25" s="97">
        <f>JSA!X$9</f>
        <v>182.21636388920766</v>
      </c>
      <c r="X25" s="97">
        <f>JSA!Y$9</f>
        <v>148.85448090325852</v>
      </c>
      <c r="Y25" s="109">
        <f>JSA!Z$9</f>
        <v>80.558929036529875</v>
      </c>
    </row>
    <row r="26" spans="1:25" ht="15" customHeight="1" x14ac:dyDescent="0.4">
      <c r="A26" s="187" t="s">
        <v>66</v>
      </c>
      <c r="B26" s="97">
        <f>MA!C$9</f>
        <v>0</v>
      </c>
      <c r="C26" s="97">
        <f>MA!D$9</f>
        <v>0</v>
      </c>
      <c r="D26" s="97">
        <f>MA!E$9</f>
        <v>0</v>
      </c>
      <c r="E26" s="97">
        <f>MA!F$9</f>
        <v>0</v>
      </c>
      <c r="F26" s="97">
        <f>MA!G$9</f>
        <v>4.3889500733331728</v>
      </c>
      <c r="G26" s="97">
        <f>MA!H$9</f>
        <v>3.4472904150176782</v>
      </c>
      <c r="H26" s="97">
        <f>MA!I$9</f>
        <v>6.0669587633943687</v>
      </c>
      <c r="I26" s="97">
        <f>MA!J$9</f>
        <v>10.747779029116757</v>
      </c>
      <c r="J26" s="97">
        <f>MA!K$9</f>
        <v>12.679060502537485</v>
      </c>
      <c r="K26" s="97">
        <f>MA!L$9</f>
        <v>15.408499916169694</v>
      </c>
      <c r="L26" s="97">
        <f>MA!M$9</f>
        <v>16.429657919186194</v>
      </c>
      <c r="M26" s="97">
        <f>MA!N$9</f>
        <v>19.983084248081664</v>
      </c>
      <c r="N26" s="97">
        <f>MA!O$9</f>
        <v>27.214811398654785</v>
      </c>
      <c r="O26" s="97">
        <f>MA!P$9</f>
        <v>25.934624543589113</v>
      </c>
      <c r="P26" s="97">
        <f>MA!Q$9</f>
        <v>23.802616380478774</v>
      </c>
      <c r="Q26" s="97">
        <f>MA!R$9</f>
        <v>24.513159876005801</v>
      </c>
      <c r="R26" s="97">
        <f>MA!S$9</f>
        <v>28.751945950581181</v>
      </c>
      <c r="S26" s="97">
        <f>MA!T$9</f>
        <v>29.050749750382451</v>
      </c>
      <c r="T26" s="97">
        <f>MA!U$9</f>
        <v>34.284708223451368</v>
      </c>
      <c r="U26" s="97">
        <f>MA!V$9</f>
        <v>36.779482486538519</v>
      </c>
      <c r="V26" s="97">
        <f>MA!W$9</f>
        <v>33.207856638391249</v>
      </c>
      <c r="W26" s="97">
        <f>MA!X$9</f>
        <v>33.261768050899143</v>
      </c>
      <c r="X26" s="97">
        <f>MA!Y$9</f>
        <v>30.985240113132381</v>
      </c>
      <c r="Y26" s="109">
        <f>MA!Z$9</f>
        <v>31.278294682654529</v>
      </c>
    </row>
    <row r="27" spans="1:25" ht="15" customHeight="1" x14ac:dyDescent="0.4">
      <c r="A27" s="187" t="s">
        <v>197</v>
      </c>
      <c r="B27" s="97"/>
      <c r="C27" s="97"/>
      <c r="D27" s="97"/>
      <c r="E27" s="97"/>
      <c r="F27" s="97"/>
      <c r="G27" s="97"/>
      <c r="H27" s="97"/>
      <c r="I27" s="97"/>
      <c r="J27" s="97">
        <f>O75TVL!K$9</f>
        <v>37.024847445733165</v>
      </c>
      <c r="K27" s="97">
        <f>O75TVL!L$9</f>
        <v>39.070438298086174</v>
      </c>
      <c r="L27" s="97">
        <f>O75TVL!M$9</f>
        <v>41.331100780957357</v>
      </c>
      <c r="M27" s="97">
        <f>O75TVL!N$9</f>
        <v>43.043768890923538</v>
      </c>
      <c r="N27" s="97">
        <f>O75TVL!O$9</f>
        <v>44.535389416631915</v>
      </c>
      <c r="O27" s="97">
        <f>O75TVL!P$9</f>
        <v>46.355797106995297</v>
      </c>
      <c r="P27" s="97">
        <f>O75TVL!Q$9</f>
        <v>48.823640842541089</v>
      </c>
      <c r="Q27" s="97">
        <f>O75TVL!R$9</f>
        <v>49.537345908203285</v>
      </c>
      <c r="R27" s="97">
        <f>O75TVL!S$9</f>
        <v>50.213710682916734</v>
      </c>
      <c r="S27" s="97">
        <f>O75TVL!T$9</f>
        <v>50.782828334703275</v>
      </c>
      <c r="T27" s="97">
        <f>O75TVL!U$9</f>
        <v>51.224756070566109</v>
      </c>
      <c r="U27" s="97">
        <f>O75TVL!V$9</f>
        <v>51.961136888118048</v>
      </c>
      <c r="V27" s="97">
        <f>O75TVL!W$9</f>
        <v>52.445958818971945</v>
      </c>
      <c r="W27" s="97">
        <f>O75TVL!X$9</f>
        <v>54.719287530454189</v>
      </c>
      <c r="X27" s="97">
        <f>O75TVL!Y$9</f>
        <v>39.148473416713529</v>
      </c>
      <c r="Y27" s="109">
        <f>O75TVL!Z$9</f>
        <v>20.967888043433874</v>
      </c>
    </row>
    <row r="28" spans="1:25" ht="15" customHeight="1" x14ac:dyDescent="0.4">
      <c r="A28" s="187" t="s">
        <v>100</v>
      </c>
      <c r="B28" s="97"/>
      <c r="C28" s="97"/>
      <c r="D28" s="97"/>
      <c r="E28" s="97"/>
      <c r="F28" s="97"/>
      <c r="G28" s="97"/>
      <c r="H28" s="97"/>
      <c r="I28" s="97">
        <f>PC!J$9</f>
        <v>0</v>
      </c>
      <c r="J28" s="97">
        <f>PC!K$9</f>
        <v>528.41200978327788</v>
      </c>
      <c r="K28" s="97">
        <f>PC!L$9</f>
        <v>562.55822029250339</v>
      </c>
      <c r="L28" s="97">
        <f>PC!M$9</f>
        <v>599.71967118470025</v>
      </c>
      <c r="M28" s="97">
        <f>PC!N$9</f>
        <v>642.06758331125297</v>
      </c>
      <c r="N28" s="97">
        <f>PC!O$9</f>
        <v>669.25747485621787</v>
      </c>
      <c r="O28" s="97">
        <f>PC!P$9</f>
        <v>702.95754403216893</v>
      </c>
      <c r="P28" s="97">
        <f>PC!Q$9</f>
        <v>712.03065160264828</v>
      </c>
      <c r="Q28" s="97">
        <f>PC!R$9</f>
        <v>688.52866217394694</v>
      </c>
      <c r="R28" s="97">
        <f>PC!S$9</f>
        <v>633.81891003359192</v>
      </c>
      <c r="S28" s="97">
        <f>PC!T$9</f>
        <v>592.36586842943166</v>
      </c>
      <c r="T28" s="97">
        <f>PC!U$9</f>
        <v>549.20039006048739</v>
      </c>
      <c r="U28" s="97">
        <f>PC!V$9</f>
        <v>502.34844563430534</v>
      </c>
      <c r="V28" s="97">
        <f>PC!W$9</f>
        <v>462.20326319588776</v>
      </c>
      <c r="W28" s="97">
        <f>PC!X$9</f>
        <v>434.75405259405204</v>
      </c>
      <c r="X28" s="97">
        <f>PC!Y$9</f>
        <v>413.15844220930893</v>
      </c>
      <c r="Y28" s="109">
        <f>PC!Z$9</f>
        <v>405.00888424271864</v>
      </c>
    </row>
    <row r="29" spans="1:25" ht="30" customHeight="1" x14ac:dyDescent="0.4">
      <c r="A29" s="187" t="s">
        <v>113</v>
      </c>
      <c r="B29" s="97"/>
      <c r="C29" s="97"/>
      <c r="D29" s="97"/>
      <c r="E29" s="97"/>
      <c r="F29" s="97"/>
      <c r="G29" s="97"/>
      <c r="H29" s="97"/>
      <c r="I29" s="97">
        <f>PIP!J$9</f>
        <v>0</v>
      </c>
      <c r="J29" s="97">
        <f>PIP!K$9</f>
        <v>0</v>
      </c>
      <c r="K29" s="97">
        <f>PIP!L$9</f>
        <v>0</v>
      </c>
      <c r="L29" s="97">
        <f>PIP!M$9</f>
        <v>0</v>
      </c>
      <c r="M29" s="97">
        <f>PIP!N$9</f>
        <v>0</v>
      </c>
      <c r="N29" s="97">
        <f>PIP!O$9</f>
        <v>0</v>
      </c>
      <c r="O29" s="97">
        <f>PIP!P$9</f>
        <v>0</v>
      </c>
      <c r="P29" s="97">
        <f>PIP!Q$9</f>
        <v>0</v>
      </c>
      <c r="Q29" s="97">
        <f>PIP!R$9</f>
        <v>0</v>
      </c>
      <c r="R29" s="97">
        <f>PIP!S$9</f>
        <v>0</v>
      </c>
      <c r="S29" s="97">
        <f>PIP!T$9</f>
        <v>15.480493023575928</v>
      </c>
      <c r="T29" s="97">
        <f>PIP!U$9</f>
        <v>119.94080085943762</v>
      </c>
      <c r="U29" s="97">
        <f>PIP!V$9</f>
        <v>237.55144060514183</v>
      </c>
      <c r="V29" s="97">
        <f>PIP!W$9</f>
        <v>442.74854144235883</v>
      </c>
      <c r="W29" s="97">
        <f>PIP!X$9</f>
        <v>771.58576774870244</v>
      </c>
      <c r="X29" s="97">
        <f>PIP!Y$9</f>
        <v>949.33089715248366</v>
      </c>
      <c r="Y29" s="109">
        <f>PIP!Z$9</f>
        <v>1128.7519304310649</v>
      </c>
    </row>
    <row r="30" spans="1:25" ht="15" customHeight="1" x14ac:dyDescent="0.4">
      <c r="A30" s="187" t="s">
        <v>67</v>
      </c>
      <c r="B30" s="97">
        <f>SDA!C$9</f>
        <v>88.956821715662727</v>
      </c>
      <c r="C30" s="97">
        <f>SDA!D$9</f>
        <v>96.918641771100681</v>
      </c>
      <c r="D30" s="97">
        <f>SDA!E$9</f>
        <v>95.287733785076384</v>
      </c>
      <c r="E30" s="97">
        <f>SDA!F$9</f>
        <v>97.591417550947</v>
      </c>
      <c r="F30" s="97">
        <f>SDA!G$9</f>
        <v>93.044778946258788</v>
      </c>
      <c r="G30" s="97">
        <f>SDA!H$9</f>
        <v>95.295514232772533</v>
      </c>
      <c r="H30" s="97">
        <f>SDA!I$9</f>
        <v>87.632008421180217</v>
      </c>
      <c r="I30" s="97">
        <f>SDA!J$9</f>
        <v>85.687637970488481</v>
      </c>
      <c r="J30" s="97">
        <f>SDA!K$9</f>
        <v>83.752637330507639</v>
      </c>
      <c r="K30" s="97">
        <f>SDA!L$9</f>
        <v>82.280840099038357</v>
      </c>
      <c r="L30" s="97">
        <f>SDA!M$9</f>
        <v>82.565185892271515</v>
      </c>
      <c r="M30" s="97">
        <f>SDA!N$9</f>
        <v>82.447537251392703</v>
      </c>
      <c r="N30" s="97">
        <f>SDA!O$9</f>
        <v>81.544314669735002</v>
      </c>
      <c r="O30" s="97">
        <f>SDA!P$9</f>
        <v>83.266718732706579</v>
      </c>
      <c r="P30" s="97">
        <f>SDA!Q$9</f>
        <v>81.474445948240657</v>
      </c>
      <c r="Q30" s="97">
        <f>SDA!R$9</f>
        <v>80.527740937020098</v>
      </c>
      <c r="R30" s="97">
        <f>SDA!S$9</f>
        <v>81.09982932353131</v>
      </c>
      <c r="S30" s="97">
        <f>SDA!T$9</f>
        <v>78.222725181053391</v>
      </c>
      <c r="T30" s="97">
        <f>SDA!U$9</f>
        <v>60.948397449370361</v>
      </c>
      <c r="U30" s="97">
        <f>SDA!V$9</f>
        <v>31.720628902484926</v>
      </c>
      <c r="V30" s="97">
        <f>SDA!W$9</f>
        <v>14.95854580325307</v>
      </c>
      <c r="W30" s="97">
        <f>SDA!X$9</f>
        <v>9.788834790003758</v>
      </c>
      <c r="X30" s="97">
        <f>SDA!Y$9</f>
        <v>8.4572613004516732</v>
      </c>
      <c r="Y30" s="109">
        <f>SDA!Z$9</f>
        <v>7.8117567404726636</v>
      </c>
    </row>
    <row r="31" spans="1:25" ht="15" customHeight="1" x14ac:dyDescent="0.4">
      <c r="A31" s="188" t="s">
        <v>54</v>
      </c>
      <c r="B31" s="97"/>
      <c r="C31" s="97"/>
      <c r="D31" s="97"/>
      <c r="E31" s="97"/>
      <c r="F31" s="97">
        <f>'SDA (working age)'!G$9</f>
        <v>77.332295454569206</v>
      </c>
      <c r="G31" s="97">
        <f>'SDA (working age)'!H$9</f>
        <v>79.406929584922892</v>
      </c>
      <c r="H31" s="97">
        <f>'SDA (working age)'!I$9</f>
        <v>71.973623740849732</v>
      </c>
      <c r="I31" s="97">
        <f>'SDA (working age)'!J$9</f>
        <v>69.393021493684287</v>
      </c>
      <c r="J31" s="97">
        <f>'SDA (working age)'!K$9</f>
        <v>71.867067828198714</v>
      </c>
      <c r="K31" s="97">
        <f>'SDA (working age)'!L$9</f>
        <v>70.07329465831927</v>
      </c>
      <c r="L31" s="97">
        <f>'SDA (working age)'!M$9</f>
        <v>69.675700958009827</v>
      </c>
      <c r="M31" s="97">
        <f>'SDA (working age)'!N$9</f>
        <v>63.336814002764498</v>
      </c>
      <c r="N31" s="97">
        <f>'SDA (working age)'!O$9</f>
        <v>64.828156949639833</v>
      </c>
      <c r="O31" s="97">
        <f>'SDA (working age)'!P$9</f>
        <v>65.816661787223453</v>
      </c>
      <c r="P31" s="97">
        <f>'SDA (working age)'!Q$9</f>
        <v>65.428276685389875</v>
      </c>
      <c r="Q31" s="97">
        <f>'SDA (working age)'!R$9</f>
        <v>64.689775549321581</v>
      </c>
      <c r="R31" s="97">
        <f>'SDA (working age)'!S$9</f>
        <v>66.235424144631068</v>
      </c>
      <c r="S31" s="97">
        <f>'SDA (working age)'!T$9</f>
        <v>64.92304347500567</v>
      </c>
      <c r="T31" s="97">
        <f>'SDA (working age)'!U$9</f>
        <v>48.446927151882534</v>
      </c>
      <c r="U31" s="97">
        <f>'SDA (working age)'!V$9</f>
        <v>20.303309181235377</v>
      </c>
      <c r="V31" s="97">
        <f>'SDA (working age)'!W$9</f>
        <v>4.5749785939026122</v>
      </c>
      <c r="W31" s="97">
        <f>'SDA (working age)'!X$9</f>
        <v>0.55832981869375575</v>
      </c>
      <c r="X31" s="97">
        <f>'SDA (working age)'!Y$9</f>
        <v>3.6899106364278594E-2</v>
      </c>
      <c r="Y31" s="109">
        <f>'SDA (working age)'!Z$9</f>
        <v>0</v>
      </c>
    </row>
    <row r="32" spans="1:25" ht="15" customHeight="1" x14ac:dyDescent="0.4">
      <c r="A32" s="188" t="s">
        <v>55</v>
      </c>
      <c r="B32" s="97"/>
      <c r="C32" s="97"/>
      <c r="D32" s="97"/>
      <c r="E32" s="97"/>
      <c r="F32" s="97">
        <f>'SDA (pensioners)'!G$9</f>
        <v>15.712483491689586</v>
      </c>
      <c r="G32" s="97">
        <f>'SDA (pensioners)'!H$9</f>
        <v>15.888584647849644</v>
      </c>
      <c r="H32" s="97">
        <f>'SDA (pensioners)'!I$9</f>
        <v>15.658384680330485</v>
      </c>
      <c r="I32" s="97">
        <f>'SDA (pensioners)'!J$9</f>
        <v>16.294616476804201</v>
      </c>
      <c r="J32" s="97">
        <f>'SDA (pensioners)'!K$9</f>
        <v>11.88556950230894</v>
      </c>
      <c r="K32" s="97">
        <f>'SDA (pensioners)'!L$9</f>
        <v>12.207545440719079</v>
      </c>
      <c r="L32" s="97">
        <f>'SDA (pensioners)'!M$9</f>
        <v>12.889484934261697</v>
      </c>
      <c r="M32" s="97">
        <f>'SDA (pensioners)'!N$9</f>
        <v>19.110723248628201</v>
      </c>
      <c r="N32" s="97">
        <f>'SDA (pensioners)'!O$9</f>
        <v>16.716157720095161</v>
      </c>
      <c r="O32" s="97">
        <f>'SDA (pensioners)'!P$9</f>
        <v>17.450056945483126</v>
      </c>
      <c r="P32" s="97">
        <f>'SDA (pensioners)'!Q$9</f>
        <v>16.046169262850778</v>
      </c>
      <c r="Q32" s="97">
        <f>'SDA (pensioners)'!R$9</f>
        <v>15.837965387698524</v>
      </c>
      <c r="R32" s="97">
        <f>'SDA (pensioners)'!S$9</f>
        <v>14.864405178900247</v>
      </c>
      <c r="S32" s="97">
        <f>'SDA (pensioners)'!T$9</f>
        <v>13.299681706047728</v>
      </c>
      <c r="T32" s="97">
        <f>'SDA (pensioners)'!U$9</f>
        <v>12.501470297487831</v>
      </c>
      <c r="U32" s="97">
        <f>'SDA (pensioners)'!V$9</f>
        <v>11.417319721249545</v>
      </c>
      <c r="V32" s="97">
        <f>'SDA (pensioners)'!W$9</f>
        <v>10.383567209350458</v>
      </c>
      <c r="W32" s="97">
        <f>'SDA (pensioners)'!X$9</f>
        <v>9.2305049713100029</v>
      </c>
      <c r="X32" s="97">
        <f>'SDA (pensioners)'!Y$9</f>
        <v>8.4203621940873941</v>
      </c>
      <c r="Y32" s="109">
        <f>'SDA (pensioners)'!Z$9</f>
        <v>7.8117567404726636</v>
      </c>
    </row>
    <row r="33" spans="1:25" ht="15" x14ac:dyDescent="0.4">
      <c r="A33" s="190" t="s">
        <v>68</v>
      </c>
      <c r="B33" s="97">
        <f>SP!C$9</f>
        <v>0</v>
      </c>
      <c r="C33" s="97">
        <f>SP!D$9</f>
        <v>0</v>
      </c>
      <c r="D33" s="97">
        <f>SP!E$9</f>
        <v>0</v>
      </c>
      <c r="E33" s="97">
        <f>SP!F$9</f>
        <v>3186.7988911134539</v>
      </c>
      <c r="F33" s="97">
        <f>SP!G$9</f>
        <v>3264.387293300555</v>
      </c>
      <c r="G33" s="97">
        <f>SP!H$9</f>
        <v>3525.5947986999158</v>
      </c>
      <c r="H33" s="97">
        <f>SP!I$9</f>
        <v>3703.8798445320926</v>
      </c>
      <c r="I33" s="97">
        <f>SP!J$9</f>
        <v>3876.2857148058274</v>
      </c>
      <c r="J33" s="97">
        <f>SP!K$9</f>
        <v>4057.4096429323899</v>
      </c>
      <c r="K33" s="97">
        <f>SP!L$9</f>
        <v>4266.841749897847</v>
      </c>
      <c r="L33" s="97">
        <f>SP!M$9</f>
        <v>4445.4649214662004</v>
      </c>
      <c r="M33" s="97">
        <f>SP!N$9</f>
        <v>4761.717737547764</v>
      </c>
      <c r="N33" s="97">
        <f>SP!O$9</f>
        <v>5086.1095141533851</v>
      </c>
      <c r="O33" s="97">
        <f>SP!P$9</f>
        <v>5521.6311633488349</v>
      </c>
      <c r="P33" s="97">
        <f>SP!Q$9</f>
        <v>5747.8298803079069</v>
      </c>
      <c r="Q33" s="97">
        <f>SP!R$9</f>
        <v>6101.3828144034187</v>
      </c>
      <c r="R33" s="97">
        <f>SP!S$9</f>
        <v>6565.7253432465677</v>
      </c>
      <c r="S33" s="97">
        <f>SP!T$9</f>
        <v>6839.3741643195535</v>
      </c>
      <c r="T33" s="97">
        <f>SP!U$9</f>
        <v>7113.8680597735429</v>
      </c>
      <c r="U33" s="97">
        <f>SP!V$9</f>
        <v>7353.8341586595916</v>
      </c>
      <c r="V33" s="97">
        <f>SP!W$9</f>
        <v>7535.9055046875601</v>
      </c>
      <c r="W33" s="97">
        <f>SP!X$9</f>
        <v>7715.4673910352358</v>
      </c>
      <c r="X33" s="97">
        <f>SP!Y$9</f>
        <v>7949.9640187310779</v>
      </c>
      <c r="Y33" s="109">
        <f>SP!Z$9</f>
        <v>8106.4785818555538</v>
      </c>
    </row>
    <row r="34" spans="1:25" ht="30" customHeight="1" x14ac:dyDescent="0.4">
      <c r="A34" s="190" t="s">
        <v>101</v>
      </c>
      <c r="B34" s="97"/>
      <c r="C34" s="97"/>
      <c r="D34" s="97"/>
      <c r="E34" s="97"/>
      <c r="F34" s="97"/>
      <c r="G34" s="97"/>
      <c r="H34" s="97"/>
      <c r="I34" s="97"/>
      <c r="J34" s="97">
        <f>SMP!K$9</f>
        <v>95.39428520578933</v>
      </c>
      <c r="K34" s="97">
        <f>SMP!L$9</f>
        <v>101.60325731734007</v>
      </c>
      <c r="L34" s="97">
        <f>SMP!M$9</f>
        <v>103.79042825757092</v>
      </c>
      <c r="M34" s="97">
        <f>SMP!N$9</f>
        <v>136.82269411847113</v>
      </c>
      <c r="N34" s="97">
        <f>SMP!O$9</f>
        <v>153.10889085837297</v>
      </c>
      <c r="O34" s="97">
        <f>SMP!P$9</f>
        <v>171.83021082932493</v>
      </c>
      <c r="P34" s="97">
        <f>SMP!Q$9</f>
        <v>181.50918402983925</v>
      </c>
      <c r="Q34" s="97">
        <f>SMP!R$9</f>
        <v>168.67460443901862</v>
      </c>
      <c r="R34" s="97">
        <f>SMP!S$9</f>
        <v>172.49190400964235</v>
      </c>
      <c r="S34" s="97">
        <f>SMP!T$9</f>
        <v>170.93794959046454</v>
      </c>
      <c r="T34" s="97">
        <f>SMP!U$9</f>
        <v>174.64039860651306</v>
      </c>
      <c r="U34" s="97">
        <f>SMP!V$9</f>
        <v>185.7589059</v>
      </c>
      <c r="V34" s="97">
        <f>SMP!W$9</f>
        <v>190.04666503999999</v>
      </c>
      <c r="W34" s="97">
        <f>SMP!X$9</f>
        <v>189.65222968400204</v>
      </c>
      <c r="X34" s="97">
        <f>SMP!Y$9</f>
        <v>173.77699698308774</v>
      </c>
      <c r="Y34" s="109">
        <f>SMP!Z$9</f>
        <v>154.53969104400056</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UC!T$9</f>
        <v>1.1656656039801001E-2</v>
      </c>
      <c r="T35" s="97">
        <f>UC!U$9</f>
        <v>0.8285671932450438</v>
      </c>
      <c r="U35" s="97">
        <f>UC!V$9</f>
        <v>21.007429634533572</v>
      </c>
      <c r="V35" s="97">
        <f>UC!W$9</f>
        <v>122.07193088527129</v>
      </c>
      <c r="W35" s="97">
        <f>UC!X$9</f>
        <v>274.86383807283823</v>
      </c>
      <c r="X35" s="97">
        <f>UC!Y$9</f>
        <v>701.33546693996652</v>
      </c>
      <c r="Y35" s="109">
        <f>UC!Z$9</f>
        <v>1550.5183449263882</v>
      </c>
    </row>
    <row r="36" spans="1:25" ht="15" customHeight="1" x14ac:dyDescent="0.4">
      <c r="A36" s="190" t="s">
        <v>69</v>
      </c>
      <c r="B36" s="97"/>
      <c r="C36" s="97"/>
      <c r="D36" s="97"/>
      <c r="E36" s="97"/>
      <c r="F36" s="97">
        <f>WFP!G$9</f>
        <v>153.67771413284879</v>
      </c>
      <c r="G36" s="97">
        <f>WFP!H$9</f>
        <v>147.24941238090307</v>
      </c>
      <c r="H36" s="97">
        <f>WFP!I$9</f>
        <v>148.97243232124109</v>
      </c>
      <c r="I36" s="97">
        <f>WFP!J$9</f>
        <v>166.40230214606242</v>
      </c>
      <c r="J36" s="97">
        <f>WFP!K$9</f>
        <v>213.67492331236252</v>
      </c>
      <c r="K36" s="97">
        <f>WFP!L$9</f>
        <v>268.22635596494558</v>
      </c>
      <c r="L36" s="97">
        <f>WFP!M$9</f>
        <v>173.90265190290296</v>
      </c>
      <c r="M36" s="97">
        <f>WFP!N$9</f>
        <v>178.42405905492097</v>
      </c>
      <c r="N36" s="97">
        <f>WFP!O$9</f>
        <v>232.26740109067748</v>
      </c>
      <c r="O36" s="97">
        <f>WFP!P$9</f>
        <v>234.61421610282952</v>
      </c>
      <c r="P36" s="97">
        <f>WFP!Q$9</f>
        <v>235.91525191324769</v>
      </c>
      <c r="Q36" s="97">
        <f>WFP!R$9</f>
        <v>183.69710055962992</v>
      </c>
      <c r="R36" s="97">
        <f>WFP!S$9</f>
        <v>182.06646832111772</v>
      </c>
      <c r="S36" s="97">
        <f>WFP!T$9</f>
        <v>181.5242293116944</v>
      </c>
      <c r="T36" s="97">
        <f>WFP!U$9</f>
        <v>179.15482291448038</v>
      </c>
      <c r="U36" s="97">
        <f>WFP!V$9</f>
        <v>176.82188581651792</v>
      </c>
      <c r="V36" s="97">
        <f>WFP!W$9</f>
        <v>174.66895839631906</v>
      </c>
      <c r="W36" s="97">
        <f>WFP!X$9</f>
        <v>172.27515724043684</v>
      </c>
      <c r="X36" s="97">
        <f>WFP!Y$9</f>
        <v>169.82659943140413</v>
      </c>
      <c r="Y36" s="109">
        <f>WFP!Z$9</f>
        <v>167.96405515602996</v>
      </c>
    </row>
    <row r="37" spans="1:25" ht="30" customHeight="1" x14ac:dyDescent="0.4">
      <c r="A37" s="191" t="s">
        <v>198</v>
      </c>
      <c r="B37" s="90">
        <f>SUM(B3:B36)-SUM(B9:B11,B19:B23)</f>
        <v>3992.9805005501698</v>
      </c>
      <c r="C37" s="90">
        <f>SUM(C3:C36)-SUM(C9:C11,C19:C23)</f>
        <v>3993.4028523461247</v>
      </c>
      <c r="D37" s="90">
        <f>SUM(D3:D36)-SUM(D9:D11,D19:D23)</f>
        <v>3973.3332290500098</v>
      </c>
      <c r="E37" s="90">
        <f>SUM(E3:E36)-SUM(E9:E11,E19:E23)</f>
        <v>7273.2655053094732</v>
      </c>
      <c r="F37" s="90">
        <f t="shared" ref="F37:M37" si="0">SUM(F3:F36)-SUM(F9:F11,F19:F23,F31:F32)</f>
        <v>7712.9064429409482</v>
      </c>
      <c r="G37" s="90">
        <f t="shared" si="0"/>
        <v>8236.3022951037274</v>
      </c>
      <c r="H37" s="90">
        <f t="shared" si="0"/>
        <v>8530.2867527132858</v>
      </c>
      <c r="I37" s="90">
        <f t="shared" si="0"/>
        <v>8587.9693540436347</v>
      </c>
      <c r="J37" s="90">
        <f t="shared" si="0"/>
        <v>9275.0081124099452</v>
      </c>
      <c r="K37" s="90">
        <f t="shared" si="0"/>
        <v>9633.1291244406038</v>
      </c>
      <c r="L37" s="90">
        <f t="shared" si="0"/>
        <v>9864.3110873541573</v>
      </c>
      <c r="M37" s="90">
        <f t="shared" si="0"/>
        <v>10413.563869303976</v>
      </c>
      <c r="N37" s="90">
        <f t="shared" ref="N37:V37" si="1">SUM(N3:N36)-SUM(N9:N11,N19:N23,N31:N32,N15:N16)</f>
        <v>11088.501221072836</v>
      </c>
      <c r="O37" s="90">
        <f t="shared" si="1"/>
        <v>12229.306086087916</v>
      </c>
      <c r="P37" s="90">
        <f t="shared" si="1"/>
        <v>12644.621661219335</v>
      </c>
      <c r="Q37" s="90">
        <f t="shared" si="1"/>
        <v>13094.704684019298</v>
      </c>
      <c r="R37" s="90">
        <f t="shared" si="1"/>
        <v>13744.610148618209</v>
      </c>
      <c r="S37" s="90">
        <f t="shared" si="1"/>
        <v>13531.438574290658</v>
      </c>
      <c r="T37" s="90">
        <f t="shared" si="1"/>
        <v>13880.07641714991</v>
      </c>
      <c r="U37" s="90">
        <f t="shared" si="1"/>
        <v>14216.986275026164</v>
      </c>
      <c r="V37" s="90">
        <f t="shared" si="1"/>
        <v>14404.802296985936</v>
      </c>
      <c r="W37" s="90">
        <f t="shared" ref="W37:Y37" si="2">SUM(W3:W36)-SUM(W9:W11,W19:W23,W31:W32,W15:W16)</f>
        <v>14781.183662657095</v>
      </c>
      <c r="X37" s="90">
        <f t="shared" si="2"/>
        <v>15245.610145098832</v>
      </c>
      <c r="Y37" s="110">
        <f t="shared" si="2"/>
        <v>15902.841514259861</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204</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340.31617571111792</v>
      </c>
      <c r="C41" s="185">
        <v>340.87035766779923</v>
      </c>
      <c r="D41" s="185">
        <v>354.7978433448867</v>
      </c>
      <c r="E41" s="185">
        <v>372.36448568141554</v>
      </c>
      <c r="F41" s="185">
        <v>381.26003540986841</v>
      </c>
      <c r="G41" s="185">
        <v>392.17950869712894</v>
      </c>
      <c r="H41" s="185">
        <v>387.25024614044702</v>
      </c>
      <c r="I41" s="185">
        <v>392.53043145605028</v>
      </c>
      <c r="J41" s="185">
        <v>396.43061450234376</v>
      </c>
      <c r="K41" s="185">
        <v>406.78947955229523</v>
      </c>
      <c r="L41" s="185">
        <v>415.75321620262855</v>
      </c>
      <c r="M41" s="185">
        <v>431.84345919489198</v>
      </c>
      <c r="N41" s="185">
        <v>448.40892950304624</v>
      </c>
      <c r="O41" s="185">
        <v>477.96060936714366</v>
      </c>
      <c r="P41" s="185">
        <v>479.92995280637956</v>
      </c>
      <c r="Q41" s="185">
        <v>479.9347379701104</v>
      </c>
      <c r="R41" s="185">
        <v>472.81791153096589</v>
      </c>
      <c r="S41" s="185">
        <v>459.35091002288027</v>
      </c>
      <c r="T41" s="185">
        <v>467.33593479524916</v>
      </c>
      <c r="U41" s="185">
        <v>478.90218759299756</v>
      </c>
      <c r="V41" s="185">
        <v>474.82772280483937</v>
      </c>
      <c r="W41" s="185">
        <v>479.02020865476845</v>
      </c>
      <c r="X41" s="185">
        <v>488.2692932109004</v>
      </c>
      <c r="Y41" s="186">
        <v>502.87841273672518</v>
      </c>
    </row>
    <row r="42" spans="1:25" ht="15" x14ac:dyDescent="0.4">
      <c r="A42" s="187" t="s">
        <v>190</v>
      </c>
      <c r="B42" s="97" t="s">
        <v>219</v>
      </c>
      <c r="C42" s="97" t="s">
        <v>219</v>
      </c>
      <c r="D42" s="97" t="s">
        <v>219</v>
      </c>
      <c r="E42" s="97">
        <v>124.53050117878927</v>
      </c>
      <c r="F42" s="97">
        <v>122.90963329593829</v>
      </c>
      <c r="G42" s="97">
        <v>134.13030335789705</v>
      </c>
      <c r="H42" s="97">
        <v>131.12771857928058</v>
      </c>
      <c r="I42" s="97">
        <v>118.49915203843976</v>
      </c>
      <c r="J42" s="97">
        <v>105.58884890043046</v>
      </c>
      <c r="K42" s="97">
        <v>96.886504768883427</v>
      </c>
      <c r="L42" s="97">
        <v>85.579218982693376</v>
      </c>
      <c r="M42" s="97">
        <v>76.423358244849283</v>
      </c>
      <c r="N42" s="97">
        <v>67.940448662580664</v>
      </c>
      <c r="O42" s="97">
        <v>64.612237818847305</v>
      </c>
      <c r="P42" s="97">
        <v>59.418482785573744</v>
      </c>
      <c r="Q42" s="97">
        <v>57.148290048614754</v>
      </c>
      <c r="R42" s="97">
        <v>54.978494348624011</v>
      </c>
      <c r="S42" s="97">
        <v>53.536774086162936</v>
      </c>
      <c r="T42" s="97">
        <v>52.166389414588679</v>
      </c>
      <c r="U42" s="97">
        <v>51.460389759083661</v>
      </c>
      <c r="V42" s="97">
        <v>50.019603210053916</v>
      </c>
      <c r="W42" s="97">
        <v>43.763966106179048</v>
      </c>
      <c r="X42" s="97">
        <v>37.836573269897215</v>
      </c>
      <c r="Y42" s="109">
        <v>40.47766875319153</v>
      </c>
    </row>
    <row r="43" spans="1:25" ht="15" x14ac:dyDescent="0.4">
      <c r="A43" s="187" t="s">
        <v>50</v>
      </c>
      <c r="B43" s="97" t="s">
        <v>219</v>
      </c>
      <c r="C43" s="97" t="s">
        <v>219</v>
      </c>
      <c r="D43" s="97" t="s">
        <v>219</v>
      </c>
      <c r="E43" s="97" t="s">
        <v>219</v>
      </c>
      <c r="F43" s="97" t="s">
        <v>219</v>
      </c>
      <c r="G43" s="97">
        <v>138.40044406806274</v>
      </c>
      <c r="H43" s="97">
        <v>143.81761261315239</v>
      </c>
      <c r="I43" s="97">
        <v>147.99362215372139</v>
      </c>
      <c r="J43" s="97">
        <v>149.13603911270962</v>
      </c>
      <c r="K43" s="97">
        <v>151.63325655109847</v>
      </c>
      <c r="L43" s="97">
        <v>150.99343273006099</v>
      </c>
      <c r="M43" s="97">
        <v>158.79754304004149</v>
      </c>
      <c r="N43" s="97">
        <v>164.77489620875687</v>
      </c>
      <c r="O43" s="97">
        <v>177.83446165147555</v>
      </c>
      <c r="P43" s="97">
        <v>181.69022259705224</v>
      </c>
      <c r="Q43" s="97">
        <v>193.66021618342711</v>
      </c>
      <c r="R43" s="97">
        <v>208.60488824945668</v>
      </c>
      <c r="S43" s="97">
        <v>221.95876588536407</v>
      </c>
      <c r="T43" s="97">
        <v>245.30201384423754</v>
      </c>
      <c r="U43" s="97">
        <v>271.30481850067042</v>
      </c>
      <c r="V43" s="97">
        <v>282.73707606879674</v>
      </c>
      <c r="W43" s="97">
        <v>297.01138563196844</v>
      </c>
      <c r="X43" s="97">
        <v>313.72440324105384</v>
      </c>
      <c r="Y43" s="109">
        <v>327.15722302337127</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49.306815186854422</v>
      </c>
      <c r="P44" s="97">
        <v>57.112728454950492</v>
      </c>
      <c r="Q44" s="97">
        <v>15.059653913227683</v>
      </c>
      <c r="R44" s="97">
        <v>29.533963475877044</v>
      </c>
      <c r="S44" s="97">
        <v>4.6278190181454146</v>
      </c>
      <c r="T44" s="97">
        <v>2.4607499082658335</v>
      </c>
      <c r="U44" s="97" t="s">
        <v>219</v>
      </c>
      <c r="V44" s="97" t="s">
        <v>219</v>
      </c>
      <c r="W44" s="97">
        <v>12.420877516774594</v>
      </c>
      <c r="X44" s="97">
        <v>3.3823907010830601</v>
      </c>
      <c r="Y44" s="109" t="s">
        <v>219</v>
      </c>
    </row>
    <row r="45" spans="1:25" ht="15" x14ac:dyDescent="0.4">
      <c r="A45" s="187" t="s">
        <v>51</v>
      </c>
      <c r="B45" s="97">
        <v>309.27415410228349</v>
      </c>
      <c r="C45" s="97">
        <v>316.81158947218591</v>
      </c>
      <c r="D45" s="97">
        <v>324.61208604796246</v>
      </c>
      <c r="E45" s="97">
        <v>329.57091647577056</v>
      </c>
      <c r="F45" s="97">
        <v>329.74654938696045</v>
      </c>
      <c r="G45" s="97">
        <v>340.72148684634897</v>
      </c>
      <c r="H45" s="97">
        <v>347.13033245068118</v>
      </c>
      <c r="I45" s="97">
        <v>378.39151044448869</v>
      </c>
      <c r="J45" s="97">
        <v>400.61480209848997</v>
      </c>
      <c r="K45" s="97">
        <v>414.75018940413241</v>
      </c>
      <c r="L45" s="97">
        <v>420.17209952172618</v>
      </c>
      <c r="M45" s="97">
        <v>418.4014787597161</v>
      </c>
      <c r="N45" s="97">
        <v>432.33767644587959</v>
      </c>
      <c r="O45" s="97">
        <v>478.00063675570385</v>
      </c>
      <c r="P45" s="97">
        <v>495.04796456143481</v>
      </c>
      <c r="Q45" s="97">
        <v>484.57892621908593</v>
      </c>
      <c r="R45" s="97">
        <v>477.26440665318643</v>
      </c>
      <c r="S45" s="97" t="s">
        <v>219</v>
      </c>
      <c r="T45" s="97" t="s">
        <v>219</v>
      </c>
      <c r="U45" s="97" t="s">
        <v>219</v>
      </c>
      <c r="V45" s="97" t="s">
        <v>219</v>
      </c>
      <c r="W45" s="97" t="s">
        <v>219</v>
      </c>
      <c r="X45" s="97" t="s">
        <v>219</v>
      </c>
      <c r="Y45" s="109" t="s">
        <v>219</v>
      </c>
    </row>
    <row r="46" spans="1:25" ht="26.25" customHeight="1" x14ac:dyDescent="0.4">
      <c r="A46" s="187" t="s">
        <v>52</v>
      </c>
      <c r="B46" s="97">
        <v>696.65326313570085</v>
      </c>
      <c r="C46" s="97">
        <v>758.25331365923853</v>
      </c>
      <c r="D46" s="97">
        <v>787.98911639363428</v>
      </c>
      <c r="E46" s="97">
        <v>838.60975505913802</v>
      </c>
      <c r="F46" s="97">
        <v>883.41285767399927</v>
      </c>
      <c r="G46" s="97">
        <v>946.54246083255896</v>
      </c>
      <c r="H46" s="97">
        <v>983.3228526196109</v>
      </c>
      <c r="I46" s="97">
        <v>1032.6995880341935</v>
      </c>
      <c r="J46" s="97">
        <v>1063.403485219734</v>
      </c>
      <c r="K46" s="97">
        <v>1101.9516839918822</v>
      </c>
      <c r="L46" s="97">
        <v>1134.5315124414128</v>
      </c>
      <c r="M46" s="97">
        <v>1182.4614390065915</v>
      </c>
      <c r="N46" s="97">
        <v>1222.5342240967836</v>
      </c>
      <c r="O46" s="97">
        <v>1305.2767835464033</v>
      </c>
      <c r="P46" s="97">
        <v>1318.6650056557191</v>
      </c>
      <c r="Q46" s="97">
        <v>1359.7911344293564</v>
      </c>
      <c r="R46" s="97">
        <v>1410.5785125337709</v>
      </c>
      <c r="S46" s="97">
        <v>1413.5026495630216</v>
      </c>
      <c r="T46" s="97">
        <v>1409.3902765761597</v>
      </c>
      <c r="U46" s="97">
        <v>1363.2099602962217</v>
      </c>
      <c r="V46" s="97">
        <v>1166.6064052114932</v>
      </c>
      <c r="W46" s="97">
        <v>916.83559763350172</v>
      </c>
      <c r="X46" s="97">
        <v>774.91467781812219</v>
      </c>
      <c r="Y46" s="109">
        <v>667.97913887193965</v>
      </c>
    </row>
    <row r="47" spans="1:25" ht="15" x14ac:dyDescent="0.4">
      <c r="A47" s="188" t="s">
        <v>53</v>
      </c>
      <c r="B47" s="97" t="s">
        <v>219</v>
      </c>
      <c r="C47" s="97" t="s">
        <v>219</v>
      </c>
      <c r="D47" s="97" t="s">
        <v>219</v>
      </c>
      <c r="E47" s="97" t="s">
        <v>219</v>
      </c>
      <c r="F47" s="97" t="s">
        <v>219</v>
      </c>
      <c r="G47" s="97" t="s">
        <v>219</v>
      </c>
      <c r="H47" s="97">
        <v>97.093833111504125</v>
      </c>
      <c r="I47" s="97">
        <v>98.887740748356379</v>
      </c>
      <c r="J47" s="97">
        <v>101.55421412276874</v>
      </c>
      <c r="K47" s="97">
        <v>107.97772491488703</v>
      </c>
      <c r="L47" s="97">
        <v>110.20061742596498</v>
      </c>
      <c r="M47" s="97">
        <v>114.02186006395787</v>
      </c>
      <c r="N47" s="97">
        <v>117.49083832383039</v>
      </c>
      <c r="O47" s="97">
        <v>123.6984006618145</v>
      </c>
      <c r="P47" s="97">
        <v>122.28968020876506</v>
      </c>
      <c r="Q47" s="97">
        <v>127.50741257659965</v>
      </c>
      <c r="R47" s="97">
        <v>130.62928669547762</v>
      </c>
      <c r="S47" s="97">
        <v>136.44978958071849</v>
      </c>
      <c r="T47" s="97">
        <v>160.03844613652129</v>
      </c>
      <c r="U47" s="97">
        <v>171.74978549480699</v>
      </c>
      <c r="V47" s="97">
        <v>175.13016082871516</v>
      </c>
      <c r="W47" s="97">
        <v>178.4390005344257</v>
      </c>
      <c r="X47" s="97">
        <v>188.36181562770361</v>
      </c>
      <c r="Y47" s="109">
        <v>201.53305534920699</v>
      </c>
    </row>
    <row r="48" spans="1:25" ht="15" x14ac:dyDescent="0.4">
      <c r="A48" s="188" t="s">
        <v>54</v>
      </c>
      <c r="B48" s="97" t="s">
        <v>219</v>
      </c>
      <c r="C48" s="97" t="s">
        <v>219</v>
      </c>
      <c r="D48" s="97" t="s">
        <v>219</v>
      </c>
      <c r="E48" s="97" t="s">
        <v>219</v>
      </c>
      <c r="F48" s="97" t="s">
        <v>219</v>
      </c>
      <c r="G48" s="97" t="s">
        <v>219</v>
      </c>
      <c r="H48" s="97">
        <v>566.55873472001224</v>
      </c>
      <c r="I48" s="97">
        <v>591.37822132971201</v>
      </c>
      <c r="J48" s="97">
        <v>601.35028739638426</v>
      </c>
      <c r="K48" s="97">
        <v>613.79748102063763</v>
      </c>
      <c r="L48" s="97">
        <v>624.87505104879813</v>
      </c>
      <c r="M48" s="97">
        <v>643.49601581407774</v>
      </c>
      <c r="N48" s="97">
        <v>660.43531721120394</v>
      </c>
      <c r="O48" s="97">
        <v>700.98804789221015</v>
      </c>
      <c r="P48" s="97">
        <v>702.74003698636466</v>
      </c>
      <c r="Q48" s="97">
        <v>729.80665881456321</v>
      </c>
      <c r="R48" s="97">
        <v>759.27437464899015</v>
      </c>
      <c r="S48" s="97">
        <v>751.91427534060392</v>
      </c>
      <c r="T48" s="97">
        <v>706.46392851050086</v>
      </c>
      <c r="U48" s="97">
        <v>675.64225458623469</v>
      </c>
      <c r="V48" s="97">
        <v>515.1283490591677</v>
      </c>
      <c r="W48" s="97">
        <v>339.36387127396563</v>
      </c>
      <c r="X48" s="97">
        <v>227.83789216929273</v>
      </c>
      <c r="Y48" s="109">
        <v>136.76865343336439</v>
      </c>
    </row>
    <row r="49" spans="1:25" ht="15" x14ac:dyDescent="0.4">
      <c r="A49" s="188" t="s">
        <v>55</v>
      </c>
      <c r="B49" s="97" t="s">
        <v>219</v>
      </c>
      <c r="C49" s="97" t="s">
        <v>219</v>
      </c>
      <c r="D49" s="97" t="s">
        <v>219</v>
      </c>
      <c r="E49" s="97" t="s">
        <v>219</v>
      </c>
      <c r="F49" s="97" t="s">
        <v>219</v>
      </c>
      <c r="G49" s="97" t="s">
        <v>219</v>
      </c>
      <c r="H49" s="97">
        <v>319.72198708641656</v>
      </c>
      <c r="I49" s="97">
        <v>342.94209934440698</v>
      </c>
      <c r="J49" s="97">
        <v>360.96623834934587</v>
      </c>
      <c r="K49" s="97">
        <v>380.24705242337922</v>
      </c>
      <c r="L49" s="97">
        <v>399.54933876515298</v>
      </c>
      <c r="M49" s="97">
        <v>424.92849121551785</v>
      </c>
      <c r="N49" s="97">
        <v>444.51561643444506</v>
      </c>
      <c r="O49" s="97">
        <v>480.6224714842923</v>
      </c>
      <c r="P49" s="97">
        <v>494.31237535210755</v>
      </c>
      <c r="Q49" s="97">
        <v>502.41854651514063</v>
      </c>
      <c r="R49" s="97">
        <v>521.03032658969983</v>
      </c>
      <c r="S49" s="97">
        <v>526.06787507707713</v>
      </c>
      <c r="T49" s="97">
        <v>544.42512508228606</v>
      </c>
      <c r="U49" s="97">
        <v>515.64699395361845</v>
      </c>
      <c r="V49" s="97">
        <v>476.6803848073078</v>
      </c>
      <c r="W49" s="97">
        <v>398.79960123694741</v>
      </c>
      <c r="X49" s="97">
        <v>358.58060331043623</v>
      </c>
      <c r="Y49" s="109">
        <v>330.58273537085017</v>
      </c>
    </row>
    <row r="50" spans="1:25" ht="17.25" customHeight="1" x14ac:dyDescent="0.4">
      <c r="A50" s="187" t="s">
        <v>96</v>
      </c>
      <c r="B50" s="97" t="s">
        <v>219</v>
      </c>
      <c r="C50" s="97" t="s">
        <v>219</v>
      </c>
      <c r="D50" s="97" t="s">
        <v>219</v>
      </c>
      <c r="E50" s="97" t="s">
        <v>219</v>
      </c>
      <c r="F50" s="97" t="s">
        <v>219</v>
      </c>
      <c r="G50" s="97" t="s">
        <v>219</v>
      </c>
      <c r="H50" s="97">
        <v>1.1093762536110729</v>
      </c>
      <c r="I50" s="97">
        <v>1.36278638985323</v>
      </c>
      <c r="J50" s="97">
        <v>1.2817670779326207</v>
      </c>
      <c r="K50" s="97">
        <v>1.4652298282691254</v>
      </c>
      <c r="L50" s="97">
        <v>1.5949676718172525</v>
      </c>
      <c r="M50" s="97">
        <v>1.6552912449238517</v>
      </c>
      <c r="N50" s="97">
        <v>1.7324090418498372</v>
      </c>
      <c r="O50" s="97">
        <v>1.9237447425531917</v>
      </c>
      <c r="P50" s="97">
        <v>1.8273574826317236</v>
      </c>
      <c r="Q50" s="97">
        <v>1.9229758703826003</v>
      </c>
      <c r="R50" s="97">
        <v>4.2018812548539506</v>
      </c>
      <c r="S50" s="97">
        <v>11.77067267727619</v>
      </c>
      <c r="T50" s="97">
        <v>11.872004548249645</v>
      </c>
      <c r="U50" s="97">
        <v>10.256234252812336</v>
      </c>
      <c r="V50" s="97">
        <v>11.705834320937749</v>
      </c>
      <c r="W50" s="97">
        <v>14.33867750272146</v>
      </c>
      <c r="X50" s="97">
        <v>13.538604863930214</v>
      </c>
      <c r="Y50" s="109">
        <v>11.890246320575084</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14.678764213179353</v>
      </c>
      <c r="O51" s="97">
        <v>141.55158145786123</v>
      </c>
      <c r="P51" s="97">
        <v>239.71579113861534</v>
      </c>
      <c r="Q51" s="97">
        <v>375.1450512793661</v>
      </c>
      <c r="R51" s="97">
        <v>703.65850617016611</v>
      </c>
      <c r="S51" s="97">
        <v>1070.9199062028501</v>
      </c>
      <c r="T51" s="97">
        <v>1307.8731602781725</v>
      </c>
      <c r="U51" s="97">
        <v>1461.2423685285341</v>
      </c>
      <c r="V51" s="97">
        <v>1488.1490225329931</v>
      </c>
      <c r="W51" s="97">
        <v>1512.9035516894007</v>
      </c>
      <c r="X51" s="97">
        <v>1449.1609015822844</v>
      </c>
      <c r="Y51" s="109">
        <v>1299.3171495416082</v>
      </c>
    </row>
    <row r="52" spans="1:25" ht="15" x14ac:dyDescent="0.4">
      <c r="A52" s="189" t="s">
        <v>56</v>
      </c>
      <c r="B52" s="97">
        <v>1292.322160952046</v>
      </c>
      <c r="C52" s="97">
        <v>1284.2702789872626</v>
      </c>
      <c r="D52" s="97">
        <v>1266.1341201226849</v>
      </c>
      <c r="E52" s="97">
        <v>1280.9663307512656</v>
      </c>
      <c r="F52" s="97">
        <v>1279.3715821210585</v>
      </c>
      <c r="G52" s="97">
        <v>1314.0858426696336</v>
      </c>
      <c r="H52" s="97">
        <v>1374.0969233138521</v>
      </c>
      <c r="I52" s="97">
        <v>1257.5380545173152</v>
      </c>
      <c r="J52" s="97">
        <v>1268.707376344508</v>
      </c>
      <c r="K52" s="97">
        <v>1291.6312375280361</v>
      </c>
      <c r="L52" s="97">
        <v>1327.109749622834</v>
      </c>
      <c r="M52" s="97">
        <v>1354.0508031070135</v>
      </c>
      <c r="N52" s="97">
        <v>1449.9840427645313</v>
      </c>
      <c r="O52" s="97">
        <v>1680.8524263540953</v>
      </c>
      <c r="P52" s="97">
        <v>1787.2976861446923</v>
      </c>
      <c r="Q52" s="97">
        <v>1891.7020944330172</v>
      </c>
      <c r="R52" s="97">
        <v>1960.9990146263885</v>
      </c>
      <c r="S52" s="97">
        <v>1949.6474232918342</v>
      </c>
      <c r="T52" s="97">
        <v>1933.4855293447645</v>
      </c>
      <c r="U52" s="97">
        <v>1905.1521853803674</v>
      </c>
      <c r="V52" s="97">
        <v>1771.2207724996754</v>
      </c>
      <c r="W52" s="97">
        <v>1644.3538178053852</v>
      </c>
      <c r="X52" s="97">
        <v>1474.0181253847916</v>
      </c>
      <c r="Y52" s="109">
        <v>1250.6422537342589</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896.0662647256845</v>
      </c>
      <c r="O53" s="97">
        <v>1112.7812554706711</v>
      </c>
      <c r="P53" s="97">
        <v>1221.7314331270422</v>
      </c>
      <c r="Q53" s="97">
        <v>1305.5356839502645</v>
      </c>
      <c r="R53" s="97">
        <v>1372.0707806277746</v>
      </c>
      <c r="S53" s="97">
        <v>1361.8729958911301</v>
      </c>
      <c r="T53" s="97">
        <v>1353.7228940175776</v>
      </c>
      <c r="U53" s="97">
        <v>1338.3146348524128</v>
      </c>
      <c r="V53" s="97">
        <v>1246.3286966068467</v>
      </c>
      <c r="W53" s="97">
        <v>1154.0312892305558</v>
      </c>
      <c r="X53" s="97">
        <v>1024.8554579246204</v>
      </c>
      <c r="Y53" s="109">
        <v>817.37676960118768</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553.91777803884702</v>
      </c>
      <c r="O54" s="97">
        <v>568.07116966904175</v>
      </c>
      <c r="P54" s="97">
        <v>565.56625301765018</v>
      </c>
      <c r="Q54" s="97">
        <v>586.16641048275255</v>
      </c>
      <c r="R54" s="97">
        <v>588.92823515086729</v>
      </c>
      <c r="S54" s="97">
        <v>587.7744274007041</v>
      </c>
      <c r="T54" s="97">
        <v>579.7626353271869</v>
      </c>
      <c r="U54" s="97">
        <v>566.8375516333092</v>
      </c>
      <c r="V54" s="97">
        <v>524.89207697261747</v>
      </c>
      <c r="W54" s="97">
        <v>490.32252963628054</v>
      </c>
      <c r="X54" s="97">
        <v>449.16266642092376</v>
      </c>
      <c r="Y54" s="109">
        <v>433.26548413307114</v>
      </c>
    </row>
    <row r="55" spans="1:25" ht="15" x14ac:dyDescent="0.4">
      <c r="A55" s="189" t="s">
        <v>57</v>
      </c>
      <c r="B55" s="97">
        <v>1186.5578552138034</v>
      </c>
      <c r="C55" s="97">
        <v>1127.9516492785222</v>
      </c>
      <c r="D55" s="97">
        <v>1076.1138268099983</v>
      </c>
      <c r="E55" s="97">
        <v>983.5739131136944</v>
      </c>
      <c r="F55" s="97">
        <v>958.95714747178886</v>
      </c>
      <c r="G55" s="97">
        <v>946.19827635339834</v>
      </c>
      <c r="H55" s="97">
        <v>923.83720542895162</v>
      </c>
      <c r="I55" s="97">
        <v>898.78580679161928</v>
      </c>
      <c r="J55" s="97">
        <v>864.74481400604895</v>
      </c>
      <c r="K55" s="97">
        <v>838.26670353574718</v>
      </c>
      <c r="L55" s="97">
        <v>797.94803535222422</v>
      </c>
      <c r="M55" s="97">
        <v>785.91906533478357</v>
      </c>
      <c r="N55" s="97">
        <v>746.86976106023826</v>
      </c>
      <c r="O55" s="97">
        <v>689.31928563635199</v>
      </c>
      <c r="P55" s="97">
        <v>620.51716589379987</v>
      </c>
      <c r="Q55" s="97">
        <v>537.82152141915344</v>
      </c>
      <c r="R55" s="97">
        <v>344.82697854030778</v>
      </c>
      <c r="S55" s="97">
        <v>110.31731937639206</v>
      </c>
      <c r="T55" s="97">
        <v>13.419710519743861</v>
      </c>
      <c r="U55" s="97">
        <v>3.3318628123275986</v>
      </c>
      <c r="V55" s="97">
        <v>0.84194509282277319</v>
      </c>
      <c r="W55" s="97">
        <v>0.74013775337784038</v>
      </c>
      <c r="X55" s="97" t="s">
        <v>219</v>
      </c>
      <c r="Y55" s="109" t="s">
        <v>219</v>
      </c>
    </row>
    <row r="56" spans="1:25" ht="27" customHeight="1" x14ac:dyDescent="0.4">
      <c r="A56" s="187" t="s">
        <v>58</v>
      </c>
      <c r="B56" s="97">
        <v>1907.9104033624699</v>
      </c>
      <c r="C56" s="97">
        <v>1574.1851017378067</v>
      </c>
      <c r="D56" s="97">
        <v>1530.9616783186009</v>
      </c>
      <c r="E56" s="97">
        <v>1616.3740633084456</v>
      </c>
      <c r="F56" s="97">
        <v>1735.218528906272</v>
      </c>
      <c r="G56" s="97">
        <v>1844.3287662133971</v>
      </c>
      <c r="H56" s="97">
        <v>1814.392028473688</v>
      </c>
      <c r="I56" s="97">
        <v>1590.4871456110977</v>
      </c>
      <c r="J56" s="97">
        <v>1183.2274763725368</v>
      </c>
      <c r="K56" s="97">
        <v>1044.3553914202382</v>
      </c>
      <c r="L56" s="97">
        <v>975.61096500395752</v>
      </c>
      <c r="M56" s="97">
        <v>968.61047401285941</v>
      </c>
      <c r="N56" s="97">
        <v>908.86994766575197</v>
      </c>
      <c r="O56" s="97">
        <v>861.57297248863392</v>
      </c>
      <c r="P56" s="97">
        <v>800.69272520938625</v>
      </c>
      <c r="Q56" s="97">
        <v>700.43672687707033</v>
      </c>
      <c r="R56" s="97">
        <v>518.05860252613888</v>
      </c>
      <c r="S56" s="97">
        <v>346.97198702434969</v>
      </c>
      <c r="T56" s="97">
        <v>293.22904155770681</v>
      </c>
      <c r="U56" s="97">
        <v>265.0795547929755</v>
      </c>
      <c r="V56" s="97">
        <v>237.97738362264633</v>
      </c>
      <c r="W56" s="97">
        <v>232.46239376003314</v>
      </c>
      <c r="X56" s="97">
        <v>198.3718537766965</v>
      </c>
      <c r="Y56" s="109">
        <v>144.06029422336417</v>
      </c>
    </row>
    <row r="57" spans="1:25" ht="15" x14ac:dyDescent="0.4">
      <c r="A57" s="188" t="s">
        <v>59</v>
      </c>
      <c r="B57" s="97">
        <v>567.21876031910028</v>
      </c>
      <c r="C57" s="97">
        <v>546.72850600091078</v>
      </c>
      <c r="D57" s="97">
        <v>509.74633131344575</v>
      </c>
      <c r="E57" s="97">
        <v>533.60685925095675</v>
      </c>
      <c r="F57" s="97">
        <v>542.28315925147876</v>
      </c>
      <c r="G57" s="97">
        <v>589.43798464649387</v>
      </c>
      <c r="H57" s="97">
        <v>571.58206767839124</v>
      </c>
      <c r="I57" s="97">
        <v>303.24734975594743</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525.21104196201111</v>
      </c>
      <c r="G58" s="97">
        <v>566.74089410432612</v>
      </c>
      <c r="H58" s="97">
        <v>560.00171670800319</v>
      </c>
      <c r="I58" s="97">
        <v>589.46707213881928</v>
      </c>
      <c r="J58" s="97">
        <v>571.00809128655737</v>
      </c>
      <c r="K58" s="97">
        <v>517.16638717264289</v>
      </c>
      <c r="L58" s="97">
        <v>500.82397342827062</v>
      </c>
      <c r="M58" s="97">
        <v>538.21758360551564</v>
      </c>
      <c r="N58" s="97">
        <v>527.92816646772803</v>
      </c>
      <c r="O58" s="97">
        <v>506.47077570508259</v>
      </c>
      <c r="P58" s="97">
        <v>467.31119076618251</v>
      </c>
      <c r="Q58" s="97">
        <v>394.05210579522941</v>
      </c>
      <c r="R58" s="97">
        <v>224.63333369129501</v>
      </c>
      <c r="S58" s="97">
        <v>73.401314998628862</v>
      </c>
      <c r="T58" s="97">
        <v>33.234978755471843</v>
      </c>
      <c r="U58" s="97">
        <v>14.59984898748103</v>
      </c>
      <c r="V58" s="97">
        <v>5.3025053436404281</v>
      </c>
      <c r="W58" s="97">
        <v>1.4473673285153348</v>
      </c>
      <c r="X58" s="97" t="s">
        <v>219</v>
      </c>
      <c r="Y58" s="109" t="s">
        <v>219</v>
      </c>
    </row>
    <row r="59" spans="1:25" ht="15" x14ac:dyDescent="0.4">
      <c r="A59" s="188" t="s">
        <v>194</v>
      </c>
      <c r="B59" s="97" t="s">
        <v>219</v>
      </c>
      <c r="C59" s="97" t="s">
        <v>219</v>
      </c>
      <c r="D59" s="97" t="s">
        <v>219</v>
      </c>
      <c r="E59" s="97" t="s">
        <v>219</v>
      </c>
      <c r="F59" s="97">
        <v>591.69099312161347</v>
      </c>
      <c r="G59" s="97">
        <v>603.55409588516488</v>
      </c>
      <c r="H59" s="97">
        <v>598.68794426673912</v>
      </c>
      <c r="I59" s="97">
        <v>611.29680185689131</v>
      </c>
      <c r="J59" s="97">
        <v>533.62843435517209</v>
      </c>
      <c r="K59" s="97">
        <v>441.36613187380084</v>
      </c>
      <c r="L59" s="97">
        <v>390.4688756095257</v>
      </c>
      <c r="M59" s="97">
        <v>357.85345782016179</v>
      </c>
      <c r="N59" s="97">
        <v>317.41132726652785</v>
      </c>
      <c r="O59" s="97">
        <v>288.78935376778475</v>
      </c>
      <c r="P59" s="97">
        <v>259.07739715111978</v>
      </c>
      <c r="Q59" s="97">
        <v>229.53536175039386</v>
      </c>
      <c r="R59" s="97">
        <v>209.91538429926439</v>
      </c>
      <c r="S59" s="97">
        <v>188.16181870510437</v>
      </c>
      <c r="T59" s="97">
        <v>174.8133697339988</v>
      </c>
      <c r="U59" s="97">
        <v>163.26157785692158</v>
      </c>
      <c r="V59" s="97">
        <v>148.28154654065256</v>
      </c>
      <c r="W59" s="97">
        <v>143.55592885281555</v>
      </c>
      <c r="X59" s="97">
        <v>117.59857155957927</v>
      </c>
      <c r="Y59" s="109">
        <v>83.253194520373142</v>
      </c>
    </row>
    <row r="60" spans="1:25" ht="15" x14ac:dyDescent="0.4">
      <c r="A60" s="188" t="s">
        <v>195</v>
      </c>
      <c r="B60" s="97" t="s">
        <v>219</v>
      </c>
      <c r="C60" s="97" t="s">
        <v>219</v>
      </c>
      <c r="D60" s="97" t="s">
        <v>219</v>
      </c>
      <c r="E60" s="97" t="s">
        <v>219</v>
      </c>
      <c r="F60" s="97">
        <v>35.497586364956462</v>
      </c>
      <c r="G60" s="97">
        <v>45.201506659526757</v>
      </c>
      <c r="H60" s="97">
        <v>47.515687220143434</v>
      </c>
      <c r="I60" s="97">
        <v>50.554876938420001</v>
      </c>
      <c r="J60" s="97">
        <v>47.608674292530289</v>
      </c>
      <c r="K60" s="97">
        <v>43.491786142820111</v>
      </c>
      <c r="L60" s="97">
        <v>41.369752617939781</v>
      </c>
      <c r="M60" s="97">
        <v>38.886307109292943</v>
      </c>
      <c r="N60" s="97">
        <v>36.416733067302189</v>
      </c>
      <c r="O60" s="97">
        <v>39.128764878478336</v>
      </c>
      <c r="P60" s="97">
        <v>47.935605163702355</v>
      </c>
      <c r="Q60" s="97">
        <v>51.731728199586549</v>
      </c>
      <c r="R60" s="97">
        <v>58.678691223974191</v>
      </c>
      <c r="S60" s="97">
        <v>62.68045684302129</v>
      </c>
      <c r="T60" s="97">
        <v>65.666439118928153</v>
      </c>
      <c r="U60" s="97">
        <v>70.763143896029945</v>
      </c>
      <c r="V60" s="97">
        <v>71.156466129501325</v>
      </c>
      <c r="W60" s="97">
        <v>76.929829709763567</v>
      </c>
      <c r="X60" s="97">
        <v>73.206630690121898</v>
      </c>
      <c r="Y60" s="109">
        <v>58.221530039434512</v>
      </c>
    </row>
    <row r="61" spans="1:25" ht="15" x14ac:dyDescent="0.4">
      <c r="A61" s="188" t="s">
        <v>196</v>
      </c>
      <c r="B61" s="97" t="s">
        <v>219</v>
      </c>
      <c r="C61" s="97" t="s">
        <v>219</v>
      </c>
      <c r="D61" s="97" t="s">
        <v>219</v>
      </c>
      <c r="E61" s="97" t="s">
        <v>219</v>
      </c>
      <c r="F61" s="97">
        <v>40.535748206211892</v>
      </c>
      <c r="G61" s="97">
        <v>39.394284917885415</v>
      </c>
      <c r="H61" s="97">
        <v>36.604612600411009</v>
      </c>
      <c r="I61" s="97">
        <v>35.921044921019508</v>
      </c>
      <c r="J61" s="97">
        <v>30.982276438277001</v>
      </c>
      <c r="K61" s="97">
        <v>41.873770366557757</v>
      </c>
      <c r="L61" s="97">
        <v>44.290583089393955</v>
      </c>
      <c r="M61" s="97">
        <v>32.939451532687208</v>
      </c>
      <c r="N61" s="97">
        <v>26.018238413869327</v>
      </c>
      <c r="O61" s="97">
        <v>25.790785339262698</v>
      </c>
      <c r="P61" s="97">
        <v>26.298334200270098</v>
      </c>
      <c r="Q61" s="97">
        <v>25.122750205978072</v>
      </c>
      <c r="R61" s="97">
        <v>24.87800809268699</v>
      </c>
      <c r="S61" s="97">
        <v>22.665700618110478</v>
      </c>
      <c r="T61" s="97">
        <v>19.575768403234051</v>
      </c>
      <c r="U61" s="97">
        <v>16.492522240951438</v>
      </c>
      <c r="V61" s="97">
        <v>13.262877143455857</v>
      </c>
      <c r="W61" s="97">
        <v>10.532781132677027</v>
      </c>
      <c r="X61" s="97">
        <v>7.4981893437707265</v>
      </c>
      <c r="Y61" s="109">
        <v>2.5559332390458138</v>
      </c>
    </row>
    <row r="62" spans="1:25" ht="26.25" customHeight="1" x14ac:dyDescent="0.4">
      <c r="A62" s="189" t="s">
        <v>200</v>
      </c>
      <c r="B62" s="97" t="s">
        <v>219</v>
      </c>
      <c r="C62" s="97" t="s">
        <v>219</v>
      </c>
      <c r="D62" s="97" t="s">
        <v>219</v>
      </c>
      <c r="E62" s="97" t="s">
        <v>219</v>
      </c>
      <c r="F62" s="97">
        <v>112.32736437709761</v>
      </c>
      <c r="G62" s="97">
        <v>113.8354734094535</v>
      </c>
      <c r="H62" s="97">
        <v>111.79870414715717</v>
      </c>
      <c r="I62" s="97">
        <v>110.16827438609829</v>
      </c>
      <c r="J62" s="97">
        <v>109.84379667956874</v>
      </c>
      <c r="K62" s="97">
        <v>105.76025726206436</v>
      </c>
      <c r="L62" s="97">
        <v>102.43255757431245</v>
      </c>
      <c r="M62" s="97">
        <v>99.969403308250037</v>
      </c>
      <c r="N62" s="97">
        <v>99.164650376083728</v>
      </c>
      <c r="O62" s="97">
        <v>101.29047771301757</v>
      </c>
      <c r="P62" s="97">
        <v>107.99405364463423</v>
      </c>
      <c r="Q62" s="97">
        <v>106.85837407050042</v>
      </c>
      <c r="R62" s="97">
        <v>106.66568093074272</v>
      </c>
      <c r="S62" s="97">
        <v>104.20683674910394</v>
      </c>
      <c r="T62" s="97">
        <v>103.57422197538848</v>
      </c>
      <c r="U62" s="97">
        <v>101.23796128691193</v>
      </c>
      <c r="V62" s="97">
        <v>95.933743079207147</v>
      </c>
      <c r="W62" s="97">
        <v>92.4763217881695</v>
      </c>
      <c r="X62" s="97">
        <v>90.478473970816438</v>
      </c>
      <c r="Y62" s="109">
        <v>88.269731321876861</v>
      </c>
    </row>
    <row r="63" spans="1:25" ht="15" x14ac:dyDescent="0.4">
      <c r="A63" s="187" t="s">
        <v>65</v>
      </c>
      <c r="B63" s="97">
        <v>329.96432313847589</v>
      </c>
      <c r="C63" s="97">
        <v>623.43683777782667</v>
      </c>
      <c r="D63" s="97">
        <v>564.68614970136616</v>
      </c>
      <c r="E63" s="97">
        <v>504.10907653787365</v>
      </c>
      <c r="F63" s="97">
        <v>441.57489912254624</v>
      </c>
      <c r="G63" s="97">
        <v>390.25894950608239</v>
      </c>
      <c r="H63" s="97">
        <v>364.87387018956815</v>
      </c>
      <c r="I63" s="97">
        <v>334.63256746653843</v>
      </c>
      <c r="J63" s="97">
        <v>270.94515761981381</v>
      </c>
      <c r="K63" s="97">
        <v>289.53580865915052</v>
      </c>
      <c r="L63" s="97">
        <v>307.83622257276403</v>
      </c>
      <c r="M63" s="97">
        <v>280.54288230787364</v>
      </c>
      <c r="N63" s="97">
        <v>361.01179611115975</v>
      </c>
      <c r="O63" s="97">
        <v>580.03726596125819</v>
      </c>
      <c r="P63" s="97">
        <v>551.92256576829118</v>
      </c>
      <c r="Q63" s="97">
        <v>614.1229211040403</v>
      </c>
      <c r="R63" s="97">
        <v>656.40893344438825</v>
      </c>
      <c r="S63" s="97">
        <v>553.92387302636928</v>
      </c>
      <c r="T63" s="97">
        <v>398.70976261216578</v>
      </c>
      <c r="U63" s="97">
        <v>300.03502152482793</v>
      </c>
      <c r="V63" s="97">
        <v>225.51389577589083</v>
      </c>
      <c r="W63" s="97">
        <v>193.41375325707421</v>
      </c>
      <c r="X63" s="97">
        <v>154.69662703184878</v>
      </c>
      <c r="Y63" s="109">
        <v>82.146023099657853</v>
      </c>
    </row>
    <row r="64" spans="1:25" ht="15" x14ac:dyDescent="0.4">
      <c r="A64" s="187" t="s">
        <v>66</v>
      </c>
      <c r="B64" s="97" t="s">
        <v>219</v>
      </c>
      <c r="C64" s="97" t="s">
        <v>219</v>
      </c>
      <c r="D64" s="97" t="s">
        <v>219</v>
      </c>
      <c r="E64" s="97" t="s">
        <v>219</v>
      </c>
      <c r="F64" s="97">
        <v>6.5297496457748778</v>
      </c>
      <c r="G64" s="97">
        <v>5.0656252587080983</v>
      </c>
      <c r="H64" s="97">
        <v>8.7128313589272217</v>
      </c>
      <c r="I64" s="97">
        <v>15.130732142279671</v>
      </c>
      <c r="J64" s="97">
        <v>17.358367318308208</v>
      </c>
      <c r="K64" s="97">
        <v>20.593096003289272</v>
      </c>
      <c r="L64" s="97">
        <v>21.351545578564906</v>
      </c>
      <c r="M64" s="97">
        <v>25.296689267261886</v>
      </c>
      <c r="N64" s="97">
        <v>33.594087471876236</v>
      </c>
      <c r="O64" s="97">
        <v>31.494556404837294</v>
      </c>
      <c r="P64" s="97">
        <v>28.418746215428442</v>
      </c>
      <c r="Q64" s="97">
        <v>28.827133357992917</v>
      </c>
      <c r="R64" s="97">
        <v>33.129529545447845</v>
      </c>
      <c r="S64" s="97">
        <v>32.840208648517702</v>
      </c>
      <c r="T64" s="97">
        <v>38.223130036144809</v>
      </c>
      <c r="U64" s="97">
        <v>40.654376207043626</v>
      </c>
      <c r="V64" s="97">
        <v>35.857473230890065</v>
      </c>
      <c r="W64" s="97">
        <v>35.305739075126354</v>
      </c>
      <c r="X64" s="97">
        <v>32.201329138279178</v>
      </c>
      <c r="Y64" s="109">
        <v>31.894509376535304</v>
      </c>
    </row>
    <row r="65" spans="1:25" ht="15" x14ac:dyDescent="0.4">
      <c r="A65" s="187" t="s">
        <v>197</v>
      </c>
      <c r="B65" s="97" t="s">
        <v>219</v>
      </c>
      <c r="C65" s="97" t="s">
        <v>219</v>
      </c>
      <c r="D65" s="97" t="s">
        <v>219</v>
      </c>
      <c r="E65" s="97" t="s">
        <v>219</v>
      </c>
      <c r="F65" s="97" t="s">
        <v>219</v>
      </c>
      <c r="G65" s="97" t="s">
        <v>219</v>
      </c>
      <c r="H65" s="97" t="s">
        <v>219</v>
      </c>
      <c r="I65" s="97" t="s">
        <v>219</v>
      </c>
      <c r="J65" s="97">
        <v>50.6891580601527</v>
      </c>
      <c r="K65" s="97">
        <v>52.216717470254856</v>
      </c>
      <c r="L65" s="97">
        <v>53.712797093987362</v>
      </c>
      <c r="M65" s="97">
        <v>54.489328724621444</v>
      </c>
      <c r="N65" s="97">
        <v>54.974688074831064</v>
      </c>
      <c r="O65" s="97">
        <v>56.293672739455531</v>
      </c>
      <c r="P65" s="97">
        <v>58.292190918782239</v>
      </c>
      <c r="Q65" s="97">
        <v>58.255226332309299</v>
      </c>
      <c r="R65" s="97">
        <v>57.858922471389569</v>
      </c>
      <c r="S65" s="97">
        <v>57.407078736463831</v>
      </c>
      <c r="T65" s="97">
        <v>57.109149058347789</v>
      </c>
      <c r="U65" s="97">
        <v>57.435490234763641</v>
      </c>
      <c r="V65" s="97">
        <v>56.630561402916058</v>
      </c>
      <c r="W65" s="97">
        <v>58.081845949100313</v>
      </c>
      <c r="X65" s="97">
        <v>40.684947838066769</v>
      </c>
      <c r="Y65" s="109">
        <v>21.380977083073116</v>
      </c>
    </row>
    <row r="66" spans="1:25" ht="15" x14ac:dyDescent="0.4">
      <c r="A66" s="187" t="s">
        <v>100</v>
      </c>
      <c r="B66" s="97" t="s">
        <v>219</v>
      </c>
      <c r="C66" s="97" t="s">
        <v>219</v>
      </c>
      <c r="D66" s="97" t="s">
        <v>219</v>
      </c>
      <c r="E66" s="97" t="s">
        <v>219</v>
      </c>
      <c r="F66" s="97" t="s">
        <v>219</v>
      </c>
      <c r="G66" s="97" t="s">
        <v>219</v>
      </c>
      <c r="H66" s="97" t="s">
        <v>219</v>
      </c>
      <c r="I66" s="97" t="s">
        <v>219</v>
      </c>
      <c r="J66" s="97">
        <v>723.42661030664874</v>
      </c>
      <c r="K66" s="97">
        <v>751.84576700850425</v>
      </c>
      <c r="L66" s="97">
        <v>779.37970203924669</v>
      </c>
      <c r="M66" s="97">
        <v>812.79666051379263</v>
      </c>
      <c r="N66" s="97">
        <v>826.13448324826982</v>
      </c>
      <c r="O66" s="97">
        <v>853.65939975405399</v>
      </c>
      <c r="P66" s="97">
        <v>850.11740146756063</v>
      </c>
      <c r="Q66" s="97">
        <v>809.7000821471787</v>
      </c>
      <c r="R66" s="97">
        <v>730.32003964229011</v>
      </c>
      <c r="S66" s="97">
        <v>669.63568522794549</v>
      </c>
      <c r="T66" s="97">
        <v>612.28923951653871</v>
      </c>
      <c r="U66" s="97">
        <v>555.27324788529722</v>
      </c>
      <c r="V66" s="97">
        <v>499.08192864565075</v>
      </c>
      <c r="W66" s="97">
        <v>461.47015153406534</v>
      </c>
      <c r="X66" s="97">
        <v>429.37382235104747</v>
      </c>
      <c r="Y66" s="109">
        <v>412.98797735360432</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17.499810684557747</v>
      </c>
      <c r="T67" s="97">
        <v>133.71888125778892</v>
      </c>
      <c r="U67" s="97">
        <v>262.5786167171143</v>
      </c>
      <c r="V67" s="97">
        <v>478.07493707471349</v>
      </c>
      <c r="W67" s="97">
        <v>819.00053384204671</v>
      </c>
      <c r="X67" s="97">
        <v>986.58963328119285</v>
      </c>
      <c r="Y67" s="109">
        <v>1150.9895086729387</v>
      </c>
    </row>
    <row r="68" spans="1:25" ht="15" x14ac:dyDescent="0.4">
      <c r="A68" s="187" t="s">
        <v>67</v>
      </c>
      <c r="B68" s="97">
        <v>138.15107344962553</v>
      </c>
      <c r="C68" s="97">
        <v>149.88135385476053</v>
      </c>
      <c r="D68" s="97">
        <v>145.09942224453951</v>
      </c>
      <c r="E68" s="97">
        <v>148.02111190126718</v>
      </c>
      <c r="F68" s="97">
        <v>138.42926035021549</v>
      </c>
      <c r="G68" s="97">
        <v>140.03211387011447</v>
      </c>
      <c r="H68" s="97">
        <v>125.84936552142547</v>
      </c>
      <c r="I68" s="97">
        <v>120.63112709367273</v>
      </c>
      <c r="J68" s="97">
        <v>114.66220563968837</v>
      </c>
      <c r="K68" s="97">
        <v>109.96639832620355</v>
      </c>
      <c r="L68" s="97">
        <v>107.2995152091907</v>
      </c>
      <c r="M68" s="97">
        <v>104.37076203087611</v>
      </c>
      <c r="N68" s="97">
        <v>100.6586744152372</v>
      </c>
      <c r="O68" s="97">
        <v>101.11765317308992</v>
      </c>
      <c r="P68" s="97">
        <v>97.275087974976671</v>
      </c>
      <c r="Q68" s="97">
        <v>94.699497688244691</v>
      </c>
      <c r="R68" s="97">
        <v>93.447559908563264</v>
      </c>
      <c r="S68" s="97">
        <v>88.42631044204407</v>
      </c>
      <c r="T68" s="97">
        <v>67.949784085034281</v>
      </c>
      <c r="U68" s="97">
        <v>35.062548294355075</v>
      </c>
      <c r="V68" s="97">
        <v>16.152070925682441</v>
      </c>
      <c r="W68" s="97">
        <v>10.390369099337445</v>
      </c>
      <c r="X68" s="97">
        <v>8.7891865207412856</v>
      </c>
      <c r="Y68" s="109">
        <v>7.9656564123486664</v>
      </c>
    </row>
    <row r="69" spans="1:25" ht="15" x14ac:dyDescent="0.4">
      <c r="A69" s="188" t="s">
        <v>54</v>
      </c>
      <c r="B69" s="97" t="s">
        <v>219</v>
      </c>
      <c r="C69" s="97" t="s">
        <v>219</v>
      </c>
      <c r="D69" s="97" t="s">
        <v>219</v>
      </c>
      <c r="E69" s="97" t="s">
        <v>219</v>
      </c>
      <c r="F69" s="97">
        <v>115.05269379105536</v>
      </c>
      <c r="G69" s="97">
        <v>116.68461307161962</v>
      </c>
      <c r="H69" s="97">
        <v>103.36217376794151</v>
      </c>
      <c r="I69" s="97">
        <v>97.691552637985183</v>
      </c>
      <c r="J69" s="97">
        <v>98.390173404565743</v>
      </c>
      <c r="K69" s="97">
        <v>93.651302334189793</v>
      </c>
      <c r="L69" s="97">
        <v>90.548684095614718</v>
      </c>
      <c r="M69" s="97">
        <v>80.178399045688053</v>
      </c>
      <c r="N69" s="97">
        <v>80.024172988182883</v>
      </c>
      <c r="O69" s="97">
        <v>79.926607904112061</v>
      </c>
      <c r="P69" s="97">
        <v>78.117025486318752</v>
      </c>
      <c r="Q69" s="97">
        <v>76.074271782654336</v>
      </c>
      <c r="R69" s="97">
        <v>76.319997433442197</v>
      </c>
      <c r="S69" s="97">
        <v>73.3917820412846</v>
      </c>
      <c r="T69" s="97">
        <v>54.012219800995133</v>
      </c>
      <c r="U69" s="97">
        <v>22.442359541191841</v>
      </c>
      <c r="V69" s="97">
        <v>4.9400108609570665</v>
      </c>
      <c r="W69" s="97">
        <v>0.59263977989683192</v>
      </c>
      <c r="X69" s="97">
        <v>3.8347299056137228E-2</v>
      </c>
      <c r="Y69" s="109" t="s">
        <v>219</v>
      </c>
    </row>
    <row r="70" spans="1:25" ht="15" x14ac:dyDescent="0.4">
      <c r="A70" s="188" t="s">
        <v>55</v>
      </c>
      <c r="B70" s="97" t="s">
        <v>219</v>
      </c>
      <c r="C70" s="97" t="s">
        <v>219</v>
      </c>
      <c r="D70" s="97" t="s">
        <v>219</v>
      </c>
      <c r="E70" s="97" t="s">
        <v>219</v>
      </c>
      <c r="F70" s="97">
        <v>23.376566559160139</v>
      </c>
      <c r="G70" s="97">
        <v>23.347500798494849</v>
      </c>
      <c r="H70" s="97">
        <v>22.487191753483955</v>
      </c>
      <c r="I70" s="97">
        <v>22.939574455687566</v>
      </c>
      <c r="J70" s="97">
        <v>16.272032235122641</v>
      </c>
      <c r="K70" s="97">
        <v>16.315095992013742</v>
      </c>
      <c r="L70" s="97">
        <v>16.750831113575995</v>
      </c>
      <c r="M70" s="97">
        <v>24.192362985188048</v>
      </c>
      <c r="N70" s="97">
        <v>20.63450142705431</v>
      </c>
      <c r="O70" s="97">
        <v>21.191045268977856</v>
      </c>
      <c r="P70" s="97">
        <v>19.158062488657912</v>
      </c>
      <c r="Q70" s="97">
        <v>18.625225905590359</v>
      </c>
      <c r="R70" s="97">
        <v>17.127562475121078</v>
      </c>
      <c r="S70" s="97">
        <v>15.034528400759477</v>
      </c>
      <c r="T70" s="97">
        <v>13.937564284039155</v>
      </c>
      <c r="U70" s="97">
        <v>12.620188753163232</v>
      </c>
      <c r="V70" s="97">
        <v>11.212060064725375</v>
      </c>
      <c r="W70" s="97">
        <v>9.7977293194406148</v>
      </c>
      <c r="X70" s="97">
        <v>8.7508392216851476</v>
      </c>
      <c r="Y70" s="109">
        <v>7.9656564123486664</v>
      </c>
    </row>
    <row r="71" spans="1:25" ht="15" x14ac:dyDescent="0.4">
      <c r="A71" s="190" t="s">
        <v>68</v>
      </c>
      <c r="B71" s="97" t="s">
        <v>219</v>
      </c>
      <c r="C71" s="97" t="s">
        <v>219</v>
      </c>
      <c r="D71" s="97" t="s">
        <v>219</v>
      </c>
      <c r="E71" s="97">
        <v>4833.5553177315369</v>
      </c>
      <c r="F71" s="97">
        <v>4856.6585210465219</v>
      </c>
      <c r="G71" s="97">
        <v>5180.6897343090841</v>
      </c>
      <c r="H71" s="97">
        <v>5319.1857267680562</v>
      </c>
      <c r="I71" s="97">
        <v>5457.0382121534885</v>
      </c>
      <c r="J71" s="97">
        <v>5554.8285244613253</v>
      </c>
      <c r="K71" s="97">
        <v>5702.5331644569078</v>
      </c>
      <c r="L71" s="97">
        <v>5777.2077395326905</v>
      </c>
      <c r="M71" s="97">
        <v>6027.883007935503</v>
      </c>
      <c r="N71" s="97">
        <v>6278.3168109133567</v>
      </c>
      <c r="O71" s="97">
        <v>6705.3727278185961</v>
      </c>
      <c r="P71" s="97">
        <v>6862.5278854593398</v>
      </c>
      <c r="Q71" s="97">
        <v>7175.14090181149</v>
      </c>
      <c r="R71" s="97">
        <v>7565.379822299853</v>
      </c>
      <c r="S71" s="97">
        <v>7731.5207528707106</v>
      </c>
      <c r="T71" s="97">
        <v>7931.0665891187873</v>
      </c>
      <c r="U71" s="97">
        <v>8128.5956255577585</v>
      </c>
      <c r="V71" s="97">
        <v>8137.1867160030597</v>
      </c>
      <c r="W71" s="97">
        <v>8189.5910684511036</v>
      </c>
      <c r="X71" s="97">
        <v>8261.9791574936553</v>
      </c>
      <c r="Y71" s="109">
        <v>8266.1845782486162</v>
      </c>
    </row>
    <row r="72" spans="1:25" ht="27" customHeight="1" x14ac:dyDescent="0.4">
      <c r="A72" s="190" t="s">
        <v>101</v>
      </c>
      <c r="B72" s="97" t="s">
        <v>219</v>
      </c>
      <c r="C72" s="97" t="s">
        <v>219</v>
      </c>
      <c r="D72" s="97" t="s">
        <v>219</v>
      </c>
      <c r="E72" s="97" t="s">
        <v>219</v>
      </c>
      <c r="F72" s="97" t="s">
        <v>219</v>
      </c>
      <c r="G72" s="97" t="s">
        <v>219</v>
      </c>
      <c r="H72" s="97" t="s">
        <v>219</v>
      </c>
      <c r="I72" s="97" t="s">
        <v>219</v>
      </c>
      <c r="J72" s="97">
        <v>130.600295056416</v>
      </c>
      <c r="K72" s="97">
        <v>135.79035230984417</v>
      </c>
      <c r="L72" s="97">
        <v>134.883274530774</v>
      </c>
      <c r="M72" s="97">
        <v>173.20455315384305</v>
      </c>
      <c r="N72" s="97">
        <v>188.99831407512076</v>
      </c>
      <c r="O72" s="97">
        <v>208.66761567816883</v>
      </c>
      <c r="P72" s="97">
        <v>216.70993449879495</v>
      </c>
      <c r="Q72" s="97">
        <v>198.35897700931486</v>
      </c>
      <c r="R72" s="97">
        <v>198.75439526980912</v>
      </c>
      <c r="S72" s="97">
        <v>193.23556117262527</v>
      </c>
      <c r="T72" s="97">
        <v>194.70204097974155</v>
      </c>
      <c r="U72" s="97">
        <v>205.32949170863009</v>
      </c>
      <c r="V72" s="97">
        <v>205.21026931962396</v>
      </c>
      <c r="W72" s="97">
        <v>201.30656091380882</v>
      </c>
      <c r="X72" s="97">
        <v>180.59728619441884</v>
      </c>
      <c r="Y72" s="109">
        <v>157.58428248913194</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1.317718199290293E-2</v>
      </c>
      <c r="T73" s="97">
        <v>0.9237480268076389</v>
      </c>
      <c r="U73" s="97">
        <v>23.220662439116957</v>
      </c>
      <c r="V73" s="97">
        <v>131.81190950159831</v>
      </c>
      <c r="W73" s="97">
        <v>291.75451326993061</v>
      </c>
      <c r="X73" s="97">
        <v>728.86103592629229</v>
      </c>
      <c r="Y73" s="109">
        <v>1581.0651569239485</v>
      </c>
    </row>
    <row r="74" spans="1:25" ht="15" x14ac:dyDescent="0.4">
      <c r="A74" s="190" t="s">
        <v>69</v>
      </c>
      <c r="B74" s="97" t="s">
        <v>219</v>
      </c>
      <c r="C74" s="97" t="s">
        <v>219</v>
      </c>
      <c r="D74" s="97" t="s">
        <v>219</v>
      </c>
      <c r="E74" s="97" t="s">
        <v>219</v>
      </c>
      <c r="F74" s="97">
        <v>228.63714160693911</v>
      </c>
      <c r="G74" s="97">
        <v>216.37583518846134</v>
      </c>
      <c r="H74" s="97">
        <v>213.94107502025903</v>
      </c>
      <c r="I74" s="97">
        <v>234.2612975955154</v>
      </c>
      <c r="J74" s="97">
        <v>292.53333122158597</v>
      </c>
      <c r="K74" s="97">
        <v>358.47818600447175</v>
      </c>
      <c r="L74" s="97">
        <v>225.99925187742795</v>
      </c>
      <c r="M74" s="97">
        <v>225.86793528377436</v>
      </c>
      <c r="N74" s="97">
        <v>286.71194059758471</v>
      </c>
      <c r="O74" s="97">
        <v>284.91141832449568</v>
      </c>
      <c r="P74" s="97">
        <v>281.66717327637747</v>
      </c>
      <c r="Q74" s="97">
        <v>216.025222455814</v>
      </c>
      <c r="R74" s="97">
        <v>209.78672023963961</v>
      </c>
      <c r="S74" s="97">
        <v>205.20274404549357</v>
      </c>
      <c r="T74" s="97">
        <v>199.73505529729485</v>
      </c>
      <c r="U74" s="97">
        <v>195.45091397777796</v>
      </c>
      <c r="V74" s="97">
        <v>188.60559319334862</v>
      </c>
      <c r="W74" s="97">
        <v>182.86164888618447</v>
      </c>
      <c r="X74" s="97">
        <v>176.4918459485354</v>
      </c>
      <c r="Y74" s="109">
        <v>171.27312043216037</v>
      </c>
    </row>
    <row r="75" spans="1:25" s="195" customFormat="1" ht="40.5" customHeight="1" thickBot="1" x14ac:dyDescent="0.45">
      <c r="A75" s="196" t="s">
        <v>198</v>
      </c>
      <c r="B75" s="197">
        <v>6201.1494090655233</v>
      </c>
      <c r="C75" s="197">
        <v>6175.6604824354017</v>
      </c>
      <c r="D75" s="197">
        <v>6050.3942429836734</v>
      </c>
      <c r="E75" s="197">
        <v>11031.675471739196</v>
      </c>
      <c r="F75" s="197">
        <v>11475.033270414982</v>
      </c>
      <c r="G75" s="197">
        <v>12102.844820580331</v>
      </c>
      <c r="H75" s="197">
        <v>12250.445868878669</v>
      </c>
      <c r="I75" s="197">
        <v>12090.150308274375</v>
      </c>
      <c r="J75" s="197">
        <v>12698.022669998241</v>
      </c>
      <c r="K75" s="197">
        <v>12874.449424081275</v>
      </c>
      <c r="L75" s="197">
        <v>12819.395803538309</v>
      </c>
      <c r="M75" s="197">
        <v>13182.584134471468</v>
      </c>
      <c r="N75" s="197">
        <v>13687.696544946119</v>
      </c>
      <c r="O75" s="197">
        <v>14851.056342572898</v>
      </c>
      <c r="P75" s="197">
        <v>15096.840121954421</v>
      </c>
      <c r="Q75" s="197">
        <v>15399.189664619698</v>
      </c>
      <c r="R75" s="197">
        <v>15837.274763661862</v>
      </c>
      <c r="S75" s="197">
        <v>15296.516265934099</v>
      </c>
      <c r="T75" s="197">
        <v>15474.536412751178</v>
      </c>
      <c r="U75" s="197">
        <v>15714.813517749581</v>
      </c>
      <c r="V75" s="197">
        <v>15554.144863516844</v>
      </c>
      <c r="W75" s="197">
        <v>15689.50312012006</v>
      </c>
      <c r="X75" s="197">
        <v>15843.960169543649</v>
      </c>
      <c r="Y75" s="198">
        <v>16216.143908618928</v>
      </c>
    </row>
    <row r="81" spans="2:22" x14ac:dyDescent="0.35">
      <c r="B81" s="179"/>
      <c r="C81" s="179"/>
      <c r="D81" s="179"/>
      <c r="E81" s="179"/>
      <c r="F81" s="179"/>
      <c r="G81" s="179"/>
      <c r="H81" s="179"/>
      <c r="I81" s="179"/>
      <c r="J81" s="179"/>
      <c r="K81" s="179"/>
      <c r="L81" s="179"/>
      <c r="M81" s="179"/>
      <c r="N81" s="179"/>
      <c r="O81" s="179"/>
      <c r="P81" s="179"/>
      <c r="Q81" s="179"/>
      <c r="R81" s="179"/>
      <c r="S81" s="179"/>
      <c r="T81" s="179"/>
      <c r="U81" s="179"/>
      <c r="V81" s="179"/>
    </row>
  </sheetData>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1" width="9.109375" style="199" customWidth="1"/>
    <col min="22" max="22" width="8.88671875" style="199"/>
    <col min="23" max="16384" width="8.88671875" style="179"/>
  </cols>
  <sheetData>
    <row r="1" spans="1:25" ht="60" customHeight="1" thickBot="1" x14ac:dyDescent="0.45">
      <c r="A1" s="200" t="s">
        <v>205</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AA!C$10</f>
        <v>165.78009588836923</v>
      </c>
      <c r="C3" s="185">
        <f>AA!D$10</f>
        <v>179.09938285669008</v>
      </c>
      <c r="D3" s="185">
        <f>AA!E$10</f>
        <v>191.99843030409838</v>
      </c>
      <c r="E3" s="185">
        <f>AA!F$10</f>
        <v>209.15188639209956</v>
      </c>
      <c r="F3" s="185">
        <f>AA!G$10</f>
        <v>222.55501944224403</v>
      </c>
      <c r="G3" s="185">
        <f>AA!H$10</f>
        <v>236.77628028604693</v>
      </c>
      <c r="H3" s="185">
        <f>AA!I$10</f>
        <v>246.5083892433862</v>
      </c>
      <c r="I3" s="185">
        <f>AA!J$10</f>
        <v>260.35144932948072</v>
      </c>
      <c r="J3" s="185">
        <f>AA!K$10</f>
        <v>274.56098872410513</v>
      </c>
      <c r="K3" s="185">
        <f>AA!L$10</f>
        <v>291.89259442389795</v>
      </c>
      <c r="L3" s="185">
        <f>AA!M$10</f>
        <v>307.31048820763806</v>
      </c>
      <c r="M3" s="185">
        <f>AA!N$10</f>
        <v>328.17905768709068</v>
      </c>
      <c r="N3" s="185">
        <f>AA!O$10</f>
        <v>348.61657493485063</v>
      </c>
      <c r="O3" s="185">
        <f>AA!P$10</f>
        <v>374.18153315140034</v>
      </c>
      <c r="P3" s="185">
        <f>AA!Q$10</f>
        <v>382.85826600582709</v>
      </c>
      <c r="Q3" s="185">
        <f>AA!R$10</f>
        <v>391.72186593969229</v>
      </c>
      <c r="R3" s="185">
        <f>AA!S$10</f>
        <v>402.69069100406068</v>
      </c>
      <c r="S3" s="185">
        <f>AA!T$10</f>
        <v>393.10819414562343</v>
      </c>
      <c r="T3" s="185">
        <f>AA!U$10</f>
        <v>397.27288047841216</v>
      </c>
      <c r="U3" s="185">
        <f>AA!V$10</f>
        <v>402.8134645486154</v>
      </c>
      <c r="V3" s="185">
        <f>AA!W$10</f>
        <v>404.5885129170187</v>
      </c>
      <c r="W3" s="185">
        <f>AA!X$10</f>
        <v>411.95578344634384</v>
      </c>
      <c r="X3" s="185">
        <f>AA!Y$10</f>
        <v>427.32331433234151</v>
      </c>
      <c r="Y3" s="186">
        <f>AA!Z$10</f>
        <v>449.5100234783759</v>
      </c>
    </row>
    <row r="4" spans="1:25" ht="15" customHeight="1" x14ac:dyDescent="0.4">
      <c r="A4" s="187" t="s">
        <v>190</v>
      </c>
      <c r="B4" s="97">
        <f>BBWB!C$10</f>
        <v>0</v>
      </c>
      <c r="C4" s="97">
        <f>BBWB!D$10</f>
        <v>0</v>
      </c>
      <c r="D4" s="97">
        <f>BBWB!E$10</f>
        <v>0</v>
      </c>
      <c r="E4" s="97">
        <f>BBWB!F$10</f>
        <v>67.370005655954841</v>
      </c>
      <c r="F4" s="97">
        <f>BBWB!G$10</f>
        <v>67.672851937900262</v>
      </c>
      <c r="G4" s="97">
        <f>BBWB!H$10</f>
        <v>76.595103565705784</v>
      </c>
      <c r="H4" s="97">
        <f>BBWB!I$10</f>
        <v>77.779281331725372</v>
      </c>
      <c r="I4" s="97">
        <f>BBWB!J$10</f>
        <v>72.050816230508275</v>
      </c>
      <c r="J4" s="97">
        <f>BBWB!K$10</f>
        <v>65.693551141276686</v>
      </c>
      <c r="K4" s="97">
        <f>BBWB!L$10</f>
        <v>62.331484281472868</v>
      </c>
      <c r="L4" s="97">
        <f>BBWB!M$10</f>
        <v>56.672722036125975</v>
      </c>
      <c r="M4" s="97">
        <f>BBWB!N$10</f>
        <v>52.267020254919601</v>
      </c>
      <c r="N4" s="97">
        <f>BBWB!O$10</f>
        <v>47.616504760183439</v>
      </c>
      <c r="O4" s="97">
        <f>BBWB!P$10</f>
        <v>46.047149129724538</v>
      </c>
      <c r="P4" s="97">
        <f>BBWB!Q$10</f>
        <v>43.542465891719402</v>
      </c>
      <c r="Q4" s="97">
        <f>BBWB!R$10</f>
        <v>42.058734058335034</v>
      </c>
      <c r="R4" s="97">
        <f>BBWB!S$10</f>
        <v>42.432370860388311</v>
      </c>
      <c r="S4" s="97">
        <f>BBWB!T$10</f>
        <v>41.896694025648713</v>
      </c>
      <c r="T4" s="97">
        <f>BBWB!U$10</f>
        <v>41.072242168436247</v>
      </c>
      <c r="U4" s="97">
        <f>BBWB!V$10</f>
        <v>41.464017663410232</v>
      </c>
      <c r="V4" s="97">
        <f>BBWB!W$10</f>
        <v>41.38255040018197</v>
      </c>
      <c r="W4" s="97">
        <f>BBWB!X$10</f>
        <v>37.048197258917035</v>
      </c>
      <c r="X4" s="97">
        <f>BBWB!Y$10</f>
        <v>33.011984656711938</v>
      </c>
      <c r="Y4" s="109">
        <f>BBWB!Z$10</f>
        <v>36.165390277056396</v>
      </c>
    </row>
    <row r="5" spans="1:25" ht="15" customHeight="1" x14ac:dyDescent="0.4">
      <c r="A5" s="187" t="s">
        <v>50</v>
      </c>
      <c r="B5" s="97"/>
      <c r="C5" s="97"/>
      <c r="D5" s="97"/>
      <c r="E5" s="97"/>
      <c r="F5" s="97"/>
      <c r="G5" s="97">
        <f>CA!H$10</f>
        <v>69.407178173948523</v>
      </c>
      <c r="H5" s="97">
        <f>CA!I$10</f>
        <v>73.785493118952843</v>
      </c>
      <c r="I5" s="97">
        <f>CA!J$10</f>
        <v>77.882521218235951</v>
      </c>
      <c r="J5" s="97">
        <f>CA!K$10</f>
        <v>81.285164242920771</v>
      </c>
      <c r="K5" s="97">
        <f>CA!L$10</f>
        <v>85.398845554504106</v>
      </c>
      <c r="L5" s="97">
        <f>CA!M$10</f>
        <v>88.774628133710408</v>
      </c>
      <c r="M5" s="97">
        <f>CA!N$10</f>
        <v>96.308920055694145</v>
      </c>
      <c r="N5" s="97">
        <f>CA!O$10</f>
        <v>102.55022845504064</v>
      </c>
      <c r="O5" s="97">
        <f>CA!P$10</f>
        <v>112.02365983602098</v>
      </c>
      <c r="P5" s="97">
        <f>CA!Q$10</f>
        <v>117.56762082331655</v>
      </c>
      <c r="Q5" s="97">
        <f>CA!R$10</f>
        <v>128.97858032099899</v>
      </c>
      <c r="R5" s="97">
        <f>CA!S$10</f>
        <v>143.19719133644196</v>
      </c>
      <c r="S5" s="97">
        <f>CA!T$10</f>
        <v>155.76457437448357</v>
      </c>
      <c r="T5" s="97">
        <f>CA!U$10</f>
        <v>173.12148019765837</v>
      </c>
      <c r="U5" s="97">
        <f>CA!V$10</f>
        <v>190.87056238515407</v>
      </c>
      <c r="V5" s="97">
        <f>CA!W$10</f>
        <v>199.93392289480587</v>
      </c>
      <c r="W5" s="97">
        <f>CA!X$10</f>
        <v>212.5659459479127</v>
      </c>
      <c r="X5" s="97">
        <f>CA!Y$10</f>
        <v>230.01539884998698</v>
      </c>
      <c r="Y5" s="109">
        <f>CA!Z$10</f>
        <v>244.89924648784299</v>
      </c>
    </row>
    <row r="6" spans="1:25" ht="15" customHeight="1" x14ac:dyDescent="0.4">
      <c r="A6" s="187" t="s">
        <v>108</v>
      </c>
      <c r="B6" s="97"/>
      <c r="C6" s="97"/>
      <c r="D6" s="97"/>
      <c r="E6" s="97"/>
      <c r="F6" s="97"/>
      <c r="G6" s="97">
        <f>CWP!H$10</f>
        <v>0</v>
      </c>
      <c r="H6" s="97">
        <f>CWP!I$10</f>
        <v>0</v>
      </c>
      <c r="I6" s="97">
        <f>CWP!J$10</f>
        <v>0</v>
      </c>
      <c r="J6" s="97">
        <f>CWP!K$10</f>
        <v>0</v>
      </c>
      <c r="K6" s="97">
        <f>CWP!L$10</f>
        <v>0</v>
      </c>
      <c r="L6" s="97">
        <f>CWP!M$10</f>
        <v>0</v>
      </c>
      <c r="M6" s="97">
        <f>CWP!N$10</f>
        <v>0</v>
      </c>
      <c r="N6" s="97">
        <f>CWP!O$10</f>
        <v>0</v>
      </c>
      <c r="O6" s="97">
        <f>CWP!P$10</f>
        <v>23.309797351799716</v>
      </c>
      <c r="P6" s="97">
        <f>CWP!Q$10</f>
        <v>35.329580007342528</v>
      </c>
      <c r="Q6" s="97">
        <f>CWP!R$10</f>
        <v>12.447213609707948</v>
      </c>
      <c r="R6" s="97">
        <f>CWP!S$10</f>
        <v>17.464326330196748</v>
      </c>
      <c r="S6" s="97">
        <f>CWP!T$10</f>
        <v>2.4540557275541786</v>
      </c>
      <c r="T6" s="97">
        <f>CWP!U$10</f>
        <v>0.22072000000000003</v>
      </c>
      <c r="U6" s="97">
        <f>CWP!V$10</f>
        <v>0</v>
      </c>
      <c r="V6" s="97">
        <f>CWP!W$10</f>
        <v>0</v>
      </c>
      <c r="W6" s="97">
        <f>CWP!X$10</f>
        <v>6.6157990662718724</v>
      </c>
      <c r="X6" s="97">
        <f>CWP!Y$10</f>
        <v>0.1722170181860759</v>
      </c>
      <c r="Y6" s="109">
        <f>CWP!Z$10</f>
        <v>0</v>
      </c>
    </row>
    <row r="7" spans="1:25" ht="15" customHeight="1" x14ac:dyDescent="0.4">
      <c r="A7" s="187" t="s">
        <v>51</v>
      </c>
      <c r="B7" s="97">
        <f>CTB!C$10</f>
        <v>138.69772</v>
      </c>
      <c r="C7" s="97">
        <f>CTB!D$10</f>
        <v>139.03980100000001</v>
      </c>
      <c r="D7" s="97">
        <f>CTB!E$10</f>
        <v>146.70044799999999</v>
      </c>
      <c r="E7" s="97">
        <f>CTB!F$10</f>
        <v>154.15250599999999</v>
      </c>
      <c r="F7" s="97">
        <f>CTB!G$10</f>
        <v>159.73850299999998</v>
      </c>
      <c r="G7" s="97">
        <f>CTB!H$10</f>
        <v>164.88899800000002</v>
      </c>
      <c r="H7" s="97">
        <f>CTB!I$10</f>
        <v>182.80324200000001</v>
      </c>
      <c r="I7" s="97">
        <f>CTB!J$10</f>
        <v>201.64055799999997</v>
      </c>
      <c r="J7" s="97">
        <f>CTB!K$10</f>
        <v>225.783952</v>
      </c>
      <c r="K7" s="97">
        <f>CTB!L$10</f>
        <v>239.992762</v>
      </c>
      <c r="L7" s="97">
        <f>CTB!M$10</f>
        <v>252.44721299999998</v>
      </c>
      <c r="M7" s="97">
        <f>CTB!N$10</f>
        <v>259.12140500000004</v>
      </c>
      <c r="N7" s="97">
        <f>CTB!O$10</f>
        <v>279.88802299999998</v>
      </c>
      <c r="O7" s="97">
        <f>CTB!P$10</f>
        <v>314.00270600000005</v>
      </c>
      <c r="P7" s="97">
        <f>CTB!Q$10</f>
        <v>330.97358999999994</v>
      </c>
      <c r="Q7" s="97">
        <f>CTB!R$10</f>
        <v>331.16811400000006</v>
      </c>
      <c r="R7" s="97">
        <f>CTB!S$10</f>
        <v>333.24033900000001</v>
      </c>
      <c r="S7" s="97"/>
      <c r="T7" s="97"/>
      <c r="U7" s="97"/>
      <c r="V7" s="97"/>
      <c r="W7" s="97"/>
      <c r="X7" s="97"/>
      <c r="Y7" s="109"/>
    </row>
    <row r="8" spans="1:25" ht="30" customHeight="1" x14ac:dyDescent="0.4">
      <c r="A8" s="187" t="s">
        <v>52</v>
      </c>
      <c r="B8" s="97">
        <f>DLA!C$10</f>
        <v>306.39296700429009</v>
      </c>
      <c r="C8" s="97">
        <f>DLA!D$10</f>
        <v>338.05503735236243</v>
      </c>
      <c r="D8" s="97">
        <f>DLA!E$10</f>
        <v>373.03249552789083</v>
      </c>
      <c r="E8" s="97">
        <f>DLA!F$10</f>
        <v>401.24642669950117</v>
      </c>
      <c r="F8" s="97">
        <f>DLA!G$10</f>
        <v>430.31047827332264</v>
      </c>
      <c r="G8" s="97">
        <f>DLA!H$10</f>
        <v>468.79262909455531</v>
      </c>
      <c r="H8" s="97">
        <f>DLA!I$10</f>
        <v>499.62527782678012</v>
      </c>
      <c r="I8" s="97">
        <f>DLA!J$10</f>
        <v>535.63868204628307</v>
      </c>
      <c r="J8" s="97">
        <f>DLA!K$10</f>
        <v>571.52210285124761</v>
      </c>
      <c r="K8" s="97">
        <f>DLA!L$10</f>
        <v>612.17528882419583</v>
      </c>
      <c r="L8" s="97">
        <f>DLA!M$10</f>
        <v>653.77292588923251</v>
      </c>
      <c r="M8" s="97">
        <f>DLA!N$10</f>
        <v>706.70549959626806</v>
      </c>
      <c r="N8" s="97">
        <f>DLA!O$10</f>
        <v>755.79471998639508</v>
      </c>
      <c r="O8" s="97">
        <f>DLA!P$10</f>
        <v>824.41695406487815</v>
      </c>
      <c r="P8" s="97">
        <f>DLA!Q$10</f>
        <v>856.09928734566313</v>
      </c>
      <c r="Q8" s="97">
        <f>DLA!R$10</f>
        <v>908.49312770649306</v>
      </c>
      <c r="R8" s="97">
        <f>DLA!S$10</f>
        <v>973.08555409061478</v>
      </c>
      <c r="S8" s="97">
        <f>DLA!T$10</f>
        <v>999.42951883088415</v>
      </c>
      <c r="T8" s="97">
        <f>DLA!U$10</f>
        <v>990.92021636500078</v>
      </c>
      <c r="U8" s="97">
        <f>DLA!V$10</f>
        <v>908.52142957883575</v>
      </c>
      <c r="V8" s="97">
        <f>DLA!W$10</f>
        <v>794.96322278928756</v>
      </c>
      <c r="W8" s="97">
        <f>DLA!X$10</f>
        <v>682.1239767507318</v>
      </c>
      <c r="X8" s="97">
        <f>DLA!Y$10</f>
        <v>577.29481655599295</v>
      </c>
      <c r="Y8" s="109">
        <f>DLA!Z$10</f>
        <v>521.54421379936161</v>
      </c>
    </row>
    <row r="9" spans="1:25" ht="15" customHeight="1" x14ac:dyDescent="0.4">
      <c r="A9" s="188" t="s">
        <v>53</v>
      </c>
      <c r="B9" s="97"/>
      <c r="C9" s="97"/>
      <c r="D9" s="97"/>
      <c r="E9" s="97"/>
      <c r="F9" s="97"/>
      <c r="G9" s="97"/>
      <c r="H9" s="97">
        <f>'DLA (children)'!I$10</f>
        <v>53.905192477496456</v>
      </c>
      <c r="I9" s="97">
        <f>'DLA (children)'!J$10</f>
        <v>56.24581614902015</v>
      </c>
      <c r="J9" s="97">
        <f>'DLA (children)'!K$10</f>
        <v>59.857870923799879</v>
      </c>
      <c r="K9" s="97">
        <f>'DLA (children)'!L$10</f>
        <v>66.19895395650876</v>
      </c>
      <c r="L9" s="97">
        <f>'DLA (children)'!M$10</f>
        <v>71.238767774755019</v>
      </c>
      <c r="M9" s="97">
        <f>'DLA (children)'!N$10</f>
        <v>77.007454649370885</v>
      </c>
      <c r="N9" s="97">
        <f>'DLA (children)'!O$10</f>
        <v>83.26683944153487</v>
      </c>
      <c r="O9" s="97">
        <f>'DLA (children)'!P$10</f>
        <v>90.423247869764396</v>
      </c>
      <c r="P9" s="97">
        <f>'DLA (children)'!Q$10</f>
        <v>93.324817769467941</v>
      </c>
      <c r="Q9" s="97">
        <f>'DLA (children)'!R$10</f>
        <v>101.44028149863222</v>
      </c>
      <c r="R9" s="97">
        <f>'DLA (children)'!S$10</f>
        <v>107.18153274684414</v>
      </c>
      <c r="S9" s="97">
        <f>'DLA (children)'!T$10</f>
        <v>112.75661784666099</v>
      </c>
      <c r="T9" s="97">
        <f>'DLA (children)'!U$10</f>
        <v>132.82725655761348</v>
      </c>
      <c r="U9" s="97">
        <f>'DLA (children)'!V$10</f>
        <v>141.96647063144297</v>
      </c>
      <c r="V9" s="97">
        <f>'DLA (children)'!W$10</f>
        <v>146.48068894876783</v>
      </c>
      <c r="W9" s="97">
        <f>'DLA (children)'!X$10</f>
        <v>151.69735502087744</v>
      </c>
      <c r="X9" s="97">
        <f>'DLA (children)'!Y$10</f>
        <v>163.5412100380093</v>
      </c>
      <c r="Y9" s="109">
        <f>'DLA (children)'!Z$10</f>
        <v>177.09489657724205</v>
      </c>
    </row>
    <row r="10" spans="1:25" ht="15" customHeight="1" x14ac:dyDescent="0.4">
      <c r="A10" s="188" t="s">
        <v>54</v>
      </c>
      <c r="B10" s="97"/>
      <c r="C10" s="97"/>
      <c r="D10" s="97"/>
      <c r="E10" s="97"/>
      <c r="F10" s="97"/>
      <c r="G10" s="97"/>
      <c r="H10" s="97">
        <f>'DLA (working age)'!I$10</f>
        <v>293.09121473285768</v>
      </c>
      <c r="I10" s="97">
        <f>'DLA (working age)'!J$10</f>
        <v>310.89980333308716</v>
      </c>
      <c r="J10" s="97">
        <f>'DLA (working age)'!K$10</f>
        <v>327.92462706964528</v>
      </c>
      <c r="K10" s="97">
        <f>'DLA (working age)'!L$10</f>
        <v>345.94325076335645</v>
      </c>
      <c r="L10" s="97">
        <f>'DLA (working age)'!M$10</f>
        <v>364.76665082927155</v>
      </c>
      <c r="M10" s="97">
        <f>'DLA (working age)'!N$10</f>
        <v>389.40983112666612</v>
      </c>
      <c r="N10" s="97">
        <f>'DLA (working age)'!O$10</f>
        <v>413.05281732020603</v>
      </c>
      <c r="O10" s="97">
        <f>'DLA (working age)'!P$10</f>
        <v>446.45144829494427</v>
      </c>
      <c r="P10" s="97">
        <f>'DLA (working age)'!Q$10</f>
        <v>458.73397024356359</v>
      </c>
      <c r="Q10" s="97">
        <f>'DLA (working age)'!R$10</f>
        <v>490.80753522040908</v>
      </c>
      <c r="R10" s="97">
        <f>'DLA (working age)'!S$10</f>
        <v>528.14664523888189</v>
      </c>
      <c r="S10" s="97">
        <f>'DLA (working age)'!T$10</f>
        <v>536.9173531542574</v>
      </c>
      <c r="T10" s="97">
        <f>'DLA (working age)'!U$10</f>
        <v>492.55902383103779</v>
      </c>
      <c r="U10" s="97">
        <f>'DLA (working age)'!V$10</f>
        <v>421.02890596848079</v>
      </c>
      <c r="V10" s="97">
        <f>'DLA (working age)'!W$10</f>
        <v>322.00215404638971</v>
      </c>
      <c r="W10" s="97">
        <f>'DLA (working age)'!X$10</f>
        <v>241.21221174316034</v>
      </c>
      <c r="X10" s="97">
        <f>'DLA (working age)'!Y$10</f>
        <v>154.86397816641781</v>
      </c>
      <c r="Y10" s="109">
        <f>'DLA (working age)'!Z$10</f>
        <v>101.16410036119117</v>
      </c>
    </row>
    <row r="11" spans="1:25" ht="15" customHeight="1" x14ac:dyDescent="0.4">
      <c r="A11" s="188" t="s">
        <v>55</v>
      </c>
      <c r="B11" s="97"/>
      <c r="C11" s="97"/>
      <c r="D11" s="97"/>
      <c r="E11" s="97"/>
      <c r="F11" s="97"/>
      <c r="G11" s="97"/>
      <c r="H11" s="97">
        <f>'DLA (pensioners)'!I$10</f>
        <v>152.60223717811743</v>
      </c>
      <c r="I11" s="97">
        <f>'DLA (pensioners)'!J$10</f>
        <v>168.51100915306893</v>
      </c>
      <c r="J11" s="97">
        <f>'DLA (pensioners)'!K$10</f>
        <v>183.7292281371235</v>
      </c>
      <c r="K11" s="97">
        <f>'DLA (pensioners)'!L$10</f>
        <v>200.06590732443064</v>
      </c>
      <c r="L11" s="97">
        <f>'DLA (pensioners)'!M$10</f>
        <v>217.8059634493886</v>
      </c>
      <c r="M11" s="97">
        <f>'DLA (pensioners)'!N$10</f>
        <v>240.32134009397052</v>
      </c>
      <c r="N11" s="97">
        <f>'DLA (pensioners)'!O$10</f>
        <v>259.49437431614189</v>
      </c>
      <c r="O11" s="97">
        <f>'DLA (pensioners)'!P$10</f>
        <v>287.46254610537591</v>
      </c>
      <c r="P11" s="97">
        <f>'DLA (pensioners)'!Q$10</f>
        <v>303.88596855472417</v>
      </c>
      <c r="Q11" s="97">
        <f>'DLA (pensioners)'!R$10</f>
        <v>316.08080438999667</v>
      </c>
      <c r="R11" s="97">
        <f>'DLA (pensioners)'!S$10</f>
        <v>337.40012623008982</v>
      </c>
      <c r="S11" s="97">
        <f>'DLA (pensioners)'!T$10</f>
        <v>349.35635350119287</v>
      </c>
      <c r="T11" s="97">
        <f>'DLA (pensioners)'!U$10</f>
        <v>366.4246689219641</v>
      </c>
      <c r="U11" s="97">
        <f>'DLA (pensioners)'!V$10</f>
        <v>345.63107712831516</v>
      </c>
      <c r="V11" s="97">
        <f>'DLA (pensioners)'!W$10</f>
        <v>327.58827452075866</v>
      </c>
      <c r="W11" s="97">
        <f>'DLA (pensioners)'!X$10</f>
        <v>289.04760966615902</v>
      </c>
      <c r="X11" s="97">
        <f>'DLA (pensioners)'!Y$10</f>
        <v>259.05826809820132</v>
      </c>
      <c r="Y11" s="109">
        <f>'DLA (pensioners)'!Z$10</f>
        <v>244.09380871187022</v>
      </c>
    </row>
    <row r="12" spans="1:25" ht="15" customHeight="1" x14ac:dyDescent="0.4">
      <c r="A12" s="187" t="s">
        <v>96</v>
      </c>
      <c r="B12" s="97"/>
      <c r="C12" s="97"/>
      <c r="D12" s="97"/>
      <c r="E12" s="97"/>
      <c r="F12" s="97"/>
      <c r="G12" s="97"/>
      <c r="H12" s="97">
        <f>DHP!I$10</f>
        <v>0.50610525000000006</v>
      </c>
      <c r="I12" s="97">
        <f>DHP!J$10</f>
        <v>0.48746300000000004</v>
      </c>
      <c r="J12" s="97">
        <f>DHP!K$10</f>
        <v>0.59768449000000001</v>
      </c>
      <c r="K12" s="97">
        <f>DHP!L$10</f>
        <v>0.66558600000000001</v>
      </c>
      <c r="L12" s="97">
        <f>DHP!M$10</f>
        <v>0.73865100000000006</v>
      </c>
      <c r="M12" s="97">
        <f>DHP!N$10</f>
        <v>0.79211700000000007</v>
      </c>
      <c r="N12" s="97">
        <f>DHP!O$10</f>
        <v>0.92573399999999983</v>
      </c>
      <c r="O12" s="97">
        <f>DHP!P$10</f>
        <v>0.86311399999999994</v>
      </c>
      <c r="P12" s="97">
        <f>DHP!Q$10</f>
        <v>0.8251059999999999</v>
      </c>
      <c r="Q12" s="97">
        <f>DHP!R$10</f>
        <v>0.89942725999999995</v>
      </c>
      <c r="R12" s="97">
        <f>DHP!S$10</f>
        <v>1.8224689999999999</v>
      </c>
      <c r="S12" s="97">
        <f>DHP!T$10</f>
        <v>6.3250720000000005</v>
      </c>
      <c r="T12" s="97">
        <f>DHP!U$10</f>
        <v>7.35867</v>
      </c>
      <c r="U12" s="97">
        <f>DHP!V$10</f>
        <v>6.282311</v>
      </c>
      <c r="V12" s="97">
        <f>DHP!W$10</f>
        <v>6.8700300000000007</v>
      </c>
      <c r="W12" s="97">
        <f>DHP!X$10</f>
        <v>9.0701790000000013</v>
      </c>
      <c r="X12" s="97">
        <f>DHP!Y$10</f>
        <v>8.4943210000000011</v>
      </c>
      <c r="Y12" s="109">
        <f>DHP!Z$10</f>
        <v>6.5163609999999998</v>
      </c>
    </row>
    <row r="13" spans="1:25" ht="30" customHeight="1" x14ac:dyDescent="0.4">
      <c r="A13" s="187" t="s">
        <v>106</v>
      </c>
      <c r="B13" s="97"/>
      <c r="C13" s="97"/>
      <c r="D13" s="97"/>
      <c r="E13" s="97"/>
      <c r="F13" s="97">
        <f>ESA!G$10</f>
        <v>0</v>
      </c>
      <c r="G13" s="97">
        <f>ESA!H$10</f>
        <v>0</v>
      </c>
      <c r="H13" s="97">
        <f>ESA!I$10</f>
        <v>0</v>
      </c>
      <c r="I13" s="97">
        <f>ESA!J$10</f>
        <v>0</v>
      </c>
      <c r="J13" s="97">
        <f>ESA!K$10</f>
        <v>0</v>
      </c>
      <c r="K13" s="97">
        <f>ESA!L$10</f>
        <v>0</v>
      </c>
      <c r="L13" s="97">
        <f>ESA!M$10</f>
        <v>0</v>
      </c>
      <c r="M13" s="97">
        <f>ESA!N$10</f>
        <v>0</v>
      </c>
      <c r="N13" s="97">
        <f>ESA!O$10</f>
        <v>8.4814914767064149</v>
      </c>
      <c r="O13" s="97">
        <f>ESA!P$10</f>
        <v>83.977730746338793</v>
      </c>
      <c r="P13" s="97">
        <f>ESA!Q$10</f>
        <v>147.18848480094272</v>
      </c>
      <c r="Q13" s="97">
        <f>ESA!R$10</f>
        <v>230.33458827567733</v>
      </c>
      <c r="R13" s="97">
        <f>ESA!S$10</f>
        <v>454.26646119761779</v>
      </c>
      <c r="S13" s="97">
        <f>ESA!T$10</f>
        <v>722.12002508559544</v>
      </c>
      <c r="T13" s="97">
        <f>ESA!U$10</f>
        <v>879.45460354006059</v>
      </c>
      <c r="U13" s="97">
        <f>ESA!V$10</f>
        <v>989.57656312201243</v>
      </c>
      <c r="V13" s="97">
        <f>ESA!W$10</f>
        <v>1044.5004498352364</v>
      </c>
      <c r="W13" s="97">
        <f>ESA!X$10</f>
        <v>1085.5348785529404</v>
      </c>
      <c r="X13" s="97">
        <f>ESA!Y$10</f>
        <v>1084.3107451136066</v>
      </c>
      <c r="Y13" s="109">
        <f>ESA!Z$10</f>
        <v>994.58431537846457</v>
      </c>
    </row>
    <row r="14" spans="1:25" ht="15" customHeight="1" x14ac:dyDescent="0.4">
      <c r="A14" s="189" t="s">
        <v>56</v>
      </c>
      <c r="B14" s="97">
        <f>HB!C$10</f>
        <v>572.503829</v>
      </c>
      <c r="C14" s="97">
        <f>HB!D$10</f>
        <v>568.04014700000005</v>
      </c>
      <c r="D14" s="97">
        <f>HB!E$10</f>
        <v>563.68723399999999</v>
      </c>
      <c r="E14" s="97">
        <f>HB!F$10</f>
        <v>573.03370700000005</v>
      </c>
      <c r="F14" s="97">
        <f>HB!G$10</f>
        <v>581.31449499999997</v>
      </c>
      <c r="G14" s="97">
        <f>HB!H$10</f>
        <v>596.41028100000005</v>
      </c>
      <c r="H14" s="97">
        <f>HB!I$10</f>
        <v>663.96152699999993</v>
      </c>
      <c r="I14" s="97">
        <f>HB!J$10</f>
        <v>622.09421899999995</v>
      </c>
      <c r="J14" s="97">
        <f>HB!K$10</f>
        <v>646.07493299999999</v>
      </c>
      <c r="K14" s="97">
        <f>HB!L$10</f>
        <v>686.50992200000007</v>
      </c>
      <c r="L14" s="97">
        <f>HB!M$10</f>
        <v>733.65526099999988</v>
      </c>
      <c r="M14" s="97">
        <f>HB!N$10</f>
        <v>785.72021000000007</v>
      </c>
      <c r="N14" s="97">
        <f>HB!O$10</f>
        <v>870.64200799999992</v>
      </c>
      <c r="O14" s="97">
        <f>HB!P$10</f>
        <v>1035.3076410000001</v>
      </c>
      <c r="P14" s="97">
        <f>HB!Q$10</f>
        <v>1112.3499340000001</v>
      </c>
      <c r="Q14" s="97">
        <f>HB!R$10</f>
        <v>1194.2887109999999</v>
      </c>
      <c r="R14" s="97">
        <f>HB!S$10</f>
        <v>1272.576415</v>
      </c>
      <c r="S14" s="97">
        <f>HB!T$10</f>
        <v>1279.2887740000001</v>
      </c>
      <c r="T14" s="97">
        <f>HB!U$10</f>
        <v>1281.7644209999999</v>
      </c>
      <c r="U14" s="97">
        <f>HB!V$10</f>
        <v>1277.3812849999999</v>
      </c>
      <c r="V14" s="97">
        <f>HB!W$10</f>
        <v>1232.435095</v>
      </c>
      <c r="W14" s="97">
        <f>HB!X$10</f>
        <v>1171.0893450000001</v>
      </c>
      <c r="X14" s="97">
        <f>HB!Y$10</f>
        <v>1092.3006539999999</v>
      </c>
      <c r="Y14" s="109">
        <f>HB!Z$10</f>
        <v>958.75741893599945</v>
      </c>
    </row>
    <row r="15" spans="1:25" ht="15" customHeight="1" x14ac:dyDescent="0.4">
      <c r="A15" s="188" t="s">
        <v>191</v>
      </c>
      <c r="B15" s="97"/>
      <c r="C15" s="97"/>
      <c r="D15" s="97"/>
      <c r="E15" s="97"/>
      <c r="F15" s="97"/>
      <c r="G15" s="97"/>
      <c r="H15" s="97"/>
      <c r="I15" s="97"/>
      <c r="J15" s="97"/>
      <c r="K15" s="97"/>
      <c r="L15" s="97"/>
      <c r="M15" s="97"/>
      <c r="N15" s="108">
        <v>548.58742300000006</v>
      </c>
      <c r="O15" s="108">
        <v>697.47951699999999</v>
      </c>
      <c r="P15" s="108">
        <v>769.377703</v>
      </c>
      <c r="Q15" s="108">
        <v>834.00803400000007</v>
      </c>
      <c r="R15" s="108">
        <v>900.19831800000009</v>
      </c>
      <c r="S15" s="108">
        <v>901.22067800000002</v>
      </c>
      <c r="T15" s="108">
        <v>901.59815500000002</v>
      </c>
      <c r="U15" s="108">
        <v>901.78883599999995</v>
      </c>
      <c r="V15" s="108">
        <v>870.87819999999999</v>
      </c>
      <c r="W15" s="108">
        <v>825.77877000000001</v>
      </c>
      <c r="X15" s="108">
        <v>766.14339699999994</v>
      </c>
      <c r="Y15" s="249">
        <v>633.73970048221463</v>
      </c>
    </row>
    <row r="16" spans="1:25" ht="15" customHeight="1" x14ac:dyDescent="0.4">
      <c r="A16" s="188" t="s">
        <v>192</v>
      </c>
      <c r="B16" s="97"/>
      <c r="C16" s="97"/>
      <c r="D16" s="97"/>
      <c r="E16" s="97"/>
      <c r="F16" s="97"/>
      <c r="G16" s="97"/>
      <c r="H16" s="97"/>
      <c r="I16" s="97"/>
      <c r="J16" s="97"/>
      <c r="K16" s="97"/>
      <c r="L16" s="97"/>
      <c r="M16" s="97"/>
      <c r="N16" s="108">
        <v>322.05458299999981</v>
      </c>
      <c r="O16" s="108">
        <v>337.828124</v>
      </c>
      <c r="P16" s="108">
        <v>342.97223100000002</v>
      </c>
      <c r="Q16" s="108">
        <v>360.28067700000003</v>
      </c>
      <c r="R16" s="108">
        <v>372.37809700000003</v>
      </c>
      <c r="S16" s="108">
        <v>378.06809600000003</v>
      </c>
      <c r="T16" s="108">
        <v>380.16626600000001</v>
      </c>
      <c r="U16" s="108">
        <v>375.59244899999999</v>
      </c>
      <c r="V16" s="108">
        <v>361.556895</v>
      </c>
      <c r="W16" s="108">
        <v>345.31057499999997</v>
      </c>
      <c r="X16" s="108">
        <v>326.15725700000002</v>
      </c>
      <c r="Y16" s="249">
        <v>325.01771845378482</v>
      </c>
    </row>
    <row r="17" spans="1:25" ht="15" customHeight="1" x14ac:dyDescent="0.4">
      <c r="A17" s="189" t="s">
        <v>57</v>
      </c>
      <c r="B17" s="97">
        <f>IB!C$10</f>
        <v>496.48925856060504</v>
      </c>
      <c r="C17" s="97">
        <f>IB!D$10</f>
        <v>485.7808929920696</v>
      </c>
      <c r="D17" s="97">
        <f>IB!E$10</f>
        <v>489.85137899890157</v>
      </c>
      <c r="E17" s="97">
        <f>IB!F$10</f>
        <v>471.57750444627419</v>
      </c>
      <c r="F17" s="97">
        <f>IB!G$10</f>
        <v>468.26861272616702</v>
      </c>
      <c r="G17" s="97">
        <f>IB!H$10</f>
        <v>475.93282112545205</v>
      </c>
      <c r="H17" s="97">
        <f>IB!I$10</f>
        <v>479.96888152836641</v>
      </c>
      <c r="I17" s="97">
        <f>IB!J$10</f>
        <v>478.05830331873977</v>
      </c>
      <c r="J17" s="97">
        <f>IB!K$10</f>
        <v>473.14708240976921</v>
      </c>
      <c r="K17" s="97">
        <f>IB!L$10</f>
        <v>473.94950695108616</v>
      </c>
      <c r="L17" s="97">
        <f>IB!M$10</f>
        <v>472.33583653372995</v>
      </c>
      <c r="M17" s="97">
        <f>IB!N$10</f>
        <v>484.57947261792793</v>
      </c>
      <c r="N17" s="97">
        <f>IB!O$10</f>
        <v>481.60514645128444</v>
      </c>
      <c r="O17" s="97">
        <f>IB!P$10</f>
        <v>455.38184983830791</v>
      </c>
      <c r="P17" s="97">
        <f>IB!Q$10</f>
        <v>418.90818247569814</v>
      </c>
      <c r="Q17" s="97">
        <f>IB!R$10</f>
        <v>374.46717615640955</v>
      </c>
      <c r="R17" s="97">
        <f>IB!S$10</f>
        <v>247.00452070219262</v>
      </c>
      <c r="S17" s="97">
        <f>IB!T$10</f>
        <v>71.9771134615861</v>
      </c>
      <c r="T17" s="97">
        <f>IB!U$10</f>
        <v>8.8565041551400423</v>
      </c>
      <c r="U17" s="97">
        <f>IB!V$10</f>
        <v>4.4455026819224672</v>
      </c>
      <c r="V17" s="97">
        <f>IB!W$10</f>
        <v>0.77871149097071191</v>
      </c>
      <c r="W17" s="97">
        <f>IB!X$10</f>
        <v>0.15495595801155915</v>
      </c>
      <c r="X17" s="97">
        <f>IB!Y$10</f>
        <v>0</v>
      </c>
      <c r="Y17" s="109">
        <f>IB!Z$10</f>
        <v>0</v>
      </c>
    </row>
    <row r="18" spans="1:25" ht="30" customHeight="1" x14ac:dyDescent="0.4">
      <c r="A18" s="187" t="s">
        <v>58</v>
      </c>
      <c r="B18" s="97">
        <f>IS!C$10</f>
        <v>878.76290798217133</v>
      </c>
      <c r="C18" s="97">
        <f>IS!D$10</f>
        <v>743.76869928153985</v>
      </c>
      <c r="D18" s="97">
        <f>IS!E$10</f>
        <v>723.59382958033723</v>
      </c>
      <c r="E18" s="97">
        <f>IS!F$10</f>
        <v>750.08582730047328</v>
      </c>
      <c r="F18" s="97">
        <f>IS!G$10</f>
        <v>824.65367478741473</v>
      </c>
      <c r="G18" s="97">
        <f>IS!H$10</f>
        <v>889.78498584710701</v>
      </c>
      <c r="H18" s="97">
        <f>IS!I$10</f>
        <v>888.47332661737096</v>
      </c>
      <c r="I18" s="97">
        <f>IS!J$10</f>
        <v>785.48867475423162</v>
      </c>
      <c r="J18" s="97">
        <f>IS!K$10</f>
        <v>588.48052982925071</v>
      </c>
      <c r="K18" s="97">
        <f>IS!L$10</f>
        <v>532.99331831037932</v>
      </c>
      <c r="L18" s="97">
        <f>IS!M$10</f>
        <v>517.4800933528727</v>
      </c>
      <c r="M18" s="97">
        <f>IS!N$10</f>
        <v>535.96290809492655</v>
      </c>
      <c r="N18" s="97">
        <f>IS!O$10</f>
        <v>525.10448643522591</v>
      </c>
      <c r="O18" s="97">
        <f>IS!P$10</f>
        <v>512.7118642559069</v>
      </c>
      <c r="P18" s="97">
        <f>IS!Q$10</f>
        <v>488.14350919736</v>
      </c>
      <c r="Q18" s="97">
        <f>IS!R$10</f>
        <v>442.81838258908749</v>
      </c>
      <c r="R18" s="97">
        <f>IS!S$10</f>
        <v>339.12144646602246</v>
      </c>
      <c r="S18" s="97">
        <f>IS!T$10</f>
        <v>231.09975793494567</v>
      </c>
      <c r="T18" s="97">
        <f>IS!U$10</f>
        <v>195.68241174670186</v>
      </c>
      <c r="U18" s="97">
        <f>IS!V$10</f>
        <v>176.43745235648149</v>
      </c>
      <c r="V18" s="97">
        <f>IS!W$10</f>
        <v>156.0822351722648</v>
      </c>
      <c r="W18" s="97">
        <f>IS!X$10</f>
        <v>152.36229023130127</v>
      </c>
      <c r="X18" s="97">
        <f>IS!Y$10</f>
        <v>135.04342403721779</v>
      </c>
      <c r="Y18" s="109">
        <f>IS!Z$10</f>
        <v>100.00801790696613</v>
      </c>
    </row>
    <row r="19" spans="1:25" ht="15" customHeight="1" x14ac:dyDescent="0.4">
      <c r="A19" s="188" t="s">
        <v>59</v>
      </c>
      <c r="B19" s="97">
        <f>'IS MIG'!C$10</f>
        <v>257.59848713303711</v>
      </c>
      <c r="C19" s="97">
        <f>'IS MIG'!D$10</f>
        <v>257.03680829761646</v>
      </c>
      <c r="D19" s="97">
        <f>'IS MIG'!E$10</f>
        <v>240.68910552298661</v>
      </c>
      <c r="E19" s="97">
        <f>'IS MIG'!F$10</f>
        <v>248.25693988821737</v>
      </c>
      <c r="F19" s="97">
        <f>'IS MIG'!G$10</f>
        <v>267.21857612944473</v>
      </c>
      <c r="G19" s="97">
        <f>'IS MIG'!H$10</f>
        <v>295.18306366024274</v>
      </c>
      <c r="H19" s="97">
        <f>'IS MIG'!I$10</f>
        <v>292.50794502188677</v>
      </c>
      <c r="I19" s="97">
        <f>'IS MIG'!J$10</f>
        <v>159.23792047911712</v>
      </c>
      <c r="J19" s="97">
        <f>'IS MIG'!K$10</f>
        <v>0</v>
      </c>
      <c r="K19" s="97">
        <f>'IS MIG'!L$10</f>
        <v>0</v>
      </c>
      <c r="L19" s="97">
        <f>'IS MIG'!M$10</f>
        <v>0</v>
      </c>
      <c r="M19" s="97">
        <f>'IS MIG'!N$10</f>
        <v>0</v>
      </c>
      <c r="N19" s="97">
        <f>'IS MIG'!O$10</f>
        <v>0</v>
      </c>
      <c r="O19" s="97">
        <f>'IS MIG'!P$10</f>
        <v>0</v>
      </c>
      <c r="P19" s="97">
        <f>'IS MIG'!Q$10</f>
        <v>0</v>
      </c>
      <c r="Q19" s="97">
        <f>'IS MIG'!R$10</f>
        <v>0</v>
      </c>
      <c r="R19" s="97">
        <f>'IS MIG'!S$10</f>
        <v>0</v>
      </c>
      <c r="S19" s="97">
        <f>'IS MIG'!T$10</f>
        <v>0</v>
      </c>
      <c r="T19" s="97">
        <f>'IS MIG'!U$10</f>
        <v>0</v>
      </c>
      <c r="U19" s="97">
        <f>'IS MIG'!V$10</f>
        <v>0</v>
      </c>
      <c r="V19" s="97">
        <f>'IS MIG'!W$10</f>
        <v>0</v>
      </c>
      <c r="W19" s="97">
        <f>'IS MIG'!X$10</f>
        <v>0</v>
      </c>
      <c r="X19" s="97">
        <f>'IS MIG'!Y$10</f>
        <v>0</v>
      </c>
      <c r="Y19" s="109">
        <f>'IS MIG'!Z$10</f>
        <v>0</v>
      </c>
    </row>
    <row r="20" spans="1:25" ht="15" customHeight="1" x14ac:dyDescent="0.4">
      <c r="A20" s="188" t="s">
        <v>193</v>
      </c>
      <c r="B20" s="97"/>
      <c r="C20" s="97"/>
      <c r="D20" s="97"/>
      <c r="E20" s="97"/>
      <c r="F20" s="97">
        <f>'IS (incapacity)'!G$10</f>
        <v>244.85061646782481</v>
      </c>
      <c r="G20" s="97">
        <f>'IS (incapacity)'!H$10</f>
        <v>268.81379541875322</v>
      </c>
      <c r="H20" s="97">
        <f>'IS (incapacity)'!I$10</f>
        <v>262.74077216580497</v>
      </c>
      <c r="I20" s="97">
        <f>'IS (incapacity)'!J$10</f>
        <v>277.99077289374861</v>
      </c>
      <c r="J20" s="97">
        <f>'IS (incapacity)'!K$10</f>
        <v>274.62269805306209</v>
      </c>
      <c r="K20" s="97">
        <f>'IS (incapacity)'!L$10</f>
        <v>256.68245511354831</v>
      </c>
      <c r="L20" s="97">
        <f>'IS (incapacity)'!M$10</f>
        <v>262.65602116183663</v>
      </c>
      <c r="M20" s="97">
        <f>'IS (incapacity)'!N$10</f>
        <v>296.01523787468199</v>
      </c>
      <c r="N20" s="97">
        <f>'IS (incapacity)'!O$10</f>
        <v>303.71930011733571</v>
      </c>
      <c r="O20" s="97">
        <f>'IS (incapacity)'!P$10</f>
        <v>299.06432313522271</v>
      </c>
      <c r="P20" s="97">
        <f>'IS (incapacity)'!Q$10</f>
        <v>282.75787487258759</v>
      </c>
      <c r="Q20" s="97">
        <f>'IS (incapacity)'!R$10</f>
        <v>249.29428319115527</v>
      </c>
      <c r="R20" s="97">
        <f>'IS (incapacity)'!S$10</f>
        <v>149.21904464560009</v>
      </c>
      <c r="S20" s="97">
        <f>'IS (incapacity)'!T$10</f>
        <v>53.164344405010603</v>
      </c>
      <c r="T20" s="97">
        <f>'IS (incapacity)'!U$10</f>
        <v>25.620339618142612</v>
      </c>
      <c r="U20" s="97">
        <f>'IS (incapacity)'!V$10</f>
        <v>13.946691598649636</v>
      </c>
      <c r="V20" s="97">
        <f>'IS (incapacity)'!W$10</f>
        <v>5.4981598163631524</v>
      </c>
      <c r="W20" s="97">
        <f>'IS (incapacity)'!X$10</f>
        <v>1.2330174986647588</v>
      </c>
      <c r="X20" s="97">
        <f>'IS (incapacity)'!Y$10</f>
        <v>0</v>
      </c>
      <c r="Y20" s="109">
        <f>'IS (incapacity)'!Z$10</f>
        <v>0</v>
      </c>
    </row>
    <row r="21" spans="1:25" ht="15" customHeight="1" x14ac:dyDescent="0.4">
      <c r="A21" s="188" t="s">
        <v>194</v>
      </c>
      <c r="B21" s="97"/>
      <c r="C21" s="97"/>
      <c r="D21" s="97"/>
      <c r="E21" s="97"/>
      <c r="F21" s="97">
        <f>'IS (lone parent)'!G$10</f>
        <v>278.30825613745446</v>
      </c>
      <c r="G21" s="97">
        <f>'IS (lone parent)'!H$10</f>
        <v>288.36390127016534</v>
      </c>
      <c r="H21" s="97">
        <f>'IS (lone parent)'!I$10</f>
        <v>295.16597131951153</v>
      </c>
      <c r="I21" s="97">
        <f>'IS (lone parent)'!J$10</f>
        <v>308.72550707803521</v>
      </c>
      <c r="J21" s="97">
        <f>'IS (lone parent)'!K$10</f>
        <v>276.20607027656206</v>
      </c>
      <c r="K21" s="97">
        <f>'IS (lone parent)'!L$10</f>
        <v>234.66438572144762</v>
      </c>
      <c r="L21" s="97">
        <f>'IS (lone parent)'!M$10</f>
        <v>214.50749528116495</v>
      </c>
      <c r="M21" s="97">
        <f>'IS (lone parent)'!N$10</f>
        <v>203.49993777839919</v>
      </c>
      <c r="N21" s="97">
        <f>'IS (lone parent)'!O$10</f>
        <v>188.19015723191791</v>
      </c>
      <c r="O21" s="97">
        <f>'IS (lone parent)'!P$10</f>
        <v>177.74776389347579</v>
      </c>
      <c r="P21" s="97">
        <f>'IS (lone parent)'!Q$10</f>
        <v>164.33188781743092</v>
      </c>
      <c r="Q21" s="97">
        <f>'IS (lone parent)'!R$10</f>
        <v>150.10712786074984</v>
      </c>
      <c r="R21" s="97">
        <f>'IS (lone parent)'!S$10</f>
        <v>140.99377326637878</v>
      </c>
      <c r="S21" s="97">
        <f>'IS (lone parent)'!T$10</f>
        <v>127.06298187108574</v>
      </c>
      <c r="T21" s="97">
        <f>'IS (lone parent)'!U$10</f>
        <v>118.64200814009946</v>
      </c>
      <c r="U21" s="97">
        <f>'IS (lone parent)'!V$10</f>
        <v>109.63797048210148</v>
      </c>
      <c r="V21" s="97">
        <f>'IS (lone parent)'!W$10</f>
        <v>98.63840912525356</v>
      </c>
      <c r="W21" s="97">
        <f>'IS (lone parent)'!X$10</f>
        <v>95.867351490253895</v>
      </c>
      <c r="X21" s="97">
        <f>'IS (lone parent)'!Y$10</f>
        <v>81.868033094602566</v>
      </c>
      <c r="Y21" s="109">
        <f>'IS (lone parent)'!Z$10</f>
        <v>58.133805128294426</v>
      </c>
    </row>
    <row r="22" spans="1:25" ht="15" customHeight="1" x14ac:dyDescent="0.4">
      <c r="A22" s="188" t="s">
        <v>195</v>
      </c>
      <c r="B22" s="97"/>
      <c r="C22" s="97"/>
      <c r="D22" s="97"/>
      <c r="E22" s="97"/>
      <c r="F22" s="97">
        <f>'IS (carer)'!G$10</f>
        <v>15.494269733938708</v>
      </c>
      <c r="G22" s="97">
        <f>'IS (carer)'!H$10</f>
        <v>19.829601036040671</v>
      </c>
      <c r="H22" s="97">
        <f>'IS (carer)'!I$10</f>
        <v>21.283491057889165</v>
      </c>
      <c r="I22" s="97">
        <f>'IS (carer)'!J$10</f>
        <v>23.063270582825936</v>
      </c>
      <c r="J22" s="97">
        <f>'IS (carer)'!K$10</f>
        <v>22.287005081064077</v>
      </c>
      <c r="K22" s="97">
        <f>'IS (carer)'!L$10</f>
        <v>21.08618938260549</v>
      </c>
      <c r="L22" s="97">
        <f>'IS (carer)'!M$10</f>
        <v>20.785175257705546</v>
      </c>
      <c r="M22" s="97">
        <f>'IS (carer)'!N$10</f>
        <v>20.397798016071611</v>
      </c>
      <c r="N22" s="97">
        <f>'IS (carer)'!O$10</f>
        <v>20.111912640018193</v>
      </c>
      <c r="O22" s="97">
        <f>'IS (carer)'!P$10</f>
        <v>21.969738080319129</v>
      </c>
      <c r="P22" s="97">
        <f>'IS (carer)'!Q$10</f>
        <v>27.678464095526625</v>
      </c>
      <c r="Q22" s="97">
        <f>'IS (carer)'!R$10</f>
        <v>30.48216931020557</v>
      </c>
      <c r="R22" s="97">
        <f>'IS (carer)'!S$10</f>
        <v>36.306268538839923</v>
      </c>
      <c r="S22" s="97">
        <f>'IS (carer)'!T$10</f>
        <v>39.715482483672446</v>
      </c>
      <c r="T22" s="97">
        <f>'IS (carer)'!U$10</f>
        <v>42.170865174816711</v>
      </c>
      <c r="U22" s="97">
        <f>'IS (carer)'!V$10</f>
        <v>45.133332751523781</v>
      </c>
      <c r="V22" s="97">
        <f>'IS (carer)'!W$10</f>
        <v>45.007579750046077</v>
      </c>
      <c r="W22" s="97">
        <f>'IS (carer)'!X$10</f>
        <v>49.113442305274219</v>
      </c>
      <c r="X22" s="97">
        <f>'IS (carer)'!Y$10</f>
        <v>48.380248423101868</v>
      </c>
      <c r="Y22" s="109">
        <f>'IS (carer)'!Z$10</f>
        <v>40.097817570412495</v>
      </c>
    </row>
    <row r="23" spans="1:25" ht="15" customHeight="1" x14ac:dyDescent="0.4">
      <c r="A23" s="188" t="s">
        <v>196</v>
      </c>
      <c r="B23" s="97"/>
      <c r="C23" s="97"/>
      <c r="D23" s="97"/>
      <c r="E23" s="97"/>
      <c r="F23" s="97">
        <f>'IS (others)'!G$10</f>
        <v>18.781956318752016</v>
      </c>
      <c r="G23" s="97">
        <f>'IS (others)'!H$10</f>
        <v>17.594624461905095</v>
      </c>
      <c r="H23" s="97">
        <f>'IS (others)'!I$10</f>
        <v>16.775147052278495</v>
      </c>
      <c r="I23" s="97">
        <f>'IS (others)'!J$10</f>
        <v>16.471203720504548</v>
      </c>
      <c r="J23" s="97">
        <f>'IS (others)'!K$10</f>
        <v>15.364756418562475</v>
      </c>
      <c r="K23" s="97">
        <f>'IS (others)'!L$10</f>
        <v>20.277138492412984</v>
      </c>
      <c r="L23" s="97">
        <f>'IS (others)'!M$10</f>
        <v>18.658217152271543</v>
      </c>
      <c r="M23" s="97">
        <f>'IS (others)'!N$10</f>
        <v>15.401205594824678</v>
      </c>
      <c r="N23" s="97">
        <f>'IS (others)'!O$10</f>
        <v>12.559965016864977</v>
      </c>
      <c r="O23" s="97">
        <f>'IS (others)'!P$10</f>
        <v>13.263415343741515</v>
      </c>
      <c r="P23" s="97">
        <f>'IS (others)'!Q$10</f>
        <v>13.351633702314782</v>
      </c>
      <c r="Q23" s="97">
        <f>'IS (others)'!R$10</f>
        <v>13.126298481953029</v>
      </c>
      <c r="R23" s="97">
        <f>'IS (others)'!S$10</f>
        <v>12.710768514246169</v>
      </c>
      <c r="S23" s="97">
        <f>'IS (others)'!T$10</f>
        <v>11.261275718431325</v>
      </c>
      <c r="T23" s="97">
        <f>'IS (others)'!U$10</f>
        <v>9.3312222113343495</v>
      </c>
      <c r="U23" s="97">
        <f>'IS (others)'!V$10</f>
        <v>7.8653878793820367</v>
      </c>
      <c r="V23" s="97">
        <f>'IS (others)'!W$10</f>
        <v>7.0385762799305578</v>
      </c>
      <c r="W23" s="97">
        <f>'IS (others)'!X$10</f>
        <v>6.0428271497445998</v>
      </c>
      <c r="X23" s="97">
        <f>'IS (others)'!Y$10</f>
        <v>4.6456149275802536</v>
      </c>
      <c r="Y23" s="109">
        <f>'IS (others)'!Z$10</f>
        <v>1.7710639279325573</v>
      </c>
    </row>
    <row r="24" spans="1:25" ht="30" customHeight="1" x14ac:dyDescent="0.4">
      <c r="A24" s="189" t="s">
        <v>64</v>
      </c>
      <c r="B24" s="97"/>
      <c r="C24" s="97"/>
      <c r="D24" s="97"/>
      <c r="E24" s="97"/>
      <c r="F24" s="97">
        <f>IIDB!G$10</f>
        <v>73.15288603424321</v>
      </c>
      <c r="G24" s="97">
        <f>IIDB!H$10</f>
        <v>75.059249362394425</v>
      </c>
      <c r="H24" s="97">
        <f>IIDB!I$10</f>
        <v>75.427600194837751</v>
      </c>
      <c r="I24" s="97">
        <f>IIDB!J$10</f>
        <v>75.82232868835591</v>
      </c>
      <c r="J24" s="97">
        <f>IIDB!K$10</f>
        <v>71.490280011880557</v>
      </c>
      <c r="K24" s="97">
        <f>IIDB!L$10</f>
        <v>71.792109725535497</v>
      </c>
      <c r="L24" s="97">
        <f>IIDB!M$10</f>
        <v>72.472910575962288</v>
      </c>
      <c r="M24" s="97">
        <f>IIDB!N$10</f>
        <v>73.603749990894912</v>
      </c>
      <c r="N24" s="97">
        <f>IIDB!O$10</f>
        <v>76.315548167136996</v>
      </c>
      <c r="O24" s="97">
        <f>IIDB!P$10</f>
        <v>79.916671868308114</v>
      </c>
      <c r="P24" s="97">
        <f>IIDB!Q$10</f>
        <v>85.376942290563136</v>
      </c>
      <c r="Q24" s="97">
        <f>IIDB!R$10</f>
        <v>86.093169984589807</v>
      </c>
      <c r="R24" s="97">
        <f>IIDB!S$10</f>
        <v>88.233483263468187</v>
      </c>
      <c r="S24" s="97">
        <f>IIDB!T$10</f>
        <v>88.358759440136211</v>
      </c>
      <c r="T24" s="97">
        <f>IIDB!U$10</f>
        <v>89.917068081405375</v>
      </c>
      <c r="U24" s="97">
        <f>IIDB!V$10</f>
        <v>89.958364507325498</v>
      </c>
      <c r="V24" s="97">
        <f>IIDB!W$10</f>
        <v>87.804522554218778</v>
      </c>
      <c r="W24" s="97">
        <f>IIDB!X$10</f>
        <v>86.434165887903575</v>
      </c>
      <c r="X24" s="97">
        <f>IIDB!Y$10</f>
        <v>87.109489957311993</v>
      </c>
      <c r="Y24" s="109">
        <f>IIDB!Z$10</f>
        <v>87.338533034386188</v>
      </c>
    </row>
    <row r="25" spans="1:25" ht="15" customHeight="1" x14ac:dyDescent="0.4">
      <c r="A25" s="187" t="s">
        <v>65</v>
      </c>
      <c r="B25" s="97">
        <f>JSA!C$10</f>
        <v>131.74586330628702</v>
      </c>
      <c r="C25" s="97">
        <f>JSA!D$10</f>
        <v>225.79599259152872</v>
      </c>
      <c r="D25" s="97">
        <f>JSA!E$10</f>
        <v>215.48854435555168</v>
      </c>
      <c r="E25" s="97">
        <f>JSA!F$10</f>
        <v>207.3448742712026</v>
      </c>
      <c r="F25" s="97">
        <f>JSA!G$10</f>
        <v>194.11322232274549</v>
      </c>
      <c r="G25" s="97">
        <f>JSA!H$10</f>
        <v>175.7727038487694</v>
      </c>
      <c r="H25" s="97">
        <f>JSA!I$10</f>
        <v>169.14788045296831</v>
      </c>
      <c r="I25" s="97">
        <f>JSA!J$10</f>
        <v>167.95746147153605</v>
      </c>
      <c r="J25" s="97">
        <f>JSA!K$10</f>
        <v>144.16200399984635</v>
      </c>
      <c r="K25" s="97">
        <f>JSA!L$10</f>
        <v>155.80892705936299</v>
      </c>
      <c r="L25" s="97">
        <f>JSA!M$10</f>
        <v>167.70107537338748</v>
      </c>
      <c r="M25" s="97">
        <f>JSA!N$10</f>
        <v>154.61819435562597</v>
      </c>
      <c r="N25" s="97">
        <f>JSA!O$10</f>
        <v>206.72124199362457</v>
      </c>
      <c r="O25" s="97">
        <f>JSA!P$10</f>
        <v>342.89599787541101</v>
      </c>
      <c r="P25" s="97">
        <f>JSA!Q$10</f>
        <v>313.15341229873155</v>
      </c>
      <c r="Q25" s="97">
        <f>JSA!R$10</f>
        <v>348.83019902857211</v>
      </c>
      <c r="R25" s="97">
        <f>JSA!S$10</f>
        <v>368.27814169173979</v>
      </c>
      <c r="S25" s="97">
        <f>JSA!T$10</f>
        <v>301.61147208026057</v>
      </c>
      <c r="T25" s="97">
        <f>JSA!U$10</f>
        <v>211.67046321960365</v>
      </c>
      <c r="U25" s="97">
        <f>JSA!V$10</f>
        <v>157.06300555048563</v>
      </c>
      <c r="V25" s="97">
        <f>JSA!W$10</f>
        <v>120.09207435213628</v>
      </c>
      <c r="W25" s="97">
        <f>JSA!X$10</f>
        <v>112.33688833253234</v>
      </c>
      <c r="X25" s="97">
        <f>JSA!Y$10</f>
        <v>94.221066105676101</v>
      </c>
      <c r="Y25" s="109">
        <f>JSA!Z$10</f>
        <v>50.344769596043058</v>
      </c>
    </row>
    <row r="26" spans="1:25" ht="15" customHeight="1" x14ac:dyDescent="0.4">
      <c r="A26" s="187" t="s">
        <v>66</v>
      </c>
      <c r="B26" s="97">
        <f>MA!C$10</f>
        <v>0</v>
      </c>
      <c r="C26" s="97">
        <f>MA!D$10</f>
        <v>0</v>
      </c>
      <c r="D26" s="97">
        <f>MA!E$10</f>
        <v>0</v>
      </c>
      <c r="E26" s="97">
        <f>MA!F$10</f>
        <v>0</v>
      </c>
      <c r="F26" s="97">
        <f>MA!G$10</f>
        <v>3.4134904654853213</v>
      </c>
      <c r="G26" s="97">
        <f>MA!H$10</f>
        <v>4.4422947316106836</v>
      </c>
      <c r="H26" s="97">
        <f>MA!I$10</f>
        <v>5.245511788977697</v>
      </c>
      <c r="I26" s="97">
        <f>MA!J$10</f>
        <v>9.2135958300921548</v>
      </c>
      <c r="J26" s="97">
        <f>MA!K$10</f>
        <v>13.076077751879753</v>
      </c>
      <c r="K26" s="97">
        <f>MA!L$10</f>
        <v>14.025512190621161</v>
      </c>
      <c r="L26" s="97">
        <f>MA!M$10</f>
        <v>12.250613259123018</v>
      </c>
      <c r="M26" s="97">
        <f>MA!N$10</f>
        <v>20.475757667299263</v>
      </c>
      <c r="N26" s="97">
        <f>MA!O$10</f>
        <v>25.527085229823534</v>
      </c>
      <c r="O26" s="97">
        <f>MA!P$10</f>
        <v>25.052735957551633</v>
      </c>
      <c r="P26" s="97">
        <f>MA!Q$10</f>
        <v>28.649909513525269</v>
      </c>
      <c r="Q26" s="97">
        <f>MA!R$10</f>
        <v>30.311388563973775</v>
      </c>
      <c r="R26" s="97">
        <f>MA!S$10</f>
        <v>28.94506653412007</v>
      </c>
      <c r="S26" s="97">
        <f>MA!T$10</f>
        <v>31.052674624777868</v>
      </c>
      <c r="T26" s="97">
        <f>MA!U$10</f>
        <v>28.51272151440584</v>
      </c>
      <c r="U26" s="97">
        <f>MA!V$10</f>
        <v>35.9266085822048</v>
      </c>
      <c r="V26" s="97">
        <f>MA!W$10</f>
        <v>34.340785056357049</v>
      </c>
      <c r="W26" s="97">
        <f>MA!X$10</f>
        <v>30.332176811287628</v>
      </c>
      <c r="X26" s="97">
        <f>MA!Y$10</f>
        <v>33.099966058965812</v>
      </c>
      <c r="Y26" s="109">
        <f>MA!Z$10</f>
        <v>31.070617819821166</v>
      </c>
    </row>
    <row r="27" spans="1:25" ht="15" customHeight="1" x14ac:dyDescent="0.4">
      <c r="A27" s="187" t="s">
        <v>197</v>
      </c>
      <c r="B27" s="97"/>
      <c r="C27" s="97"/>
      <c r="D27" s="97"/>
      <c r="E27" s="97"/>
      <c r="F27" s="97"/>
      <c r="G27" s="97"/>
      <c r="H27" s="97"/>
      <c r="I27" s="97"/>
      <c r="J27" s="97">
        <f>O75TVL!K$10</f>
        <v>31.733443017532416</v>
      </c>
      <c r="K27" s="97">
        <f>O75TVL!L$10</f>
        <v>33.627618155621043</v>
      </c>
      <c r="L27" s="97">
        <f>O75TVL!M$10</f>
        <v>35.658813538222638</v>
      </c>
      <c r="M27" s="97">
        <f>O75TVL!N$10</f>
        <v>37.373734121902935</v>
      </c>
      <c r="N27" s="97">
        <f>O75TVL!O$10</f>
        <v>38.752664429551182</v>
      </c>
      <c r="O27" s="97">
        <f>O75TVL!P$10</f>
        <v>40.377885130276347</v>
      </c>
      <c r="P27" s="97">
        <f>O75TVL!Q$10</f>
        <v>42.62047294782883</v>
      </c>
      <c r="Q27" s="97">
        <f>O75TVL!R$10</f>
        <v>43.292285927206642</v>
      </c>
      <c r="R27" s="97">
        <f>O75TVL!S$10</f>
        <v>44.020792391350945</v>
      </c>
      <c r="S27" s="97">
        <f>O75TVL!T$10</f>
        <v>44.529631486725208</v>
      </c>
      <c r="T27" s="97">
        <f>O75TVL!U$10</f>
        <v>45.030791292112823</v>
      </c>
      <c r="U27" s="97">
        <f>O75TVL!V$10</f>
        <v>45.791971123927311</v>
      </c>
      <c r="V27" s="97">
        <f>O75TVL!W$10</f>
        <v>46.219231826588825</v>
      </c>
      <c r="W27" s="97">
        <f>O75TVL!X$10</f>
        <v>48.222656096068086</v>
      </c>
      <c r="X27" s="97">
        <f>O75TVL!Y$10</f>
        <v>34.500510797213053</v>
      </c>
      <c r="Y27" s="109">
        <f>O75TVL!Z$10</f>
        <v>19.008678260403354</v>
      </c>
    </row>
    <row r="28" spans="1:25" ht="15" customHeight="1" x14ac:dyDescent="0.4">
      <c r="A28" s="187" t="s">
        <v>100</v>
      </c>
      <c r="B28" s="97"/>
      <c r="C28" s="97"/>
      <c r="D28" s="97"/>
      <c r="E28" s="97"/>
      <c r="F28" s="97"/>
      <c r="G28" s="97"/>
      <c r="H28" s="97"/>
      <c r="I28" s="97">
        <f>PC!J$10</f>
        <v>0</v>
      </c>
      <c r="J28" s="97">
        <f>PC!K$10</f>
        <v>406.1706248093077</v>
      </c>
      <c r="K28" s="97">
        <f>PC!L$10</f>
        <v>436.33840070896491</v>
      </c>
      <c r="L28" s="97">
        <f>PC!M$10</f>
        <v>467.23375150481473</v>
      </c>
      <c r="M28" s="97">
        <f>PC!N$10</f>
        <v>499.0419617591167</v>
      </c>
      <c r="N28" s="97">
        <f>PC!O$10</f>
        <v>518.71226389465664</v>
      </c>
      <c r="O28" s="97">
        <f>PC!P$10</f>
        <v>550.82516544056011</v>
      </c>
      <c r="P28" s="97">
        <f>PC!Q$10</f>
        <v>562.55111579795164</v>
      </c>
      <c r="Q28" s="97">
        <f>PC!R$10</f>
        <v>552.06244790197513</v>
      </c>
      <c r="R28" s="97">
        <f>PC!S$10</f>
        <v>512.84873479414625</v>
      </c>
      <c r="S28" s="97">
        <f>PC!T$10</f>
        <v>481.39600740315518</v>
      </c>
      <c r="T28" s="97">
        <f>PC!U$10</f>
        <v>445.21551422817674</v>
      </c>
      <c r="U28" s="97">
        <f>PC!V$10</f>
        <v>408.47484261892515</v>
      </c>
      <c r="V28" s="97">
        <f>PC!W$10</f>
        <v>379.42921577102766</v>
      </c>
      <c r="W28" s="97">
        <f>PC!X$10</f>
        <v>359.03411540664462</v>
      </c>
      <c r="X28" s="97">
        <f>PC!Y$10</f>
        <v>343.60523985542613</v>
      </c>
      <c r="Y28" s="109">
        <f>PC!Z$10</f>
        <v>338.32084106486298</v>
      </c>
    </row>
    <row r="29" spans="1:25" ht="30" customHeight="1" x14ac:dyDescent="0.4">
      <c r="A29" s="187" t="s">
        <v>113</v>
      </c>
      <c r="B29" s="97"/>
      <c r="C29" s="97"/>
      <c r="D29" s="97"/>
      <c r="E29" s="97"/>
      <c r="F29" s="97"/>
      <c r="G29" s="97"/>
      <c r="H29" s="97"/>
      <c r="I29" s="97">
        <f>PIP!J$10</f>
        <v>0</v>
      </c>
      <c r="J29" s="97">
        <f>PIP!K$10</f>
        <v>0</v>
      </c>
      <c r="K29" s="97">
        <f>PIP!L$10</f>
        <v>0</v>
      </c>
      <c r="L29" s="97">
        <f>PIP!M$10</f>
        <v>0</v>
      </c>
      <c r="M29" s="97">
        <f>PIP!N$10</f>
        <v>0</v>
      </c>
      <c r="N29" s="97">
        <f>PIP!O$10</f>
        <v>0</v>
      </c>
      <c r="O29" s="97">
        <f>PIP!P$10</f>
        <v>0</v>
      </c>
      <c r="P29" s="97">
        <f>PIP!Q$10</f>
        <v>0</v>
      </c>
      <c r="Q29" s="97">
        <f>PIP!R$10</f>
        <v>0</v>
      </c>
      <c r="R29" s="97">
        <f>PIP!S$10</f>
        <v>0</v>
      </c>
      <c r="S29" s="97">
        <f>PIP!T$10</f>
        <v>8.3930757822049937</v>
      </c>
      <c r="T29" s="97">
        <f>PIP!U$10</f>
        <v>164.13812365853761</v>
      </c>
      <c r="U29" s="97">
        <f>PIP!V$10</f>
        <v>296.01262863837064</v>
      </c>
      <c r="V29" s="97">
        <f>PIP!W$10</f>
        <v>428.07915840544655</v>
      </c>
      <c r="W29" s="97">
        <f>PIP!X$10</f>
        <v>653.10891976747337</v>
      </c>
      <c r="X29" s="97">
        <f>PIP!Y$10</f>
        <v>821.60543672952144</v>
      </c>
      <c r="Y29" s="109">
        <f>PIP!Z$10</f>
        <v>965.05443305439496</v>
      </c>
    </row>
    <row r="30" spans="1:25" ht="15" customHeight="1" x14ac:dyDescent="0.4">
      <c r="A30" s="187" t="s">
        <v>67</v>
      </c>
      <c r="B30" s="97">
        <f>SDA!C$10</f>
        <v>66.998669905100144</v>
      </c>
      <c r="C30" s="97">
        <f>SDA!D$10</f>
        <v>74.393902701383325</v>
      </c>
      <c r="D30" s="97">
        <f>SDA!E$10</f>
        <v>74.340755714785061</v>
      </c>
      <c r="E30" s="97">
        <f>SDA!F$10</f>
        <v>78.10124900990705</v>
      </c>
      <c r="F30" s="97">
        <f>SDA!G$10</f>
        <v>82.279301588668673</v>
      </c>
      <c r="G30" s="97">
        <f>SDA!H$10</f>
        <v>84.262639258011774</v>
      </c>
      <c r="H30" s="97">
        <f>SDA!I$10</f>
        <v>77.205636871505291</v>
      </c>
      <c r="I30" s="97">
        <f>SDA!J$10</f>
        <v>74.825230775852134</v>
      </c>
      <c r="J30" s="97">
        <f>SDA!K$10</f>
        <v>73.48900035426351</v>
      </c>
      <c r="K30" s="97">
        <f>SDA!L$10</f>
        <v>71.893460439162851</v>
      </c>
      <c r="L30" s="97">
        <f>SDA!M$10</f>
        <v>72.031008329993981</v>
      </c>
      <c r="M30" s="97">
        <f>SDA!N$10</f>
        <v>70.955376464797865</v>
      </c>
      <c r="N30" s="97">
        <f>SDA!O$10</f>
        <v>70.251354392748908</v>
      </c>
      <c r="O30" s="97">
        <f>SDA!P$10</f>
        <v>71.669682042108832</v>
      </c>
      <c r="P30" s="97">
        <f>SDA!Q$10</f>
        <v>70.405014114613564</v>
      </c>
      <c r="Q30" s="97">
        <f>SDA!R$10</f>
        <v>69.9157065427775</v>
      </c>
      <c r="R30" s="97">
        <f>SDA!S$10</f>
        <v>70.716806834663942</v>
      </c>
      <c r="S30" s="97">
        <f>SDA!T$10</f>
        <v>68.500277610478008</v>
      </c>
      <c r="T30" s="97">
        <f>SDA!U$10</f>
        <v>55.548524822399479</v>
      </c>
      <c r="U30" s="97">
        <f>SDA!V$10</f>
        <v>34.190250615429477</v>
      </c>
      <c r="V30" s="97">
        <f>SDA!W$10</f>
        <v>17.101497962387867</v>
      </c>
      <c r="W30" s="97">
        <f>SDA!X$10</f>
        <v>8.8273686896263328</v>
      </c>
      <c r="X30" s="97">
        <f>SDA!Y$10</f>
        <v>7.2598626415966478</v>
      </c>
      <c r="Y30" s="109">
        <f>SDA!Z$10</f>
        <v>6.6585446139242377</v>
      </c>
    </row>
    <row r="31" spans="1:25" ht="15" customHeight="1" x14ac:dyDescent="0.4">
      <c r="A31" s="188" t="s">
        <v>54</v>
      </c>
      <c r="B31" s="97"/>
      <c r="C31" s="97"/>
      <c r="D31" s="97"/>
      <c r="E31" s="97"/>
      <c r="F31" s="97">
        <f>'SDA (working age)'!G$10</f>
        <v>70.823326403876479</v>
      </c>
      <c r="G31" s="97">
        <f>'SDA (working age)'!H$10</f>
        <v>72.524796702067121</v>
      </c>
      <c r="H31" s="97">
        <f>'SDA (working age)'!I$10</f>
        <v>65.628485494055937</v>
      </c>
      <c r="I31" s="97">
        <f>'SDA (working age)'!J$10</f>
        <v>62.68934802993099</v>
      </c>
      <c r="J31" s="97">
        <f>'SDA (working age)'!K$10</f>
        <v>64.533425571500018</v>
      </c>
      <c r="K31" s="97">
        <f>'SDA (working age)'!L$10</f>
        <v>62.611443532049094</v>
      </c>
      <c r="L31" s="97">
        <f>'SDA (working age)'!M$10</f>
        <v>62.199490316744971</v>
      </c>
      <c r="M31" s="97">
        <f>'SDA (working age)'!N$10</f>
        <v>56.243042988691563</v>
      </c>
      <c r="N31" s="97">
        <f>'SDA (working age)'!O$10</f>
        <v>57.369967930300632</v>
      </c>
      <c r="O31" s="97">
        <f>'SDA (working age)'!P$10</f>
        <v>58.197125093110834</v>
      </c>
      <c r="P31" s="97">
        <f>'SDA (working age)'!Q$10</f>
        <v>57.97247378864941</v>
      </c>
      <c r="Q31" s="97">
        <f>'SDA (working age)'!R$10</f>
        <v>57.43725880044272</v>
      </c>
      <c r="R31" s="97">
        <f>'SDA (working age)'!S$10</f>
        <v>58.901425940634013</v>
      </c>
      <c r="S31" s="97">
        <f>'SDA (working age)'!T$10</f>
        <v>57.690903067456617</v>
      </c>
      <c r="T31" s="97">
        <f>'SDA (working age)'!U$10</f>
        <v>45.219741395233456</v>
      </c>
      <c r="U31" s="97">
        <f>'SDA (working age)'!V$10</f>
        <v>24.556784560059249</v>
      </c>
      <c r="V31" s="97">
        <f>'SDA (working age)'!W$10</f>
        <v>8.2181717651803829</v>
      </c>
      <c r="W31" s="97">
        <f>'SDA (working age)'!X$10</f>
        <v>0.83723259346778711</v>
      </c>
      <c r="X31" s="97">
        <f>'SDA (working age)'!Y$10</f>
        <v>2.8475119027095333E-2</v>
      </c>
      <c r="Y31" s="109">
        <f>'SDA (working age)'!Z$10</f>
        <v>0</v>
      </c>
    </row>
    <row r="32" spans="1:25" ht="15" customHeight="1" x14ac:dyDescent="0.4">
      <c r="A32" s="188" t="s">
        <v>55</v>
      </c>
      <c r="B32" s="97"/>
      <c r="C32" s="97"/>
      <c r="D32" s="97"/>
      <c r="E32" s="97"/>
      <c r="F32" s="97">
        <f>'SDA (pensioners)'!G$10</f>
        <v>11.455975184792193</v>
      </c>
      <c r="G32" s="97">
        <f>'SDA (pensioners)'!H$10</f>
        <v>11.737842555944663</v>
      </c>
      <c r="H32" s="97">
        <f>'SDA (pensioners)'!I$10</f>
        <v>11.577151377449351</v>
      </c>
      <c r="I32" s="97">
        <f>'SDA (pensioners)'!J$10</f>
        <v>12.135882745921121</v>
      </c>
      <c r="J32" s="97">
        <f>'SDA (pensioners)'!K$10</f>
        <v>8.9555747827634864</v>
      </c>
      <c r="K32" s="97">
        <f>'SDA (pensioners)'!L$10</f>
        <v>9.2820169071137588</v>
      </c>
      <c r="L32" s="97">
        <f>'SDA (pensioners)'!M$10</f>
        <v>9.8315180132489957</v>
      </c>
      <c r="M32" s="97">
        <f>'SDA (pensioners)'!N$10</f>
        <v>14.712333476106291</v>
      </c>
      <c r="N32" s="97">
        <f>'SDA (pensioners)'!O$10</f>
        <v>12.881386462448273</v>
      </c>
      <c r="O32" s="97">
        <f>'SDA (pensioners)'!P$10</f>
        <v>13.472556948998013</v>
      </c>
      <c r="P32" s="97">
        <f>'SDA (pensioners)'!Q$10</f>
        <v>12.432540325964167</v>
      </c>
      <c r="Q32" s="97">
        <f>'SDA (pensioners)'!R$10</f>
        <v>12.478447742334778</v>
      </c>
      <c r="R32" s="97">
        <f>'SDA (pensioners)'!S$10</f>
        <v>11.815380894029921</v>
      </c>
      <c r="S32" s="97">
        <f>'SDA (pensioners)'!T$10</f>
        <v>10.809374543021383</v>
      </c>
      <c r="T32" s="97">
        <f>'SDA (pensioners)'!U$10</f>
        <v>10.328783427166027</v>
      </c>
      <c r="U32" s="97">
        <f>'SDA (pensioners)'!V$10</f>
        <v>9.633466055370226</v>
      </c>
      <c r="V32" s="97">
        <f>'SDA (pensioners)'!W$10</f>
        <v>8.8833261972074862</v>
      </c>
      <c r="W32" s="97">
        <f>'SDA (pensioners)'!X$10</f>
        <v>7.9901360961585448</v>
      </c>
      <c r="X32" s="97">
        <f>'SDA (pensioners)'!Y$10</f>
        <v>7.2313875225695519</v>
      </c>
      <c r="Y32" s="109">
        <f>'SDA (pensioners)'!Z$10</f>
        <v>6.6585446139242377</v>
      </c>
    </row>
    <row r="33" spans="1:25" ht="15" x14ac:dyDescent="0.4">
      <c r="A33" s="190" t="s">
        <v>68</v>
      </c>
      <c r="B33" s="97">
        <f>SP!C$10</f>
        <v>0</v>
      </c>
      <c r="C33" s="97">
        <f>SP!D$10</f>
        <v>0</v>
      </c>
      <c r="D33" s="97">
        <f>SP!E$10</f>
        <v>0</v>
      </c>
      <c r="E33" s="97">
        <f>SP!F$10</f>
        <v>2662.2149658882931</v>
      </c>
      <c r="F33" s="97">
        <f>SP!G$10</f>
        <v>2738.5926980164995</v>
      </c>
      <c r="G33" s="97">
        <f>SP!H$10</f>
        <v>2974.9646625662654</v>
      </c>
      <c r="H33" s="97">
        <f>SP!I$10</f>
        <v>3178.6627487934225</v>
      </c>
      <c r="I33" s="97">
        <f>SP!J$10</f>
        <v>3344.7122932115153</v>
      </c>
      <c r="J33" s="97">
        <f>SP!K$10</f>
        <v>3527.052288464452</v>
      </c>
      <c r="K33" s="97">
        <f>SP!L$10</f>
        <v>3732.3984212277956</v>
      </c>
      <c r="L33" s="97">
        <f>SP!M$10</f>
        <v>3907.5468732816848</v>
      </c>
      <c r="M33" s="97">
        <f>SP!N$10</f>
        <v>4215.0073154254169</v>
      </c>
      <c r="N33" s="97">
        <f>SP!O$10</f>
        <v>4529.8169184925109</v>
      </c>
      <c r="O33" s="97">
        <f>SP!P$10</f>
        <v>4947.9921771778645</v>
      </c>
      <c r="P33" s="97">
        <f>SP!Q$10</f>
        <v>5175.8185386459572</v>
      </c>
      <c r="Q33" s="97">
        <f>SP!R$10</f>
        <v>5515.2111813775555</v>
      </c>
      <c r="R33" s="97">
        <f>SP!S$10</f>
        <v>5959.4148365057536</v>
      </c>
      <c r="S33" s="97">
        <f>SP!T$10</f>
        <v>6229.7935357600218</v>
      </c>
      <c r="T33" s="97">
        <f>SP!U$10</f>
        <v>6497.4913874911717</v>
      </c>
      <c r="U33" s="97">
        <f>SP!V$10</f>
        <v>6734.9357003514397</v>
      </c>
      <c r="V33" s="97">
        <f>SP!W$10</f>
        <v>6920.1929374658675</v>
      </c>
      <c r="W33" s="97">
        <f>SP!X$10</f>
        <v>7105.1456736571563</v>
      </c>
      <c r="X33" s="97">
        <f>SP!Y$10</f>
        <v>7335.1841778258404</v>
      </c>
      <c r="Y33" s="109">
        <f>SP!Z$10</f>
        <v>7499.5110673307126</v>
      </c>
    </row>
    <row r="34" spans="1:25" ht="30" customHeight="1" x14ac:dyDescent="0.4">
      <c r="A34" s="190" t="s">
        <v>101</v>
      </c>
      <c r="B34" s="97"/>
      <c r="C34" s="97"/>
      <c r="D34" s="97"/>
      <c r="E34" s="97"/>
      <c r="F34" s="97"/>
      <c r="G34" s="97"/>
      <c r="H34" s="97"/>
      <c r="I34" s="97"/>
      <c r="J34" s="97">
        <f>SMP!K$10</f>
        <v>83.370727049310105</v>
      </c>
      <c r="K34" s="97">
        <f>SMP!L$10</f>
        <v>84.846167224883573</v>
      </c>
      <c r="L34" s="97">
        <f>SMP!M$10</f>
        <v>86.27941997072611</v>
      </c>
      <c r="M34" s="97">
        <f>SMP!N$10</f>
        <v>99.925447997236233</v>
      </c>
      <c r="N34" s="97">
        <f>SMP!O$10</f>
        <v>131.26563484663819</v>
      </c>
      <c r="O34" s="97">
        <f>SMP!P$10</f>
        <v>133.86017766440941</v>
      </c>
      <c r="P34" s="97">
        <f>SMP!Q$10</f>
        <v>140.63078578427795</v>
      </c>
      <c r="Q34" s="97">
        <f>SMP!R$10</f>
        <v>168.55965772491624</v>
      </c>
      <c r="R34" s="97">
        <f>SMP!S$10</f>
        <v>172.3743559196906</v>
      </c>
      <c r="S34" s="97">
        <f>SMP!T$10</f>
        <v>170.82146047412027</v>
      </c>
      <c r="T34" s="97">
        <f>SMP!U$10</f>
        <v>174.52138638154821</v>
      </c>
      <c r="U34" s="97">
        <f>SMP!V$10</f>
        <v>171.0424189</v>
      </c>
      <c r="V34" s="97">
        <f>SMP!W$10</f>
        <v>173.809799013</v>
      </c>
      <c r="W34" s="97">
        <f>SMP!X$10</f>
        <v>166.46391580404446</v>
      </c>
      <c r="X34" s="97">
        <f>SMP!Y$10</f>
        <v>149.48909370677072</v>
      </c>
      <c r="Y34" s="109">
        <f>SMP!Z$10</f>
        <v>132.9404855473496</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UC!T$10</f>
        <v>0</v>
      </c>
      <c r="T35" s="97">
        <f>UC!U$10</f>
        <v>4.1726405415218035E-2</v>
      </c>
      <c r="U35" s="97">
        <f>UC!V$10</f>
        <v>12.993355340655489</v>
      </c>
      <c r="V35" s="97">
        <f>UC!W$10</f>
        <v>77.868923504495996</v>
      </c>
      <c r="W35" s="97">
        <f>UC!X$10</f>
        <v>166.03794631070176</v>
      </c>
      <c r="X35" s="97">
        <f>UC!Y$10</f>
        <v>425.85800849736637</v>
      </c>
      <c r="Y35" s="109">
        <f>UC!Z$10</f>
        <v>1087.9547345347955</v>
      </c>
    </row>
    <row r="36" spans="1:25" ht="15" customHeight="1" x14ac:dyDescent="0.4">
      <c r="A36" s="190" t="s">
        <v>69</v>
      </c>
      <c r="B36" s="97"/>
      <c r="C36" s="97"/>
      <c r="D36" s="97"/>
      <c r="E36" s="97"/>
      <c r="F36" s="97">
        <f>WFP!G$10</f>
        <v>127.3131105117636</v>
      </c>
      <c r="G36" s="97">
        <f>WFP!H$10</f>
        <v>122.85892689418553</v>
      </c>
      <c r="H36" s="97">
        <f>WFP!I$10</f>
        <v>125.34782910247834</v>
      </c>
      <c r="I36" s="97">
        <f>WFP!J$10</f>
        <v>141.04820728673198</v>
      </c>
      <c r="J36" s="97">
        <f>WFP!K$10</f>
        <v>182.77567708174666</v>
      </c>
      <c r="K36" s="97">
        <f>WFP!L$10</f>
        <v>231.95432492723785</v>
      </c>
      <c r="L36" s="97">
        <f>WFP!M$10</f>
        <v>149.99742042224665</v>
      </c>
      <c r="M36" s="97">
        <f>WFP!N$10</f>
        <v>154.78963706662282</v>
      </c>
      <c r="N36" s="97">
        <f>WFP!O$10</f>
        <v>202.16074202952998</v>
      </c>
      <c r="O36" s="97">
        <f>WFP!P$10</f>
        <v>205.38570546644127</v>
      </c>
      <c r="P36" s="97">
        <f>WFP!Q$10</f>
        <v>208.42454375852293</v>
      </c>
      <c r="Q36" s="97">
        <f>WFP!R$10</f>
        <v>162.15656430991982</v>
      </c>
      <c r="R36" s="97">
        <f>WFP!S$10</f>
        <v>161.44585788540783</v>
      </c>
      <c r="S36" s="97">
        <f>WFP!T$10</f>
        <v>161.51473074060465</v>
      </c>
      <c r="T36" s="97">
        <f>WFP!U$10</f>
        <v>159.7636426610888</v>
      </c>
      <c r="U36" s="97">
        <f>WFP!V$10</f>
        <v>158.01080262049942</v>
      </c>
      <c r="V36" s="97">
        <f>WFP!W$10</f>
        <v>156.50169818431866</v>
      </c>
      <c r="W36" s="97">
        <f>WFP!X$10</f>
        <v>154.70557352179833</v>
      </c>
      <c r="X36" s="97">
        <f>WFP!Y$10</f>
        <v>152.93267412642507</v>
      </c>
      <c r="Y36" s="109">
        <f>WFP!Z$10</f>
        <v>151.49323276255978</v>
      </c>
    </row>
    <row r="37" spans="1:25" ht="30" customHeight="1" x14ac:dyDescent="0.4">
      <c r="A37" s="191" t="s">
        <v>198</v>
      </c>
      <c r="B37" s="90">
        <f>SUM(B3:B36)-SUM(B9:B11,B19:B23)</f>
        <v>2757.371311646823</v>
      </c>
      <c r="C37" s="90">
        <f>SUM(C3:C36)-SUM(C9:C11,C19:C23)</f>
        <v>2753.9738557755745</v>
      </c>
      <c r="D37" s="90">
        <f>SUM(D3:D36)-SUM(D9:D11,D19:D23)</f>
        <v>2778.6931164815651</v>
      </c>
      <c r="E37" s="90">
        <f>SUM(E3:E36)-SUM(E9:E11,E19:E23)</f>
        <v>5574.2789526637061</v>
      </c>
      <c r="F37" s="90">
        <f t="shared" ref="F37:M37" si="0">SUM(F3:F36)-SUM(F9:F11,F19:F23,F31:F32)</f>
        <v>5973.3783441064552</v>
      </c>
      <c r="G37" s="90">
        <f t="shared" si="0"/>
        <v>6415.9487537540517</v>
      </c>
      <c r="H37" s="90">
        <f t="shared" si="0"/>
        <v>6744.4487311207704</v>
      </c>
      <c r="I37" s="90">
        <f t="shared" si="0"/>
        <v>6847.2718041615635</v>
      </c>
      <c r="J37" s="90">
        <f t="shared" si="0"/>
        <v>7460.4661112287895</v>
      </c>
      <c r="K37" s="90">
        <f t="shared" si="0"/>
        <v>7818.5942500047204</v>
      </c>
      <c r="L37" s="90">
        <f t="shared" si="0"/>
        <v>8054.3597054094707</v>
      </c>
      <c r="M37" s="90">
        <f t="shared" si="0"/>
        <v>8575.4277851557399</v>
      </c>
      <c r="N37" s="90">
        <f t="shared" ref="N37:V37" si="1">SUM(N3:N36)-SUM(N9:N11,N19:N23,N31:N32,N15:N16)</f>
        <v>9220.7483709759072</v>
      </c>
      <c r="O37" s="90">
        <f t="shared" si="1"/>
        <v>10180.200197997308</v>
      </c>
      <c r="P37" s="90">
        <f t="shared" si="1"/>
        <v>10561.41676169984</v>
      </c>
      <c r="Q37" s="90">
        <f t="shared" si="1"/>
        <v>11034.108522277887</v>
      </c>
      <c r="R37" s="90">
        <f t="shared" si="1"/>
        <v>11633.179860807873</v>
      </c>
      <c r="S37" s="90">
        <f t="shared" si="1"/>
        <v>11489.435404988806</v>
      </c>
      <c r="T37" s="90">
        <f t="shared" si="1"/>
        <v>11847.575499407274</v>
      </c>
      <c r="U37" s="90">
        <f t="shared" si="1"/>
        <v>12142.192537185692</v>
      </c>
      <c r="V37" s="90">
        <f t="shared" si="1"/>
        <v>12322.974574595613</v>
      </c>
      <c r="W37" s="90">
        <f t="shared" ref="W37:Y37" si="2">SUM(W3:W36)-SUM(W9:W11,W19:W23,W31:W32,W15:W16)</f>
        <v>12659.170751497666</v>
      </c>
      <c r="X37" s="90">
        <f t="shared" si="2"/>
        <v>13072.832401866157</v>
      </c>
      <c r="Y37" s="110">
        <f t="shared" si="2"/>
        <v>13681.680924883321</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206"/>
      <c r="W39" s="206"/>
      <c r="X39" s="206"/>
      <c r="Y39" s="206"/>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1" t="s">
        <v>33</v>
      </c>
      <c r="W40" s="182" t="s">
        <v>34</v>
      </c>
      <c r="X40" s="182" t="s">
        <v>35</v>
      </c>
      <c r="Y40" s="183" t="s">
        <v>36</v>
      </c>
    </row>
    <row r="41" spans="1:25" ht="27.75" customHeight="1" x14ac:dyDescent="0.4">
      <c r="A41" s="184" t="s">
        <v>48</v>
      </c>
      <c r="B41" s="185">
        <v>257.45859352715115</v>
      </c>
      <c r="C41" s="185">
        <v>276.97105001235246</v>
      </c>
      <c r="D41" s="185">
        <v>292.36566137483601</v>
      </c>
      <c r="E41" s="185">
        <v>317.22968634864014</v>
      </c>
      <c r="F41" s="185">
        <v>331.11075202201255</v>
      </c>
      <c r="G41" s="185">
        <v>347.93120441922412</v>
      </c>
      <c r="H41" s="185">
        <v>354.01361832180322</v>
      </c>
      <c r="I41" s="185">
        <v>366.52298414274338</v>
      </c>
      <c r="J41" s="185">
        <v>375.88987706124436</v>
      </c>
      <c r="K41" s="185">
        <v>390.10755442277605</v>
      </c>
      <c r="L41" s="185">
        <v>399.37252059727786</v>
      </c>
      <c r="M41" s="185">
        <v>415.44355932593868</v>
      </c>
      <c r="N41" s="185">
        <v>430.33389212045614</v>
      </c>
      <c r="O41" s="185">
        <v>454.39953764043895</v>
      </c>
      <c r="P41" s="185">
        <v>457.10739206896142</v>
      </c>
      <c r="Q41" s="185">
        <v>460.65943867720159</v>
      </c>
      <c r="R41" s="185">
        <v>464.00174681137253</v>
      </c>
      <c r="S41" s="185">
        <v>444.38629736274953</v>
      </c>
      <c r="T41" s="185">
        <v>442.90920813417728</v>
      </c>
      <c r="U41" s="185">
        <v>445.25178229508231</v>
      </c>
      <c r="V41" s="185">
        <v>436.87016387187202</v>
      </c>
      <c r="W41" s="185">
        <v>437.27090449879745</v>
      </c>
      <c r="X41" s="185">
        <v>444.09462837901452</v>
      </c>
      <c r="Y41" s="186">
        <v>458.3658349707996</v>
      </c>
    </row>
    <row r="42" spans="1:25" ht="15" x14ac:dyDescent="0.4">
      <c r="A42" s="187" t="s">
        <v>190</v>
      </c>
      <c r="B42" s="97" t="s">
        <v>219</v>
      </c>
      <c r="C42" s="97" t="s">
        <v>219</v>
      </c>
      <c r="D42" s="97" t="s">
        <v>219</v>
      </c>
      <c r="E42" s="97">
        <v>102.18299309755571</v>
      </c>
      <c r="F42" s="97">
        <v>100.68166043968931</v>
      </c>
      <c r="G42" s="97">
        <v>112.55277177272929</v>
      </c>
      <c r="H42" s="97">
        <v>111.69974741722645</v>
      </c>
      <c r="I42" s="97">
        <v>101.43319825082294</v>
      </c>
      <c r="J42" s="97">
        <v>89.938271918974522</v>
      </c>
      <c r="K42" s="97">
        <v>83.304555720500602</v>
      </c>
      <c r="L42" s="97">
        <v>73.650359220359263</v>
      </c>
      <c r="M42" s="97">
        <v>66.165090128232393</v>
      </c>
      <c r="N42" s="97">
        <v>58.778030925383625</v>
      </c>
      <c r="O42" s="97">
        <v>55.918856010836421</v>
      </c>
      <c r="P42" s="97">
        <v>51.986818087173361</v>
      </c>
      <c r="Q42" s="97">
        <v>49.460483336330185</v>
      </c>
      <c r="R42" s="97">
        <v>48.892846644844887</v>
      </c>
      <c r="S42" s="97">
        <v>47.361812872567782</v>
      </c>
      <c r="T42" s="97">
        <v>45.790375203086079</v>
      </c>
      <c r="U42" s="97">
        <v>45.832449484865762</v>
      </c>
      <c r="V42" s="97">
        <v>44.684416382507308</v>
      </c>
      <c r="W42" s="97">
        <v>39.324848385255258</v>
      </c>
      <c r="X42" s="97">
        <v>34.307618064513967</v>
      </c>
      <c r="Y42" s="109">
        <v>36.877885799103311</v>
      </c>
    </row>
    <row r="43" spans="1:25" ht="15" x14ac:dyDescent="0.4">
      <c r="A43" s="187" t="s">
        <v>50</v>
      </c>
      <c r="B43" s="97" t="s">
        <v>219</v>
      </c>
      <c r="C43" s="97" t="s">
        <v>219</v>
      </c>
      <c r="D43" s="97" t="s">
        <v>219</v>
      </c>
      <c r="E43" s="97" t="s">
        <v>219</v>
      </c>
      <c r="F43" s="97" t="s">
        <v>219</v>
      </c>
      <c r="G43" s="97">
        <v>101.99046571821947</v>
      </c>
      <c r="H43" s="97">
        <v>105.96422084811394</v>
      </c>
      <c r="I43" s="97">
        <v>109.64307732100654</v>
      </c>
      <c r="J43" s="97">
        <v>111.284092238163</v>
      </c>
      <c r="K43" s="97">
        <v>114.13353893252594</v>
      </c>
      <c r="L43" s="97">
        <v>115.36914086346091</v>
      </c>
      <c r="M43" s="97">
        <v>121.91795791224473</v>
      </c>
      <c r="N43" s="97">
        <v>126.58847031913716</v>
      </c>
      <c r="O43" s="97">
        <v>136.03958165856707</v>
      </c>
      <c r="P43" s="97">
        <v>140.36794636028785</v>
      </c>
      <c r="Q43" s="97">
        <v>151.67700753575255</v>
      </c>
      <c r="R43" s="97">
        <v>164.99946088379133</v>
      </c>
      <c r="S43" s="97">
        <v>176.08292957871942</v>
      </c>
      <c r="T43" s="97">
        <v>193.00863832694506</v>
      </c>
      <c r="U43" s="97">
        <v>210.97968555963624</v>
      </c>
      <c r="V43" s="97">
        <v>215.88642007865064</v>
      </c>
      <c r="W43" s="97">
        <v>225.62834941336033</v>
      </c>
      <c r="X43" s="97">
        <v>239.04289714062244</v>
      </c>
      <c r="Y43" s="109">
        <v>249.72401445352835</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28.307011973422078</v>
      </c>
      <c r="P44" s="97">
        <v>42.181176727688225</v>
      </c>
      <c r="Q44" s="97">
        <v>14.637749212156711</v>
      </c>
      <c r="R44" s="97">
        <v>20.123330648369578</v>
      </c>
      <c r="S44" s="97">
        <v>2.7741694386702758</v>
      </c>
      <c r="T44" s="97">
        <v>0.24607499082658338</v>
      </c>
      <c r="U44" s="97" t="s">
        <v>219</v>
      </c>
      <c r="V44" s="97" t="s">
        <v>219</v>
      </c>
      <c r="W44" s="97">
        <v>7.0223469555144469</v>
      </c>
      <c r="X44" s="97">
        <v>0.17897608234032883</v>
      </c>
      <c r="Y44" s="109" t="s">
        <v>219</v>
      </c>
    </row>
    <row r="45" spans="1:25" ht="15" x14ac:dyDescent="0.4">
      <c r="A45" s="187" t="s">
        <v>51</v>
      </c>
      <c r="B45" s="97">
        <v>215.39931995616539</v>
      </c>
      <c r="C45" s="97">
        <v>215.02028126636858</v>
      </c>
      <c r="D45" s="97">
        <v>223.38814664043224</v>
      </c>
      <c r="E45" s="97">
        <v>233.80975410644953</v>
      </c>
      <c r="F45" s="97">
        <v>237.65420338644151</v>
      </c>
      <c r="G45" s="97">
        <v>242.29634657792121</v>
      </c>
      <c r="H45" s="97">
        <v>262.52590161335667</v>
      </c>
      <c r="I45" s="97">
        <v>283.86974312110823</v>
      </c>
      <c r="J45" s="97">
        <v>309.11129200865503</v>
      </c>
      <c r="K45" s="97">
        <v>320.74465488844965</v>
      </c>
      <c r="L45" s="97">
        <v>328.07367025315222</v>
      </c>
      <c r="M45" s="97">
        <v>328.02312112608843</v>
      </c>
      <c r="N45" s="97">
        <v>345.4950537506673</v>
      </c>
      <c r="O45" s="97">
        <v>381.31941793748229</v>
      </c>
      <c r="P45" s="97">
        <v>395.16052806418713</v>
      </c>
      <c r="Q45" s="97">
        <v>389.4490728442367</v>
      </c>
      <c r="R45" s="97">
        <v>383.97733758999345</v>
      </c>
      <c r="S45" s="97" t="s">
        <v>219</v>
      </c>
      <c r="T45" s="97" t="s">
        <v>219</v>
      </c>
      <c r="U45" s="97" t="s">
        <v>219</v>
      </c>
      <c r="V45" s="97" t="s">
        <v>219</v>
      </c>
      <c r="W45" s="97" t="s">
        <v>219</v>
      </c>
      <c r="X45" s="97" t="s">
        <v>219</v>
      </c>
      <c r="Y45" s="109" t="s">
        <v>219</v>
      </c>
    </row>
    <row r="46" spans="1:25" ht="26.25" customHeight="1" x14ac:dyDescent="0.4">
      <c r="A46" s="187" t="s">
        <v>52</v>
      </c>
      <c r="B46" s="97">
        <v>475.83216747958005</v>
      </c>
      <c r="C46" s="97">
        <v>522.79051532170774</v>
      </c>
      <c r="D46" s="97">
        <v>568.03533287526739</v>
      </c>
      <c r="E46" s="97">
        <v>608.58776024505175</v>
      </c>
      <c r="F46" s="97">
        <v>640.20315704902498</v>
      </c>
      <c r="G46" s="97">
        <v>688.86792151086536</v>
      </c>
      <c r="H46" s="97">
        <v>717.51778084055672</v>
      </c>
      <c r="I46" s="97">
        <v>754.07257640205182</v>
      </c>
      <c r="J46" s="97">
        <v>782.44682165831068</v>
      </c>
      <c r="K46" s="97">
        <v>818.15780654732271</v>
      </c>
      <c r="L46" s="97">
        <v>849.62587132472174</v>
      </c>
      <c r="M46" s="97">
        <v>894.62213163956653</v>
      </c>
      <c r="N46" s="97">
        <v>932.95645382500027</v>
      </c>
      <c r="O46" s="97">
        <v>1001.1575921317423</v>
      </c>
      <c r="P46" s="97">
        <v>1022.1258030372956</v>
      </c>
      <c r="Q46" s="97">
        <v>1068.3752188492831</v>
      </c>
      <c r="R46" s="97">
        <v>1121.2412081569687</v>
      </c>
      <c r="S46" s="97">
        <v>1129.7978265590821</v>
      </c>
      <c r="T46" s="97">
        <v>1104.7511922430842</v>
      </c>
      <c r="U46" s="97">
        <v>1004.2384909515141</v>
      </c>
      <c r="V46" s="97">
        <v>858.39242174257697</v>
      </c>
      <c r="W46" s="97">
        <v>724.04122063492878</v>
      </c>
      <c r="X46" s="97">
        <v>599.95211687461563</v>
      </c>
      <c r="Y46" s="109">
        <v>531.81917320211596</v>
      </c>
    </row>
    <row r="47" spans="1:25" ht="15" x14ac:dyDescent="0.4">
      <c r="A47" s="188" t="s">
        <v>53</v>
      </c>
      <c r="B47" s="97" t="s">
        <v>219</v>
      </c>
      <c r="C47" s="97" t="s">
        <v>219</v>
      </c>
      <c r="D47" s="97" t="s">
        <v>219</v>
      </c>
      <c r="E47" s="97" t="s">
        <v>219</v>
      </c>
      <c r="F47" s="97" t="s">
        <v>219</v>
      </c>
      <c r="G47" s="97" t="s">
        <v>219</v>
      </c>
      <c r="H47" s="97">
        <v>77.413885563344039</v>
      </c>
      <c r="I47" s="97">
        <v>79.182906158489374</v>
      </c>
      <c r="J47" s="97">
        <v>81.948888104071656</v>
      </c>
      <c r="K47" s="97">
        <v>88.473337544891336</v>
      </c>
      <c r="L47" s="97">
        <v>92.580004074657253</v>
      </c>
      <c r="M47" s="97">
        <v>97.484133447263233</v>
      </c>
      <c r="N47" s="97">
        <v>102.78496685976904</v>
      </c>
      <c r="O47" s="97">
        <v>109.80841752910003</v>
      </c>
      <c r="P47" s="97">
        <v>111.42364643437863</v>
      </c>
      <c r="Q47" s="97">
        <v>119.29235306361858</v>
      </c>
      <c r="R47" s="97">
        <v>123.50029323115024</v>
      </c>
      <c r="S47" s="97">
        <v>127.46489809739842</v>
      </c>
      <c r="T47" s="97">
        <v>148.08565575813233</v>
      </c>
      <c r="U47" s="97">
        <v>156.92331472987183</v>
      </c>
      <c r="V47" s="97">
        <v>158.1682142276687</v>
      </c>
      <c r="W47" s="97">
        <v>161.01931883350764</v>
      </c>
      <c r="X47" s="97">
        <v>169.95977158409713</v>
      </c>
      <c r="Y47" s="109">
        <v>180.58384885515221</v>
      </c>
    </row>
    <row r="48" spans="1:25" ht="15" x14ac:dyDescent="0.4">
      <c r="A48" s="188" t="s">
        <v>54</v>
      </c>
      <c r="B48" s="97" t="s">
        <v>219</v>
      </c>
      <c r="C48" s="97" t="s">
        <v>219</v>
      </c>
      <c r="D48" s="97" t="s">
        <v>219</v>
      </c>
      <c r="E48" s="97" t="s">
        <v>219</v>
      </c>
      <c r="F48" s="97" t="s">
        <v>219</v>
      </c>
      <c r="G48" s="97" t="s">
        <v>219</v>
      </c>
      <c r="H48" s="97">
        <v>420.91176590127094</v>
      </c>
      <c r="I48" s="97">
        <v>437.68499841468667</v>
      </c>
      <c r="J48" s="97">
        <v>448.94778507090012</v>
      </c>
      <c r="K48" s="97">
        <v>462.34497929183863</v>
      </c>
      <c r="L48" s="97">
        <v>474.0410183237363</v>
      </c>
      <c r="M48" s="97">
        <v>492.95591077607816</v>
      </c>
      <c r="N48" s="97">
        <v>509.87428398073735</v>
      </c>
      <c r="O48" s="97">
        <v>542.16286403969423</v>
      </c>
      <c r="P48" s="97">
        <v>547.69795355100007</v>
      </c>
      <c r="Q48" s="97">
        <v>577.18280068640092</v>
      </c>
      <c r="R48" s="97">
        <v>608.55880564901429</v>
      </c>
      <c r="S48" s="97">
        <v>606.95431464255228</v>
      </c>
      <c r="T48" s="97">
        <v>549.14125258596175</v>
      </c>
      <c r="U48" s="97">
        <v>465.38630725833087</v>
      </c>
      <c r="V48" s="97">
        <v>347.69433464907632</v>
      </c>
      <c r="W48" s="97">
        <v>256.03495871013797</v>
      </c>
      <c r="X48" s="97">
        <v>160.94198122694385</v>
      </c>
      <c r="Y48" s="109">
        <v>103.15713757016555</v>
      </c>
    </row>
    <row r="49" spans="1:25" ht="15" x14ac:dyDescent="0.4">
      <c r="A49" s="188" t="s">
        <v>55</v>
      </c>
      <c r="B49" s="97" t="s">
        <v>219</v>
      </c>
      <c r="C49" s="97" t="s">
        <v>219</v>
      </c>
      <c r="D49" s="97" t="s">
        <v>219</v>
      </c>
      <c r="E49" s="97" t="s">
        <v>219</v>
      </c>
      <c r="F49" s="97" t="s">
        <v>219</v>
      </c>
      <c r="G49" s="97" t="s">
        <v>219</v>
      </c>
      <c r="H49" s="97">
        <v>219.15388077964488</v>
      </c>
      <c r="I49" s="97">
        <v>237.22993705145569</v>
      </c>
      <c r="J49" s="97">
        <v>251.53594215243066</v>
      </c>
      <c r="K49" s="97">
        <v>267.38335716857597</v>
      </c>
      <c r="L49" s="97">
        <v>283.05482553243655</v>
      </c>
      <c r="M49" s="97">
        <v>304.22402213676008</v>
      </c>
      <c r="N49" s="97">
        <v>320.32104068401389</v>
      </c>
      <c r="O49" s="97">
        <v>349.08950994749898</v>
      </c>
      <c r="P49" s="97">
        <v>362.81970354607989</v>
      </c>
      <c r="Q49" s="97">
        <v>371.70660764020511</v>
      </c>
      <c r="R49" s="97">
        <v>388.7704668682311</v>
      </c>
      <c r="S49" s="97">
        <v>394.92734749516887</v>
      </c>
      <c r="T49" s="97">
        <v>408.51733890724063</v>
      </c>
      <c r="U49" s="97">
        <v>382.04495790725514</v>
      </c>
      <c r="V49" s="97">
        <v>353.72616523529496</v>
      </c>
      <c r="W49" s="97">
        <v>306.80989271364103</v>
      </c>
      <c r="X49" s="97">
        <v>269.22562247588246</v>
      </c>
      <c r="Y49" s="109">
        <v>248.90270872191425</v>
      </c>
    </row>
    <row r="50" spans="1:25" ht="17.25" customHeight="1" x14ac:dyDescent="0.4">
      <c r="A50" s="187" t="s">
        <v>96</v>
      </c>
      <c r="B50" s="97" t="s">
        <v>219</v>
      </c>
      <c r="C50" s="97" t="s">
        <v>219</v>
      </c>
      <c r="D50" s="97" t="s">
        <v>219</v>
      </c>
      <c r="E50" s="97" t="s">
        <v>219</v>
      </c>
      <c r="F50" s="97" t="s">
        <v>219</v>
      </c>
      <c r="G50" s="97" t="s">
        <v>219</v>
      </c>
      <c r="H50" s="97">
        <v>0.72682374565054642</v>
      </c>
      <c r="I50" s="97">
        <v>0.6862508116598488</v>
      </c>
      <c r="J50" s="97">
        <v>0.81826464317284187</v>
      </c>
      <c r="K50" s="97">
        <v>0.88953995982838696</v>
      </c>
      <c r="L50" s="97">
        <v>0.95993115442380106</v>
      </c>
      <c r="M50" s="97">
        <v>1.0027449898901011</v>
      </c>
      <c r="N50" s="97">
        <v>1.1427302771323666</v>
      </c>
      <c r="O50" s="97">
        <v>1.0481506108220993</v>
      </c>
      <c r="P50" s="97">
        <v>0.9851218723189642</v>
      </c>
      <c r="Q50" s="97">
        <v>1.0577138851533034</v>
      </c>
      <c r="R50" s="97">
        <v>2.099946232680725</v>
      </c>
      <c r="S50" s="97">
        <v>7.1501316138721203</v>
      </c>
      <c r="T50" s="97">
        <v>8.2039899091421447</v>
      </c>
      <c r="U50" s="97">
        <v>6.9441823967242451</v>
      </c>
      <c r="V50" s="97">
        <v>7.4181817725513319</v>
      </c>
      <c r="W50" s="97">
        <v>9.6275511466695463</v>
      </c>
      <c r="X50" s="97">
        <v>8.8277007158407663</v>
      </c>
      <c r="Y50" s="109">
        <v>6.644740038549644</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10.469591811116938</v>
      </c>
      <c r="O51" s="97">
        <v>101.98109378046097</v>
      </c>
      <c r="P51" s="97">
        <v>175.73329454748375</v>
      </c>
      <c r="Q51" s="97">
        <v>270.8702560896956</v>
      </c>
      <c r="R51" s="97">
        <v>523.43010708283225</v>
      </c>
      <c r="S51" s="97">
        <v>816.31532737882571</v>
      </c>
      <c r="T51" s="97">
        <v>980.48107782945317</v>
      </c>
      <c r="U51" s="97">
        <v>1093.8331690110149</v>
      </c>
      <c r="V51" s="97">
        <v>1127.8399364179511</v>
      </c>
      <c r="W51" s="97">
        <v>1152.2421514241501</v>
      </c>
      <c r="X51" s="97">
        <v>1126.8670845890117</v>
      </c>
      <c r="Y51" s="109">
        <v>1014.1786531023633</v>
      </c>
    </row>
    <row r="52" spans="1:25" ht="15" x14ac:dyDescent="0.4">
      <c r="A52" s="189" t="s">
        <v>56</v>
      </c>
      <c r="B52" s="97">
        <v>889.10571449120278</v>
      </c>
      <c r="C52" s="97">
        <v>878.45459573499647</v>
      </c>
      <c r="D52" s="97">
        <v>858.35488715161682</v>
      </c>
      <c r="E52" s="97">
        <v>869.14493708183545</v>
      </c>
      <c r="F52" s="97">
        <v>864.86245101606175</v>
      </c>
      <c r="G52" s="97">
        <v>876.39584144850812</v>
      </c>
      <c r="H52" s="97">
        <v>953.52301526608596</v>
      </c>
      <c r="I52" s="97">
        <v>875.78475231484163</v>
      </c>
      <c r="J52" s="97">
        <v>884.51395905248057</v>
      </c>
      <c r="K52" s="97">
        <v>917.50428710590234</v>
      </c>
      <c r="L52" s="97">
        <v>953.43882515670441</v>
      </c>
      <c r="M52" s="97">
        <v>994.64726048411796</v>
      </c>
      <c r="N52" s="97">
        <v>1074.724470619984</v>
      </c>
      <c r="O52" s="97">
        <v>1257.2595697705481</v>
      </c>
      <c r="P52" s="97">
        <v>1328.0720897144809</v>
      </c>
      <c r="Q52" s="97">
        <v>1404.4668298207248</v>
      </c>
      <c r="R52" s="97">
        <v>1466.330592442227</v>
      </c>
      <c r="S52" s="97">
        <v>1446.1626849858951</v>
      </c>
      <c r="T52" s="97">
        <v>1429.0058360792673</v>
      </c>
      <c r="U52" s="97">
        <v>1411.959489621255</v>
      </c>
      <c r="V52" s="97">
        <v>1330.7696702316539</v>
      </c>
      <c r="W52" s="97">
        <v>1243.0540308308398</v>
      </c>
      <c r="X52" s="97">
        <v>1135.1705763449645</v>
      </c>
      <c r="Y52" s="109">
        <v>977.64592981582052</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677.17882017525653</v>
      </c>
      <c r="O53" s="97">
        <v>847.00697912379212</v>
      </c>
      <c r="P53" s="97">
        <v>918.58597961937505</v>
      </c>
      <c r="Q53" s="97">
        <v>980.78178983724433</v>
      </c>
      <c r="R53" s="97">
        <v>1037.2566373143388</v>
      </c>
      <c r="S53" s="97">
        <v>1018.7783571227436</v>
      </c>
      <c r="T53" s="97">
        <v>1005.1683477749614</v>
      </c>
      <c r="U53" s="97">
        <v>996.79658656084473</v>
      </c>
      <c r="V53" s="97">
        <v>940.3645674549183</v>
      </c>
      <c r="W53" s="97">
        <v>876.52375372182473</v>
      </c>
      <c r="X53" s="97">
        <v>796.21250646562271</v>
      </c>
      <c r="Y53" s="109">
        <v>646.22502679219747</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397.54564797591814</v>
      </c>
      <c r="O54" s="97">
        <v>410.25259064675566</v>
      </c>
      <c r="P54" s="97">
        <v>409.4861100951058</v>
      </c>
      <c r="Q54" s="97">
        <v>423.68503998348069</v>
      </c>
      <c r="R54" s="97">
        <v>429.07395512788844</v>
      </c>
      <c r="S54" s="97">
        <v>427.38432786315155</v>
      </c>
      <c r="T54" s="97">
        <v>423.83748830430608</v>
      </c>
      <c r="U54" s="97">
        <v>415.16290306041026</v>
      </c>
      <c r="V54" s="97">
        <v>390.40510277673542</v>
      </c>
      <c r="W54" s="97">
        <v>366.53027710901512</v>
      </c>
      <c r="X54" s="97">
        <v>338.95806987934179</v>
      </c>
      <c r="Y54" s="109">
        <v>331.42090302362305</v>
      </c>
    </row>
    <row r="55" spans="1:25" ht="15" x14ac:dyDescent="0.4">
      <c r="A55" s="189" t="s">
        <v>57</v>
      </c>
      <c r="B55" s="97">
        <v>771.05412157817068</v>
      </c>
      <c r="C55" s="97">
        <v>751.24348203707871</v>
      </c>
      <c r="D55" s="97">
        <v>745.92131909388968</v>
      </c>
      <c r="E55" s="97">
        <v>715.26193908723405</v>
      </c>
      <c r="F55" s="97">
        <v>696.67614281017347</v>
      </c>
      <c r="G55" s="97">
        <v>699.36008571791012</v>
      </c>
      <c r="H55" s="97">
        <v>689.28899723555639</v>
      </c>
      <c r="I55" s="97">
        <v>673.01087194969739</v>
      </c>
      <c r="J55" s="97">
        <v>647.76572762713147</v>
      </c>
      <c r="K55" s="97">
        <v>633.42231563457312</v>
      </c>
      <c r="L55" s="97">
        <v>613.83506532794934</v>
      </c>
      <c r="M55" s="97">
        <v>613.43165008605365</v>
      </c>
      <c r="N55" s="97">
        <v>594.49559211679639</v>
      </c>
      <c r="O55" s="97">
        <v>553.00778815465844</v>
      </c>
      <c r="P55" s="97">
        <v>500.14860278581676</v>
      </c>
      <c r="Q55" s="97">
        <v>440.36816468602746</v>
      </c>
      <c r="R55" s="97">
        <v>284.61181655417874</v>
      </c>
      <c r="S55" s="97">
        <v>81.366004124055394</v>
      </c>
      <c r="T55" s="97">
        <v>9.8738862755150567</v>
      </c>
      <c r="U55" s="97">
        <v>4.9138575706290917</v>
      </c>
      <c r="V55" s="97">
        <v>0.8408439829804536</v>
      </c>
      <c r="W55" s="97">
        <v>0.16447816644384461</v>
      </c>
      <c r="X55" s="97" t="s">
        <v>219</v>
      </c>
      <c r="Y55" s="109" t="s">
        <v>219</v>
      </c>
    </row>
    <row r="56" spans="1:25" ht="27" customHeight="1" x14ac:dyDescent="0.4">
      <c r="A56" s="187" t="s">
        <v>58</v>
      </c>
      <c r="B56" s="97">
        <v>1364.7299521726964</v>
      </c>
      <c r="C56" s="97">
        <v>1150.2127719287932</v>
      </c>
      <c r="D56" s="97">
        <v>1101.8526985712022</v>
      </c>
      <c r="E56" s="97">
        <v>1137.6875238074717</v>
      </c>
      <c r="F56" s="97">
        <v>1226.8952598817373</v>
      </c>
      <c r="G56" s="97">
        <v>1307.4956723955672</v>
      </c>
      <c r="H56" s="97">
        <v>1275.9470706194784</v>
      </c>
      <c r="I56" s="97">
        <v>1105.8116012901705</v>
      </c>
      <c r="J56" s="97">
        <v>805.66388924513797</v>
      </c>
      <c r="K56" s="97">
        <v>712.33297418908069</v>
      </c>
      <c r="L56" s="97">
        <v>672.50333838789822</v>
      </c>
      <c r="M56" s="97">
        <v>678.47820569324506</v>
      </c>
      <c r="N56" s="97">
        <v>648.19137604060654</v>
      </c>
      <c r="O56" s="97">
        <v>622.62835928459742</v>
      </c>
      <c r="P56" s="97">
        <v>582.810993667302</v>
      </c>
      <c r="Q56" s="97">
        <v>520.748228006349</v>
      </c>
      <c r="R56" s="97">
        <v>390.75386408633676</v>
      </c>
      <c r="S56" s="97">
        <v>261.24503960885335</v>
      </c>
      <c r="T56" s="97">
        <v>218.16123448483765</v>
      </c>
      <c r="U56" s="97">
        <v>195.02597862104432</v>
      </c>
      <c r="V56" s="97">
        <v>168.53585675374998</v>
      </c>
      <c r="W56" s="97">
        <v>161.72511501984278</v>
      </c>
      <c r="X56" s="97">
        <v>140.34352257737086</v>
      </c>
      <c r="Y56" s="109">
        <v>101.97827909816654</v>
      </c>
    </row>
    <row r="57" spans="1:25" ht="15" x14ac:dyDescent="0.4">
      <c r="A57" s="188" t="s">
        <v>59</v>
      </c>
      <c r="B57" s="97">
        <v>400.05372078353707</v>
      </c>
      <c r="C57" s="97">
        <v>397.49860412964165</v>
      </c>
      <c r="D57" s="97">
        <v>366.50940015754691</v>
      </c>
      <c r="E57" s="97">
        <v>376.54200750057043</v>
      </c>
      <c r="F57" s="97">
        <v>397.55986595230809</v>
      </c>
      <c r="G57" s="97">
        <v>433.75712609130386</v>
      </c>
      <c r="H57" s="97">
        <v>420.07412535900744</v>
      </c>
      <c r="I57" s="97">
        <v>224.17527520205755</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364.28147949614896</v>
      </c>
      <c r="G58" s="97">
        <v>395.0087715355553</v>
      </c>
      <c r="H58" s="97">
        <v>377.32513575124375</v>
      </c>
      <c r="I58" s="97">
        <v>391.35563834031234</v>
      </c>
      <c r="J58" s="97">
        <v>375.9743607025037</v>
      </c>
      <c r="K58" s="97">
        <v>343.05003532279454</v>
      </c>
      <c r="L58" s="97">
        <v>341.3407652737817</v>
      </c>
      <c r="M58" s="97">
        <v>374.72721417412305</v>
      </c>
      <c r="N58" s="97">
        <v>374.91249105415972</v>
      </c>
      <c r="O58" s="97">
        <v>363.17850593233493</v>
      </c>
      <c r="P58" s="97">
        <v>337.594160153259</v>
      </c>
      <c r="Q58" s="97">
        <v>293.16659228298766</v>
      </c>
      <c r="R58" s="97">
        <v>171.93816226654329</v>
      </c>
      <c r="S58" s="97">
        <v>60.099246247481716</v>
      </c>
      <c r="T58" s="97">
        <v>28.56345069095865</v>
      </c>
      <c r="U58" s="97">
        <v>15.416042009363231</v>
      </c>
      <c r="V58" s="97">
        <v>5.9368516487292355</v>
      </c>
      <c r="W58" s="97">
        <v>1.3087877354056092</v>
      </c>
      <c r="X58" s="97" t="s">
        <v>219</v>
      </c>
      <c r="Y58" s="109" t="s">
        <v>219</v>
      </c>
    </row>
    <row r="59" spans="1:25" ht="15" x14ac:dyDescent="0.4">
      <c r="A59" s="188" t="s">
        <v>194</v>
      </c>
      <c r="B59" s="97" t="s">
        <v>219</v>
      </c>
      <c r="C59" s="97" t="s">
        <v>219</v>
      </c>
      <c r="D59" s="97" t="s">
        <v>219</v>
      </c>
      <c r="E59" s="97" t="s">
        <v>219</v>
      </c>
      <c r="F59" s="97">
        <v>414.0587627030439</v>
      </c>
      <c r="G59" s="97">
        <v>423.73669929583434</v>
      </c>
      <c r="H59" s="97">
        <v>423.89134841622189</v>
      </c>
      <c r="I59" s="97">
        <v>434.62402236149211</v>
      </c>
      <c r="J59" s="97">
        <v>378.14208887539297</v>
      </c>
      <c r="K59" s="97">
        <v>313.6234059126989</v>
      </c>
      <c r="L59" s="97">
        <v>278.76822420575712</v>
      </c>
      <c r="M59" s="97">
        <v>257.6116193065381</v>
      </c>
      <c r="N59" s="97">
        <v>232.30278949159612</v>
      </c>
      <c r="O59" s="97">
        <v>215.85378906750316</v>
      </c>
      <c r="P59" s="97">
        <v>196.20138140847064</v>
      </c>
      <c r="Q59" s="97">
        <v>176.52388409797297</v>
      </c>
      <c r="R59" s="97">
        <v>162.46056476251309</v>
      </c>
      <c r="S59" s="97">
        <v>143.63742319918416</v>
      </c>
      <c r="T59" s="97">
        <v>132.27089101450889</v>
      </c>
      <c r="U59" s="97">
        <v>121.18885305652356</v>
      </c>
      <c r="V59" s="97">
        <v>106.50865405921326</v>
      </c>
      <c r="W59" s="97">
        <v>101.75850220466059</v>
      </c>
      <c r="X59" s="97">
        <v>85.081137662880707</v>
      </c>
      <c r="Y59" s="109">
        <v>59.279101100939712</v>
      </c>
    </row>
    <row r="60" spans="1:25" ht="15" x14ac:dyDescent="0.4">
      <c r="A60" s="188" t="s">
        <v>195</v>
      </c>
      <c r="B60" s="97" t="s">
        <v>219</v>
      </c>
      <c r="C60" s="97" t="s">
        <v>219</v>
      </c>
      <c r="D60" s="97" t="s">
        <v>219</v>
      </c>
      <c r="E60" s="97" t="s">
        <v>219</v>
      </c>
      <c r="F60" s="97">
        <v>23.051914607424706</v>
      </c>
      <c r="G60" s="97">
        <v>29.138632312693268</v>
      </c>
      <c r="H60" s="97">
        <v>30.565473666228339</v>
      </c>
      <c r="I60" s="97">
        <v>32.468491263942106</v>
      </c>
      <c r="J60" s="97">
        <v>30.512199270970225</v>
      </c>
      <c r="K60" s="97">
        <v>28.18119379965421</v>
      </c>
      <c r="L60" s="97">
        <v>27.011859836418431</v>
      </c>
      <c r="M60" s="97">
        <v>25.821677562034459</v>
      </c>
      <c r="N60" s="97">
        <v>24.826236807538603</v>
      </c>
      <c r="O60" s="97">
        <v>26.67966733072112</v>
      </c>
      <c r="P60" s="97">
        <v>33.046251478838379</v>
      </c>
      <c r="Q60" s="97">
        <v>35.846605015060724</v>
      </c>
      <c r="R60" s="97">
        <v>41.834023975624078</v>
      </c>
      <c r="S60" s="97">
        <v>44.89607815795469</v>
      </c>
      <c r="T60" s="97">
        <v>47.015201436399536</v>
      </c>
      <c r="U60" s="97">
        <v>49.888344400433105</v>
      </c>
      <c r="V60" s="97">
        <v>48.598682644536076</v>
      </c>
      <c r="W60" s="97">
        <v>52.131515572408361</v>
      </c>
      <c r="X60" s="97">
        <v>50.279045686779483</v>
      </c>
      <c r="Y60" s="109">
        <v>40.887785969589366</v>
      </c>
    </row>
    <row r="61" spans="1:25" ht="15" x14ac:dyDescent="0.4">
      <c r="A61" s="188" t="s">
        <v>196</v>
      </c>
      <c r="B61" s="97" t="s">
        <v>219</v>
      </c>
      <c r="C61" s="97" t="s">
        <v>219</v>
      </c>
      <c r="D61" s="97" t="s">
        <v>219</v>
      </c>
      <c r="E61" s="97" t="s">
        <v>219</v>
      </c>
      <c r="F61" s="97">
        <v>27.943237122811599</v>
      </c>
      <c r="G61" s="97">
        <v>25.854443160180566</v>
      </c>
      <c r="H61" s="97">
        <v>24.090987426776891</v>
      </c>
      <c r="I61" s="97">
        <v>23.188174122366142</v>
      </c>
      <c r="J61" s="97">
        <v>21.035240396271043</v>
      </c>
      <c r="K61" s="97">
        <v>27.099916404455151</v>
      </c>
      <c r="L61" s="97">
        <v>24.247721766395749</v>
      </c>
      <c r="M61" s="97">
        <v>19.496465482343943</v>
      </c>
      <c r="N61" s="97">
        <v>15.504078174178487</v>
      </c>
      <c r="O61" s="97">
        <v>16.106860616476933</v>
      </c>
      <c r="P61" s="97">
        <v>15.940965635132121</v>
      </c>
      <c r="Q61" s="97">
        <v>15.436343529357169</v>
      </c>
      <c r="R61" s="97">
        <v>14.646027151061567</v>
      </c>
      <c r="S61" s="97">
        <v>12.730227185854371</v>
      </c>
      <c r="T61" s="97">
        <v>10.403137097022974</v>
      </c>
      <c r="U61" s="97">
        <v>8.6940439681214414</v>
      </c>
      <c r="V61" s="97">
        <v>7.6001761658235871</v>
      </c>
      <c r="W61" s="97">
        <v>6.4141653052987682</v>
      </c>
      <c r="X61" s="97">
        <v>4.8279430718147749</v>
      </c>
      <c r="Y61" s="109">
        <v>1.8059557155848893</v>
      </c>
    </row>
    <row r="62" spans="1:25" ht="26.25" customHeight="1" x14ac:dyDescent="0.4">
      <c r="A62" s="189" t="s">
        <v>200</v>
      </c>
      <c r="B62" s="97" t="s">
        <v>219</v>
      </c>
      <c r="C62" s="97" t="s">
        <v>219</v>
      </c>
      <c r="D62" s="97" t="s">
        <v>219</v>
      </c>
      <c r="E62" s="97" t="s">
        <v>219</v>
      </c>
      <c r="F62" s="97">
        <v>108.83469250921435</v>
      </c>
      <c r="G62" s="97">
        <v>110.29590887191473</v>
      </c>
      <c r="H62" s="97">
        <v>108.32247027479728</v>
      </c>
      <c r="I62" s="97">
        <v>106.74273658580051</v>
      </c>
      <c r="J62" s="97">
        <v>97.874329086652381</v>
      </c>
      <c r="K62" s="97">
        <v>95.948458052374889</v>
      </c>
      <c r="L62" s="97">
        <v>94.183863168988296</v>
      </c>
      <c r="M62" s="97">
        <v>93.175366190213609</v>
      </c>
      <c r="N62" s="97">
        <v>94.204261166318773</v>
      </c>
      <c r="O62" s="97">
        <v>97.049414600662743</v>
      </c>
      <c r="P62" s="97">
        <v>101.93440993296343</v>
      </c>
      <c r="Q62" s="97">
        <v>101.24436445206726</v>
      </c>
      <c r="R62" s="97">
        <v>101.667337428191</v>
      </c>
      <c r="S62" s="97">
        <v>99.884516608734174</v>
      </c>
      <c r="T62" s="97">
        <v>100.24620199023694</v>
      </c>
      <c r="U62" s="97">
        <v>99.435906826305299</v>
      </c>
      <c r="V62" s="97">
        <v>94.810344170153257</v>
      </c>
      <c r="W62" s="97">
        <v>91.745637313829377</v>
      </c>
      <c r="X62" s="97">
        <v>90.528307895673706</v>
      </c>
      <c r="Y62" s="109">
        <v>89.059192294867742</v>
      </c>
    </row>
    <row r="63" spans="1:25" ht="15" x14ac:dyDescent="0.4">
      <c r="A63" s="187" t="s">
        <v>65</v>
      </c>
      <c r="B63" s="97">
        <v>204.60299825557439</v>
      </c>
      <c r="C63" s="97">
        <v>349.18575463042686</v>
      </c>
      <c r="D63" s="97">
        <v>328.13523886328733</v>
      </c>
      <c r="E63" s="97">
        <v>314.48891313244417</v>
      </c>
      <c r="F63" s="97">
        <v>288.7958904803765</v>
      </c>
      <c r="G63" s="97">
        <v>258.28942189751029</v>
      </c>
      <c r="H63" s="97">
        <v>242.91527511259218</v>
      </c>
      <c r="I63" s="97">
        <v>236.45065217087119</v>
      </c>
      <c r="J63" s="97">
        <v>197.36612332372232</v>
      </c>
      <c r="K63" s="97">
        <v>208.23494892814728</v>
      </c>
      <c r="L63" s="97">
        <v>217.93984829275084</v>
      </c>
      <c r="M63" s="97">
        <v>195.73196855509707</v>
      </c>
      <c r="N63" s="97">
        <v>255.17764514700946</v>
      </c>
      <c r="O63" s="97">
        <v>416.40692842610048</v>
      </c>
      <c r="P63" s="97">
        <v>373.88441708919709</v>
      </c>
      <c r="Q63" s="97">
        <v>410.21943794911346</v>
      </c>
      <c r="R63" s="97">
        <v>424.34976738930936</v>
      </c>
      <c r="S63" s="97">
        <v>340.9544937397676</v>
      </c>
      <c r="T63" s="97">
        <v>235.98589749466569</v>
      </c>
      <c r="U63" s="97">
        <v>173.61034153200706</v>
      </c>
      <c r="V63" s="97">
        <v>129.67408249846019</v>
      </c>
      <c r="W63" s="97">
        <v>119.24010960303653</v>
      </c>
      <c r="X63" s="97">
        <v>97.918994668126729</v>
      </c>
      <c r="Y63" s="109">
        <v>51.336613528069435</v>
      </c>
    </row>
    <row r="64" spans="1:25" ht="15" x14ac:dyDescent="0.4">
      <c r="A64" s="187" t="s">
        <v>66</v>
      </c>
      <c r="B64" s="97" t="s">
        <v>219</v>
      </c>
      <c r="C64" s="97" t="s">
        <v>219</v>
      </c>
      <c r="D64" s="97" t="s">
        <v>219</v>
      </c>
      <c r="E64" s="97" t="s">
        <v>219</v>
      </c>
      <c r="F64" s="97">
        <v>5.0784897949251944</v>
      </c>
      <c r="G64" s="97">
        <v>6.5277356096955339</v>
      </c>
      <c r="H64" s="97">
        <v>7.5331416268036495</v>
      </c>
      <c r="I64" s="97">
        <v>12.970907774962487</v>
      </c>
      <c r="J64" s="97">
        <v>17.901906900314952</v>
      </c>
      <c r="K64" s="97">
        <v>18.744765590949477</v>
      </c>
      <c r="L64" s="97">
        <v>15.920570510605796</v>
      </c>
      <c r="M64" s="97">
        <v>25.920367086034204</v>
      </c>
      <c r="N64" s="97">
        <v>31.510750581763006</v>
      </c>
      <c r="O64" s="97">
        <v>30.423606263683027</v>
      </c>
      <c r="P64" s="97">
        <v>34.206092916222794</v>
      </c>
      <c r="Q64" s="97">
        <v>35.645769244743725</v>
      </c>
      <c r="R64" s="97">
        <v>33.352053408325943</v>
      </c>
      <c r="S64" s="97">
        <v>35.10327005446085</v>
      </c>
      <c r="T64" s="97">
        <v>31.788092085440116</v>
      </c>
      <c r="U64" s="97">
        <v>39.711647973261556</v>
      </c>
      <c r="V64" s="97">
        <v>37.080796701058219</v>
      </c>
      <c r="W64" s="97">
        <v>32.196121337902547</v>
      </c>
      <c r="X64" s="97">
        <v>34.399052504966264</v>
      </c>
      <c r="Y64" s="109">
        <v>31.682741065118975</v>
      </c>
    </row>
    <row r="65" spans="1:25" ht="15" x14ac:dyDescent="0.4">
      <c r="A65" s="187" t="s">
        <v>197</v>
      </c>
      <c r="B65" s="97" t="s">
        <v>219</v>
      </c>
      <c r="C65" s="97" t="s">
        <v>219</v>
      </c>
      <c r="D65" s="97" t="s">
        <v>219</v>
      </c>
      <c r="E65" s="97" t="s">
        <v>219</v>
      </c>
      <c r="F65" s="97" t="s">
        <v>219</v>
      </c>
      <c r="G65" s="97" t="s">
        <v>219</v>
      </c>
      <c r="H65" s="97" t="s">
        <v>219</v>
      </c>
      <c r="I65" s="97" t="s">
        <v>219</v>
      </c>
      <c r="J65" s="97">
        <v>43.444919287410109</v>
      </c>
      <c r="K65" s="97">
        <v>44.942516974929582</v>
      </c>
      <c r="L65" s="97">
        <v>46.34124376075998</v>
      </c>
      <c r="M65" s="97">
        <v>47.311602508496698</v>
      </c>
      <c r="N65" s="97">
        <v>47.836465942915169</v>
      </c>
      <c r="O65" s="97">
        <v>49.034200537824333</v>
      </c>
      <c r="P65" s="97">
        <v>50.886019625944918</v>
      </c>
      <c r="Q65" s="97">
        <v>50.911123090969497</v>
      </c>
      <c r="R65" s="97">
        <v>50.72311086873782</v>
      </c>
      <c r="S65" s="97">
        <v>50.338197865148295</v>
      </c>
      <c r="T65" s="97">
        <v>50.203658726533398</v>
      </c>
      <c r="U65" s="97">
        <v>50.616373463536107</v>
      </c>
      <c r="V65" s="97">
        <v>49.907011043230611</v>
      </c>
      <c r="W65" s="97">
        <v>51.18598960319872</v>
      </c>
      <c r="X65" s="97">
        <v>35.854564933610312</v>
      </c>
      <c r="Y65" s="109">
        <v>19.383168844821576</v>
      </c>
    </row>
    <row r="66" spans="1:25" ht="15" x14ac:dyDescent="0.4">
      <c r="A66" s="187" t="s">
        <v>100</v>
      </c>
      <c r="B66" s="97" t="s">
        <v>219</v>
      </c>
      <c r="C66" s="97" t="s">
        <v>219</v>
      </c>
      <c r="D66" s="97" t="s">
        <v>219</v>
      </c>
      <c r="E66" s="97" t="s">
        <v>219</v>
      </c>
      <c r="F66" s="97" t="s">
        <v>219</v>
      </c>
      <c r="G66" s="97" t="s">
        <v>219</v>
      </c>
      <c r="H66" s="97" t="s">
        <v>219</v>
      </c>
      <c r="I66" s="97" t="s">
        <v>219</v>
      </c>
      <c r="J66" s="97">
        <v>556.07108254871798</v>
      </c>
      <c r="K66" s="97">
        <v>583.1559609700854</v>
      </c>
      <c r="L66" s="97">
        <v>607.20453159581473</v>
      </c>
      <c r="M66" s="97">
        <v>631.73978957512793</v>
      </c>
      <c r="N66" s="97">
        <v>640.3007873452832</v>
      </c>
      <c r="O66" s="97">
        <v>668.91248851566183</v>
      </c>
      <c r="P66" s="97">
        <v>671.648743882605</v>
      </c>
      <c r="Q66" s="97">
        <v>649.21772175066315</v>
      </c>
      <c r="R66" s="97">
        <v>590.93173522624738</v>
      </c>
      <c r="S66" s="97">
        <v>544.19061337564483</v>
      </c>
      <c r="T66" s="97">
        <v>496.35920432924598</v>
      </c>
      <c r="U66" s="97">
        <v>451.50961351945909</v>
      </c>
      <c r="V66" s="97">
        <v>409.70343541528689</v>
      </c>
      <c r="W66" s="97">
        <v>381.09714367012236</v>
      </c>
      <c r="X66" s="97">
        <v>357.09084008461451</v>
      </c>
      <c r="Y66" s="109">
        <v>344.98611088297372</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9.4878914402821657</v>
      </c>
      <c r="T67" s="97">
        <v>182.99332762580303</v>
      </c>
      <c r="U67" s="97">
        <v>327.19896945545116</v>
      </c>
      <c r="V67" s="97">
        <v>462.23510087909335</v>
      </c>
      <c r="W67" s="97">
        <v>693.24315753938765</v>
      </c>
      <c r="X67" s="97">
        <v>853.85128510635047</v>
      </c>
      <c r="Y67" s="109">
        <v>984.06700161276592</v>
      </c>
    </row>
    <row r="68" spans="1:25" ht="15" x14ac:dyDescent="0.4">
      <c r="A68" s="187" t="s">
        <v>67</v>
      </c>
      <c r="B68" s="97">
        <v>104.04978492455517</v>
      </c>
      <c r="C68" s="97">
        <v>115.0476177922198</v>
      </c>
      <c r="D68" s="97">
        <v>113.20240575526365</v>
      </c>
      <c r="E68" s="97">
        <v>118.45953270725909</v>
      </c>
      <c r="F68" s="97">
        <v>122.41270267975295</v>
      </c>
      <c r="G68" s="97">
        <v>123.81984178974494</v>
      </c>
      <c r="H68" s="97">
        <v>110.87592981160223</v>
      </c>
      <c r="I68" s="97">
        <v>105.33902132585247</v>
      </c>
      <c r="J68" s="97">
        <v>100.61069286240016</v>
      </c>
      <c r="K68" s="97">
        <v>96.083910886011196</v>
      </c>
      <c r="L68" s="97">
        <v>93.609578786898751</v>
      </c>
      <c r="M68" s="97">
        <v>89.822776503776637</v>
      </c>
      <c r="N68" s="97">
        <v>86.718592677972367</v>
      </c>
      <c r="O68" s="97">
        <v>87.034413773686921</v>
      </c>
      <c r="P68" s="97">
        <v>84.058920096607253</v>
      </c>
      <c r="Q68" s="97">
        <v>82.219893580498592</v>
      </c>
      <c r="R68" s="97">
        <v>81.483686196946621</v>
      </c>
      <c r="S68" s="97">
        <v>77.435640337642852</v>
      </c>
      <c r="T68" s="97">
        <v>61.92960645207588</v>
      </c>
      <c r="U68" s="97">
        <v>37.792356421586845</v>
      </c>
      <c r="V68" s="97">
        <v>18.466006766769492</v>
      </c>
      <c r="W68" s="97">
        <v>9.3698198844683045</v>
      </c>
      <c r="X68" s="97">
        <v>7.5447931197947842</v>
      </c>
      <c r="Y68" s="109">
        <v>6.7897248164445561</v>
      </c>
    </row>
    <row r="69" spans="1:25" ht="15" x14ac:dyDescent="0.4">
      <c r="A69" s="188" t="s">
        <v>54</v>
      </c>
      <c r="B69" s="97" t="s">
        <v>219</v>
      </c>
      <c r="C69" s="97" t="s">
        <v>219</v>
      </c>
      <c r="D69" s="97" t="s">
        <v>219</v>
      </c>
      <c r="E69" s="97" t="s">
        <v>219</v>
      </c>
      <c r="F69" s="97">
        <v>105.36884283741657</v>
      </c>
      <c r="G69" s="97">
        <v>106.57165420592423</v>
      </c>
      <c r="H69" s="97">
        <v>94.249845557148987</v>
      </c>
      <c r="I69" s="97">
        <v>88.254115631272285</v>
      </c>
      <c r="J69" s="97">
        <v>88.34999290007444</v>
      </c>
      <c r="K69" s="97">
        <v>83.678714642880522</v>
      </c>
      <c r="L69" s="97">
        <v>80.832799988526418</v>
      </c>
      <c r="M69" s="97">
        <v>71.198357784372803</v>
      </c>
      <c r="N69" s="97">
        <v>70.817750403536479</v>
      </c>
      <c r="O69" s="97">
        <v>70.67357523390217</v>
      </c>
      <c r="P69" s="97">
        <v>69.215291031257067</v>
      </c>
      <c r="Q69" s="97">
        <v>67.545413464977756</v>
      </c>
      <c r="R69" s="97">
        <v>67.869372539975785</v>
      </c>
      <c r="S69" s="97">
        <v>65.216261546975844</v>
      </c>
      <c r="T69" s="97">
        <v>50.414314285123886</v>
      </c>
      <c r="U69" s="97">
        <v>27.143958817402257</v>
      </c>
      <c r="V69" s="97">
        <v>8.8738902147672007</v>
      </c>
      <c r="W69" s="97">
        <v>0.88868142682409135</v>
      </c>
      <c r="X69" s="97">
        <v>2.9592692414042329E-2</v>
      </c>
      <c r="Y69" s="109" t="s">
        <v>219</v>
      </c>
    </row>
    <row r="70" spans="1:25" ht="15" x14ac:dyDescent="0.4">
      <c r="A70" s="188" t="s">
        <v>55</v>
      </c>
      <c r="B70" s="97" t="s">
        <v>219</v>
      </c>
      <c r="C70" s="97" t="s">
        <v>219</v>
      </c>
      <c r="D70" s="97" t="s">
        <v>219</v>
      </c>
      <c r="E70" s="97" t="s">
        <v>219</v>
      </c>
      <c r="F70" s="97">
        <v>17.043859842336389</v>
      </c>
      <c r="G70" s="97">
        <v>17.248187583820727</v>
      </c>
      <c r="H70" s="97">
        <v>16.626084254453236</v>
      </c>
      <c r="I70" s="97">
        <v>17.084905694580147</v>
      </c>
      <c r="J70" s="97">
        <v>12.260699962325717</v>
      </c>
      <c r="K70" s="97">
        <v>12.405196243130687</v>
      </c>
      <c r="L70" s="97">
        <v>12.776778798372307</v>
      </c>
      <c r="M70" s="97">
        <v>18.62441871940382</v>
      </c>
      <c r="N70" s="97">
        <v>15.900842274435888</v>
      </c>
      <c r="O70" s="97">
        <v>16.360838539784762</v>
      </c>
      <c r="P70" s="97">
        <v>14.843629065350207</v>
      </c>
      <c r="Q70" s="97">
        <v>14.674480115520833</v>
      </c>
      <c r="R70" s="97">
        <v>13.61431365697082</v>
      </c>
      <c r="S70" s="97">
        <v>12.219378790666998</v>
      </c>
      <c r="T70" s="97">
        <v>11.515292166952003</v>
      </c>
      <c r="U70" s="97">
        <v>10.648397604184588</v>
      </c>
      <c r="V70" s="97">
        <v>9.5921165520022917</v>
      </c>
      <c r="W70" s="97">
        <v>8.4811384576442119</v>
      </c>
      <c r="X70" s="97">
        <v>7.5152004273807416</v>
      </c>
      <c r="Y70" s="109">
        <v>6.7897248164445561</v>
      </c>
    </row>
    <row r="71" spans="1:25" ht="15" x14ac:dyDescent="0.4">
      <c r="A71" s="190" t="s">
        <v>68</v>
      </c>
      <c r="B71" s="97" t="s">
        <v>219</v>
      </c>
      <c r="C71" s="97" t="s">
        <v>219</v>
      </c>
      <c r="D71" s="97" t="s">
        <v>219</v>
      </c>
      <c r="E71" s="97">
        <v>4037.8962541994078</v>
      </c>
      <c r="F71" s="97">
        <v>4074.3969288796752</v>
      </c>
      <c r="G71" s="97">
        <v>4371.5655846136215</v>
      </c>
      <c r="H71" s="97">
        <v>4564.9152330229663</v>
      </c>
      <c r="I71" s="97">
        <v>4708.6887127537402</v>
      </c>
      <c r="J71" s="97">
        <v>4828.7386247421618</v>
      </c>
      <c r="K71" s="97">
        <v>4988.2622856888638</v>
      </c>
      <c r="L71" s="97">
        <v>5078.1437797206008</v>
      </c>
      <c r="M71" s="97">
        <v>5335.7994688827039</v>
      </c>
      <c r="N71" s="97">
        <v>5591.6266904184467</v>
      </c>
      <c r="O71" s="97">
        <v>6008.7555327012969</v>
      </c>
      <c r="P71" s="97">
        <v>6179.5842589608019</v>
      </c>
      <c r="Q71" s="97">
        <v>6485.8112551489658</v>
      </c>
      <c r="R71" s="97">
        <v>6866.7564358581012</v>
      </c>
      <c r="S71" s="97">
        <v>7042.424767328167</v>
      </c>
      <c r="T71" s="97">
        <v>7243.8842586657047</v>
      </c>
      <c r="U71" s="97">
        <v>7444.4932658459829</v>
      </c>
      <c r="V71" s="97">
        <v>7472.3471529597036</v>
      </c>
      <c r="W71" s="97">
        <v>7541.7644323967706</v>
      </c>
      <c r="X71" s="97">
        <v>7623.0708278409802</v>
      </c>
      <c r="Y71" s="109">
        <v>7647.2591771141224</v>
      </c>
    </row>
    <row r="72" spans="1:25" ht="27" customHeight="1" x14ac:dyDescent="0.4">
      <c r="A72" s="190" t="s">
        <v>101</v>
      </c>
      <c r="B72" s="97" t="s">
        <v>219</v>
      </c>
      <c r="C72" s="97" t="s">
        <v>219</v>
      </c>
      <c r="D72" s="97" t="s">
        <v>219</v>
      </c>
      <c r="E72" s="97" t="s">
        <v>219</v>
      </c>
      <c r="F72" s="97" t="s">
        <v>219</v>
      </c>
      <c r="G72" s="97" t="s">
        <v>219</v>
      </c>
      <c r="H72" s="97" t="s">
        <v>219</v>
      </c>
      <c r="I72" s="97" t="s">
        <v>219</v>
      </c>
      <c r="J72" s="97">
        <v>114.13934837101785</v>
      </c>
      <c r="K72" s="97">
        <v>113.3948974059183</v>
      </c>
      <c r="L72" s="97">
        <v>112.12643483257325</v>
      </c>
      <c r="M72" s="97">
        <v>126.49613925941806</v>
      </c>
      <c r="N72" s="97">
        <v>162.0348991030414</v>
      </c>
      <c r="O72" s="97">
        <v>162.55746863531982</v>
      </c>
      <c r="P72" s="97">
        <v>167.90383659492852</v>
      </c>
      <c r="Q72" s="97">
        <v>198.22380128030832</v>
      </c>
      <c r="R72" s="97">
        <v>198.61895007504694</v>
      </c>
      <c r="S72" s="97">
        <v>193.10387689876322</v>
      </c>
      <c r="T72" s="97">
        <v>194.56935734361218</v>
      </c>
      <c r="U72" s="97">
        <v>189.0625526845956</v>
      </c>
      <c r="V72" s="97">
        <v>187.67788247344581</v>
      </c>
      <c r="W72" s="97">
        <v>176.69330048263996</v>
      </c>
      <c r="X72" s="97">
        <v>155.35614671562882</v>
      </c>
      <c r="Y72" s="109">
        <v>135.55955034730337</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t="s">
        <v>219</v>
      </c>
      <c r="T73" s="97">
        <v>4.6519684803262393E-2</v>
      </c>
      <c r="U73" s="97">
        <v>14.362267234296871</v>
      </c>
      <c r="V73" s="97">
        <v>84.081995128004692</v>
      </c>
      <c r="W73" s="97">
        <v>176.24115471086657</v>
      </c>
      <c r="X73" s="97">
        <v>442.57181315124819</v>
      </c>
      <c r="Y73" s="109">
        <v>1109.3885659025036</v>
      </c>
    </row>
    <row r="74" spans="1:25" ht="15" x14ac:dyDescent="0.4">
      <c r="A74" s="190" t="s">
        <v>69</v>
      </c>
      <c r="B74" s="97" t="s">
        <v>219</v>
      </c>
      <c r="C74" s="97" t="s">
        <v>219</v>
      </c>
      <c r="D74" s="97" t="s">
        <v>219</v>
      </c>
      <c r="E74" s="97" t="s">
        <v>219</v>
      </c>
      <c r="F74" s="97">
        <v>189.41266689674168</v>
      </c>
      <c r="G74" s="97">
        <v>180.53520545345941</v>
      </c>
      <c r="H74" s="97">
        <v>180.01350244327216</v>
      </c>
      <c r="I74" s="97">
        <v>198.56778203409573</v>
      </c>
      <c r="J74" s="97">
        <v>250.2304755941885</v>
      </c>
      <c r="K74" s="97">
        <v>310.00147370557039</v>
      </c>
      <c r="L74" s="97">
        <v>194.93265012369773</v>
      </c>
      <c r="M74" s="97">
        <v>195.94899876591853</v>
      </c>
      <c r="N74" s="97">
        <v>249.54814316498013</v>
      </c>
      <c r="O74" s="97">
        <v>249.41682401024451</v>
      </c>
      <c r="P74" s="97">
        <v>248.84508994556097</v>
      </c>
      <c r="Q74" s="97">
        <v>190.69385292964859</v>
      </c>
      <c r="R74" s="97">
        <v>186.02655027238868</v>
      </c>
      <c r="S74" s="97">
        <v>182.58315199802317</v>
      </c>
      <c r="T74" s="97">
        <v>178.11633246760132</v>
      </c>
      <c r="U74" s="97">
        <v>174.65799353924714</v>
      </c>
      <c r="V74" s="97">
        <v>168.9887882358945</v>
      </c>
      <c r="W74" s="97">
        <v>164.2123955608769</v>
      </c>
      <c r="X74" s="97">
        <v>158.93487859256615</v>
      </c>
      <c r="Y74" s="109">
        <v>154.47780583468315</v>
      </c>
    </row>
    <row r="75" spans="1:25" s="195" customFormat="1" ht="40.5" customHeight="1" thickBot="1" x14ac:dyDescent="0.45">
      <c r="A75" s="196" t="s">
        <v>198</v>
      </c>
      <c r="B75" s="197">
        <v>4282.2326523850961</v>
      </c>
      <c r="C75" s="197">
        <v>4258.9260687239448</v>
      </c>
      <c r="D75" s="197">
        <v>4231.2556903257955</v>
      </c>
      <c r="E75" s="197">
        <v>8454.7492938133491</v>
      </c>
      <c r="F75" s="197">
        <v>8887.0149978458285</v>
      </c>
      <c r="G75" s="197">
        <v>9427.9240077968898</v>
      </c>
      <c r="H75" s="197">
        <v>9685.7827281998598</v>
      </c>
      <c r="I75" s="197">
        <v>9639.5948682494254</v>
      </c>
      <c r="J75" s="197">
        <v>10213.809698169856</v>
      </c>
      <c r="K75" s="197">
        <v>10449.366445603808</v>
      </c>
      <c r="L75" s="197">
        <v>10467.231223078637</v>
      </c>
      <c r="M75" s="197">
        <v>10855.678198712163</v>
      </c>
      <c r="N75" s="197">
        <v>11382.133897354011</v>
      </c>
      <c r="O75" s="197">
        <v>12362.657836418057</v>
      </c>
      <c r="P75" s="197">
        <v>12609.631555977827</v>
      </c>
      <c r="Q75" s="197">
        <v>12975.957382369888</v>
      </c>
      <c r="R75" s="197">
        <v>13404.371883856888</v>
      </c>
      <c r="S75" s="197">
        <v>12988.148643169925</v>
      </c>
      <c r="T75" s="197">
        <v>13208.553970342056</v>
      </c>
      <c r="U75" s="197">
        <v>13421.430374007494</v>
      </c>
      <c r="V75" s="197">
        <v>13306.210507505597</v>
      </c>
      <c r="W75" s="197">
        <v>13437.090258578901</v>
      </c>
      <c r="X75" s="197">
        <v>13585.906625381855</v>
      </c>
      <c r="Y75" s="198">
        <v>13951.224162724124</v>
      </c>
    </row>
    <row r="81" spans="2:22" x14ac:dyDescent="0.35">
      <c r="B81" s="179"/>
      <c r="C81" s="179"/>
      <c r="D81" s="179"/>
      <c r="E81" s="179"/>
      <c r="F81" s="179"/>
      <c r="G81" s="179"/>
      <c r="H81" s="179"/>
      <c r="I81" s="179"/>
      <c r="J81" s="179"/>
      <c r="K81" s="179"/>
      <c r="L81" s="179"/>
      <c r="M81" s="179"/>
      <c r="N81" s="179"/>
      <c r="O81" s="179"/>
      <c r="P81" s="179"/>
      <c r="Q81" s="179"/>
      <c r="R81" s="179"/>
      <c r="S81" s="179"/>
      <c r="T81" s="179"/>
      <c r="U81" s="179"/>
      <c r="V81" s="179"/>
    </row>
  </sheetData>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1" width="9.109375" style="199" customWidth="1"/>
    <col min="22" max="22" width="8.88671875" style="199"/>
    <col min="23" max="16384" width="8.88671875" style="179"/>
  </cols>
  <sheetData>
    <row r="1" spans="1:25" ht="60" customHeight="1" thickBot="1" x14ac:dyDescent="0.45">
      <c r="A1" s="200" t="s">
        <v>206</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2" t="s">
        <v>33</v>
      </c>
      <c r="W2" s="182" t="s">
        <v>34</v>
      </c>
      <c r="X2" s="182" t="s">
        <v>35</v>
      </c>
      <c r="Y2" s="183" t="s">
        <v>36</v>
      </c>
    </row>
    <row r="3" spans="1:25" ht="30" customHeight="1" x14ac:dyDescent="0.4">
      <c r="A3" s="184" t="s">
        <v>48</v>
      </c>
      <c r="B3" s="185">
        <f>AA!C$11</f>
        <v>239.48040743217064</v>
      </c>
      <c r="C3" s="185">
        <f>AA!D$11</f>
        <v>251.2471979895092</v>
      </c>
      <c r="D3" s="185">
        <f>AA!E$11</f>
        <v>272.25463979284973</v>
      </c>
      <c r="E3" s="185">
        <f>AA!F$11</f>
        <v>289.79558547501586</v>
      </c>
      <c r="F3" s="185">
        <f>AA!G$11</f>
        <v>309.33057597506098</v>
      </c>
      <c r="G3" s="185">
        <f>AA!H$11</f>
        <v>327.56079789838918</v>
      </c>
      <c r="H3" s="185">
        <f>AA!I$11</f>
        <v>345.88760250671959</v>
      </c>
      <c r="I3" s="185">
        <f>AA!J$11</f>
        <v>366.28520190105087</v>
      </c>
      <c r="J3" s="185">
        <f>AA!K$11</f>
        <v>385.75652235613302</v>
      </c>
      <c r="K3" s="185">
        <f>AA!L$11</f>
        <v>409.09343074478119</v>
      </c>
      <c r="L3" s="185">
        <f>AA!M$11</f>
        <v>434.86931254243996</v>
      </c>
      <c r="M3" s="185">
        <f>AA!N$11</f>
        <v>467.00107605877213</v>
      </c>
      <c r="N3" s="185">
        <f>AA!O$11</f>
        <v>494.53303442142629</v>
      </c>
      <c r="O3" s="185">
        <f>AA!P$11</f>
        <v>527.98838872624538</v>
      </c>
      <c r="P3" s="185">
        <f>AA!Q$11</f>
        <v>539.81122194947602</v>
      </c>
      <c r="Q3" s="185">
        <f>AA!R$11</f>
        <v>552.28636099377388</v>
      </c>
      <c r="R3" s="185">
        <f>AA!S$11</f>
        <v>566.66530464060725</v>
      </c>
      <c r="S3" s="185">
        <f>AA!T$11</f>
        <v>549.58644173229436</v>
      </c>
      <c r="T3" s="185">
        <f>AA!U$11</f>
        <v>552.07503419851514</v>
      </c>
      <c r="U3" s="185">
        <f>AA!V$11</f>
        <v>553.58244338496149</v>
      </c>
      <c r="V3" s="185">
        <f>AA!W$11</f>
        <v>548.2214459491297</v>
      </c>
      <c r="W3" s="185">
        <f>AA!X$11</f>
        <v>548.78546727070523</v>
      </c>
      <c r="X3" s="185">
        <f>AA!Y$11</f>
        <v>559.21321355276268</v>
      </c>
      <c r="Y3" s="186">
        <f>AA!Z$11</f>
        <v>577.62660126060325</v>
      </c>
    </row>
    <row r="4" spans="1:25" ht="15" customHeight="1" x14ac:dyDescent="0.4">
      <c r="A4" s="187" t="s">
        <v>190</v>
      </c>
      <c r="B4" s="97">
        <f>BBWB!C$11</f>
        <v>0</v>
      </c>
      <c r="C4" s="97">
        <f>BBWB!D$11</f>
        <v>0</v>
      </c>
      <c r="D4" s="97">
        <f>BBWB!E$11</f>
        <v>0</v>
      </c>
      <c r="E4" s="97">
        <f>BBWB!F$11</f>
        <v>97.19597524601383</v>
      </c>
      <c r="F4" s="97">
        <f>BBWB!G$11</f>
        <v>96.970254845297603</v>
      </c>
      <c r="G4" s="97">
        <f>BBWB!H$11</f>
        <v>108.31114107705518</v>
      </c>
      <c r="H4" s="97">
        <f>BBWB!I$11</f>
        <v>105.34963126460073</v>
      </c>
      <c r="I4" s="97">
        <f>BBWB!J$11</f>
        <v>96.923638490412444</v>
      </c>
      <c r="J4" s="97">
        <f>BBWB!K$11</f>
        <v>88.528089103958678</v>
      </c>
      <c r="K4" s="97">
        <f>BBWB!L$11</f>
        <v>84.402478637167007</v>
      </c>
      <c r="L4" s="97">
        <f>BBWB!M$11</f>
        <v>76.769298815987781</v>
      </c>
      <c r="M4" s="97">
        <f>BBWB!N$11</f>
        <v>71.407977707792142</v>
      </c>
      <c r="N4" s="97">
        <f>BBWB!O$11</f>
        <v>65.309947151990542</v>
      </c>
      <c r="O4" s="97">
        <f>BBWB!P$11</f>
        <v>61.963354951314905</v>
      </c>
      <c r="P4" s="97">
        <f>BBWB!Q$11</f>
        <v>58.525365582676528</v>
      </c>
      <c r="Q4" s="97">
        <f>BBWB!R$11</f>
        <v>56.430359423693126</v>
      </c>
      <c r="R4" s="97">
        <f>BBWB!S$11</f>
        <v>56.262139462748934</v>
      </c>
      <c r="S4" s="97">
        <f>BBWB!T$11</f>
        <v>54.408402890997365</v>
      </c>
      <c r="T4" s="97">
        <f>BBWB!U$11</f>
        <v>53.289395714925291</v>
      </c>
      <c r="U4" s="97">
        <f>BBWB!V$11</f>
        <v>53.090701087275598</v>
      </c>
      <c r="V4" s="97">
        <f>BBWB!W$11</f>
        <v>51.250605145937854</v>
      </c>
      <c r="W4" s="97">
        <f>BBWB!X$11</f>
        <v>46.016386328708599</v>
      </c>
      <c r="X4" s="97">
        <f>BBWB!Y$11</f>
        <v>42.391796438401649</v>
      </c>
      <c r="Y4" s="109">
        <f>BBWB!Z$11</f>
        <v>46.233762667151858</v>
      </c>
    </row>
    <row r="5" spans="1:25" ht="15" customHeight="1" x14ac:dyDescent="0.4">
      <c r="A5" s="187" t="s">
        <v>50</v>
      </c>
      <c r="B5" s="97"/>
      <c r="C5" s="97"/>
      <c r="D5" s="97"/>
      <c r="E5" s="97"/>
      <c r="F5" s="97"/>
      <c r="G5" s="97">
        <f>CA!H$11</f>
        <v>99.234876789926687</v>
      </c>
      <c r="H5" s="97">
        <f>CA!I$11</f>
        <v>104.80614701749786</v>
      </c>
      <c r="I5" s="97">
        <f>CA!J$11</f>
        <v>110.81859064599394</v>
      </c>
      <c r="J5" s="97">
        <f>CA!K$11</f>
        <v>114.80822637563759</v>
      </c>
      <c r="K5" s="97">
        <f>CA!L$11</f>
        <v>120.10927434465876</v>
      </c>
      <c r="L5" s="97">
        <f>CA!M$11</f>
        <v>123.67325322925373</v>
      </c>
      <c r="M5" s="97">
        <f>CA!N$11</f>
        <v>134.30345585852103</v>
      </c>
      <c r="N5" s="97">
        <f>CA!O$11</f>
        <v>142.61569172262489</v>
      </c>
      <c r="O5" s="97">
        <f>CA!P$11</f>
        <v>157.42727210607899</v>
      </c>
      <c r="P5" s="97">
        <f>CA!Q$11</f>
        <v>166.39112371663157</v>
      </c>
      <c r="Q5" s="97">
        <f>CA!R$11</f>
        <v>183.41020287518418</v>
      </c>
      <c r="R5" s="97">
        <f>CA!S$11</f>
        <v>204.13399947614371</v>
      </c>
      <c r="S5" s="97">
        <f>CA!T$11</f>
        <v>221.09693333353519</v>
      </c>
      <c r="T5" s="97">
        <f>CA!U$11</f>
        <v>245.24062671526082</v>
      </c>
      <c r="U5" s="97">
        <f>CA!V$11</f>
        <v>268.7006391661597</v>
      </c>
      <c r="V5" s="97">
        <f>CA!W$11</f>
        <v>279.49719457742003</v>
      </c>
      <c r="W5" s="97">
        <f>CA!X$11</f>
        <v>294.27783447328801</v>
      </c>
      <c r="X5" s="97">
        <f>CA!Y$11</f>
        <v>316.99070824356812</v>
      </c>
      <c r="Y5" s="109">
        <f>CA!Z$11</f>
        <v>338.41938189308274</v>
      </c>
    </row>
    <row r="6" spans="1:25" ht="15" customHeight="1" x14ac:dyDescent="0.4">
      <c r="A6" s="187" t="s">
        <v>108</v>
      </c>
      <c r="B6" s="97"/>
      <c r="C6" s="97"/>
      <c r="D6" s="97"/>
      <c r="E6" s="97"/>
      <c r="F6" s="97"/>
      <c r="G6" s="97">
        <f>CWP!H$11</f>
        <v>0</v>
      </c>
      <c r="H6" s="97">
        <f>CWP!I$11</f>
        <v>0</v>
      </c>
      <c r="I6" s="97">
        <f>CWP!J$11</f>
        <v>0</v>
      </c>
      <c r="J6" s="97">
        <f>CWP!K$11</f>
        <v>0</v>
      </c>
      <c r="K6" s="97">
        <f>CWP!L$11</f>
        <v>0</v>
      </c>
      <c r="L6" s="97">
        <f>CWP!M$11</f>
        <v>0</v>
      </c>
      <c r="M6" s="97">
        <f>CWP!N$11</f>
        <v>0</v>
      </c>
      <c r="N6" s="97">
        <f>CWP!O$11</f>
        <v>0</v>
      </c>
      <c r="O6" s="97">
        <f>CWP!P$11</f>
        <v>34.622980400612164</v>
      </c>
      <c r="P6" s="97">
        <f>CWP!Q$11</f>
        <v>49.598668755253186</v>
      </c>
      <c r="Q6" s="97">
        <f>CWP!R$11</f>
        <v>22.891312779422861</v>
      </c>
      <c r="R6" s="97">
        <f>CWP!S$11</f>
        <v>19.413967869974336</v>
      </c>
      <c r="S6" s="97">
        <f>CWP!T$11</f>
        <v>0</v>
      </c>
      <c r="T6" s="97">
        <f>CWP!U$11</f>
        <v>0</v>
      </c>
      <c r="U6" s="97">
        <f>CWP!V$11</f>
        <v>0</v>
      </c>
      <c r="V6" s="97">
        <f>CWP!W$11</f>
        <v>0</v>
      </c>
      <c r="W6" s="97">
        <f>CWP!X$11</f>
        <v>10.46734665376554</v>
      </c>
      <c r="X6" s="97">
        <f>CWP!Y$11</f>
        <v>0.97661548074843085</v>
      </c>
      <c r="Y6" s="109">
        <f>CWP!Z$11</f>
        <v>0</v>
      </c>
    </row>
    <row r="7" spans="1:25" ht="15" customHeight="1" x14ac:dyDescent="0.4">
      <c r="A7" s="187" t="s">
        <v>51</v>
      </c>
      <c r="B7" s="97">
        <f>CTB!C$11</f>
        <v>222.55317299999999</v>
      </c>
      <c r="C7" s="97">
        <f>CTB!D$11</f>
        <v>229.52928600000001</v>
      </c>
      <c r="D7" s="97">
        <f>CTB!E$11</f>
        <v>232.964585</v>
      </c>
      <c r="E7" s="97">
        <f>CTB!F$11</f>
        <v>243.803933</v>
      </c>
      <c r="F7" s="97">
        <f>CTB!G$11</f>
        <v>252.50828399999997</v>
      </c>
      <c r="G7" s="97">
        <f>CTB!H$11</f>
        <v>267.13183099999998</v>
      </c>
      <c r="H7" s="97">
        <f>CTB!I$11</f>
        <v>281.92298399999999</v>
      </c>
      <c r="I7" s="97">
        <f>CTB!J$11</f>
        <v>315.258824</v>
      </c>
      <c r="J7" s="97">
        <f>CTB!K$11</f>
        <v>335.70128799999998</v>
      </c>
      <c r="K7" s="97">
        <f>CTB!L$11</f>
        <v>355.234422</v>
      </c>
      <c r="L7" s="97">
        <f>CTB!M$11</f>
        <v>373.78547199999997</v>
      </c>
      <c r="M7" s="97">
        <f>CTB!N$11</f>
        <v>383.576413</v>
      </c>
      <c r="N7" s="97">
        <f>CTB!O$11</f>
        <v>405.96141800000004</v>
      </c>
      <c r="O7" s="97">
        <f>CTB!P$11</f>
        <v>456.017518</v>
      </c>
      <c r="P7" s="97">
        <f>CTB!Q$11</f>
        <v>471.38000799999998</v>
      </c>
      <c r="Q7" s="97">
        <f>CTB!R$11</f>
        <v>467.50769000000003</v>
      </c>
      <c r="R7" s="97">
        <f>CTB!S$11</f>
        <v>464.37379100000004</v>
      </c>
      <c r="S7" s="97"/>
      <c r="T7" s="97"/>
      <c r="U7" s="97"/>
      <c r="V7" s="97"/>
      <c r="W7" s="97"/>
      <c r="X7" s="97"/>
      <c r="Y7" s="109"/>
    </row>
    <row r="8" spans="1:25" ht="30" customHeight="1" x14ac:dyDescent="0.4">
      <c r="A8" s="187" t="s">
        <v>52</v>
      </c>
      <c r="B8" s="97">
        <f>DLA!C$11</f>
        <v>441.91442389115815</v>
      </c>
      <c r="C8" s="97">
        <f>DLA!D$11</f>
        <v>479.25399724029978</v>
      </c>
      <c r="D8" s="97">
        <f>DLA!E$11</f>
        <v>516.72131848682534</v>
      </c>
      <c r="E8" s="97">
        <f>DLA!F$11</f>
        <v>555.51176450436742</v>
      </c>
      <c r="F8" s="97">
        <f>DLA!G$11</f>
        <v>591.32680390698908</v>
      </c>
      <c r="G8" s="97">
        <f>DLA!H$11</f>
        <v>642.78663829695336</v>
      </c>
      <c r="H8" s="97">
        <f>DLA!I$11</f>
        <v>680.10464239307828</v>
      </c>
      <c r="I8" s="97">
        <f>DLA!J$11</f>
        <v>725.85376779180638</v>
      </c>
      <c r="J8" s="97">
        <f>DLA!K$11</f>
        <v>772.30266995649981</v>
      </c>
      <c r="K8" s="97">
        <f>DLA!L$11</f>
        <v>822.61563325081261</v>
      </c>
      <c r="L8" s="97">
        <f>DLA!M$11</f>
        <v>874.02868956536702</v>
      </c>
      <c r="M8" s="97">
        <f>DLA!N$11</f>
        <v>941.50700169606228</v>
      </c>
      <c r="N8" s="97">
        <f>DLA!O$11</f>
        <v>1003.3336405826145</v>
      </c>
      <c r="O8" s="97">
        <f>DLA!P$11</f>
        <v>1089.5060208829095</v>
      </c>
      <c r="P8" s="97">
        <f>DLA!Q$11</f>
        <v>1129.7270858002998</v>
      </c>
      <c r="Q8" s="97">
        <f>DLA!R$11</f>
        <v>1196.4280692426212</v>
      </c>
      <c r="R8" s="97">
        <f>DLA!S$11</f>
        <v>1277.0495243298021</v>
      </c>
      <c r="S8" s="97">
        <f>DLA!T$11</f>
        <v>1311.6514612693948</v>
      </c>
      <c r="T8" s="97">
        <f>DLA!U$11</f>
        <v>1293.9972944492858</v>
      </c>
      <c r="U8" s="97">
        <f>DLA!V$11</f>
        <v>1174.2079598106379</v>
      </c>
      <c r="V8" s="97">
        <f>DLA!W$11</f>
        <v>1046.3393526615316</v>
      </c>
      <c r="W8" s="97">
        <f>DLA!X$11</f>
        <v>845.16144895131038</v>
      </c>
      <c r="X8" s="97">
        <f>DLA!Y$11</f>
        <v>674.84425046219985</v>
      </c>
      <c r="Y8" s="109">
        <f>DLA!Z$11</f>
        <v>592.31014418039911</v>
      </c>
    </row>
    <row r="9" spans="1:25" ht="15" customHeight="1" x14ac:dyDescent="0.4">
      <c r="A9" s="188" t="s">
        <v>53</v>
      </c>
      <c r="B9" s="97"/>
      <c r="C9" s="97"/>
      <c r="D9" s="97"/>
      <c r="E9" s="97"/>
      <c r="F9" s="97"/>
      <c r="G9" s="97"/>
      <c r="H9" s="97">
        <f>'DLA (children)'!I$11</f>
        <v>75.848688701010374</v>
      </c>
      <c r="I9" s="97">
        <f>'DLA (children)'!J$11</f>
        <v>78.345938118519143</v>
      </c>
      <c r="J9" s="97">
        <f>'DLA (children)'!K$11</f>
        <v>83.689119172835319</v>
      </c>
      <c r="K9" s="97">
        <f>'DLA (children)'!L$11</f>
        <v>91.80513651784932</v>
      </c>
      <c r="L9" s="97">
        <f>'DLA (children)'!M$11</f>
        <v>96.789758867429939</v>
      </c>
      <c r="M9" s="97">
        <f>'DLA (children)'!N$11</f>
        <v>103.25066329071795</v>
      </c>
      <c r="N9" s="97">
        <f>'DLA (children)'!O$11</f>
        <v>110.24518409280111</v>
      </c>
      <c r="O9" s="97">
        <f>'DLA (children)'!P$11</f>
        <v>119.56745159586278</v>
      </c>
      <c r="P9" s="97">
        <f>'DLA (children)'!Q$11</f>
        <v>123.70174529026413</v>
      </c>
      <c r="Q9" s="97">
        <f>'DLA (children)'!R$11</f>
        <v>134.70568605605933</v>
      </c>
      <c r="R9" s="97">
        <f>'DLA (children)'!S$11</f>
        <v>142.73302831766188</v>
      </c>
      <c r="S9" s="97">
        <f>'DLA (children)'!T$11</f>
        <v>149.65200701081807</v>
      </c>
      <c r="T9" s="97">
        <f>'DLA (children)'!U$11</f>
        <v>174.91120369924269</v>
      </c>
      <c r="U9" s="97">
        <f>'DLA (children)'!V$11</f>
        <v>185.57997924918715</v>
      </c>
      <c r="V9" s="97">
        <f>'DLA (children)'!W$11</f>
        <v>191.19449479467511</v>
      </c>
      <c r="W9" s="97">
        <f>'DLA (children)'!X$11</f>
        <v>197.24026741919872</v>
      </c>
      <c r="X9" s="97">
        <f>'DLA (children)'!Y$11</f>
        <v>210.77136868703931</v>
      </c>
      <c r="Y9" s="109">
        <f>'DLA (children)'!Z$11</f>
        <v>227.59759356650289</v>
      </c>
    </row>
    <row r="10" spans="1:25" ht="15" customHeight="1" x14ac:dyDescent="0.4">
      <c r="A10" s="188" t="s">
        <v>54</v>
      </c>
      <c r="B10" s="97"/>
      <c r="C10" s="97"/>
      <c r="D10" s="97"/>
      <c r="E10" s="97"/>
      <c r="F10" s="97"/>
      <c r="G10" s="97"/>
      <c r="H10" s="97">
        <f>'DLA (working age)'!I$11</f>
        <v>387.48966890957416</v>
      </c>
      <c r="I10" s="97">
        <f>'DLA (working age)'!J$11</f>
        <v>408.91844928412405</v>
      </c>
      <c r="J10" s="97">
        <f>'DLA (working age)'!K$11</f>
        <v>428.79390246938061</v>
      </c>
      <c r="K10" s="97">
        <f>'DLA (working age)'!L$11</f>
        <v>449.28875804139818</v>
      </c>
      <c r="L10" s="97">
        <f>'DLA (working age)'!M$11</f>
        <v>472.511138670283</v>
      </c>
      <c r="M10" s="97">
        <f>'DLA (working age)'!N$11</f>
        <v>503.86685428543575</v>
      </c>
      <c r="N10" s="97">
        <f>'DLA (working age)'!O$11</f>
        <v>532.74621976541857</v>
      </c>
      <c r="O10" s="97">
        <f>'DLA (working age)'!P$11</f>
        <v>573.40825021359433</v>
      </c>
      <c r="P10" s="97">
        <f>'DLA (working age)'!Q$11</f>
        <v>589.08641676102286</v>
      </c>
      <c r="Q10" s="97">
        <f>'DLA (working age)'!R$11</f>
        <v>629.91837288562112</v>
      </c>
      <c r="R10" s="97">
        <f>'DLA (working age)'!S$11</f>
        <v>676.56462881678954</v>
      </c>
      <c r="S10" s="97">
        <f>'DLA (working age)'!T$11</f>
        <v>690.18952609514599</v>
      </c>
      <c r="T10" s="97">
        <f>'DLA (working age)'!U$11</f>
        <v>629.29705772085936</v>
      </c>
      <c r="U10" s="97">
        <f>'DLA (working age)'!V$11</f>
        <v>526.36044531605626</v>
      </c>
      <c r="V10" s="97">
        <f>'DLA (working age)'!W$11</f>
        <v>418.62653621410919</v>
      </c>
      <c r="W10" s="97">
        <f>'DLA (working age)'!X$11</f>
        <v>272.49032876990964</v>
      </c>
      <c r="X10" s="97">
        <f>'DLA (working age)'!Y$11</f>
        <v>131.37327496686981</v>
      </c>
      <c r="Y10" s="109">
        <f>'DLA (working age)'!Z$11</f>
        <v>57.424325056476235</v>
      </c>
    </row>
    <row r="11" spans="1:25" ht="15" customHeight="1" x14ac:dyDescent="0.4">
      <c r="A11" s="188" t="s">
        <v>55</v>
      </c>
      <c r="B11" s="97"/>
      <c r="C11" s="97"/>
      <c r="D11" s="97"/>
      <c r="E11" s="97"/>
      <c r="F11" s="97"/>
      <c r="G11" s="97"/>
      <c r="H11" s="97">
        <f>'DLA (pensioners)'!I$11</f>
        <v>216.75348942276065</v>
      </c>
      <c r="I11" s="97">
        <f>'DLA (pensioners)'!J$11</f>
        <v>238.51524548514033</v>
      </c>
      <c r="J11" s="97">
        <f>'DLA (pensioners)'!K$11</f>
        <v>259.78244112052499</v>
      </c>
      <c r="K11" s="97">
        <f>'DLA (pensioners)'!L$11</f>
        <v>281.52203588038668</v>
      </c>
      <c r="L11" s="97">
        <f>'DLA (pensioners)'!M$11</f>
        <v>304.77853930611826</v>
      </c>
      <c r="M11" s="97">
        <f>'DLA (pensioners)'!N$11</f>
        <v>334.38257878480727</v>
      </c>
      <c r="N11" s="97">
        <f>'DLA (pensioners)'!O$11</f>
        <v>360.16222521250711</v>
      </c>
      <c r="O11" s="97">
        <f>'DLA (pensioners)'!P$11</f>
        <v>396.28665518681362</v>
      </c>
      <c r="P11" s="97">
        <f>'DLA (pensioners)'!Q$11</f>
        <v>416.9682687280594</v>
      </c>
      <c r="Q11" s="97">
        <f>'DLA (pensioners)'!R$11</f>
        <v>431.439220256704</v>
      </c>
      <c r="R11" s="97">
        <f>'DLA (pensioners)'!S$11</f>
        <v>456.80091227199108</v>
      </c>
      <c r="S11" s="97">
        <f>'DLA (pensioners)'!T$11</f>
        <v>471.12845826504844</v>
      </c>
      <c r="T11" s="97">
        <f>'DLA (pensioners)'!U$11</f>
        <v>491.91184418319131</v>
      </c>
      <c r="U11" s="97">
        <f>'DLA (pensioners)'!V$11</f>
        <v>462.42721426479875</v>
      </c>
      <c r="V11" s="97">
        <f>'DLA (pensioners)'!W$11</f>
        <v>438.02162710743488</v>
      </c>
      <c r="W11" s="97">
        <f>'DLA (pensioners)'!X$11</f>
        <v>374.97448195318657</v>
      </c>
      <c r="X11" s="97">
        <f>'DLA (pensioners)'!Y$11</f>
        <v>333.04700420000785</v>
      </c>
      <c r="Y11" s="109">
        <f>'DLA (pensioners)'!Z$11</f>
        <v>311.84047450406445</v>
      </c>
    </row>
    <row r="12" spans="1:25" ht="15" customHeight="1" x14ac:dyDescent="0.4">
      <c r="A12" s="187" t="s">
        <v>96</v>
      </c>
      <c r="B12" s="97"/>
      <c r="C12" s="97"/>
      <c r="D12" s="97"/>
      <c r="E12" s="97"/>
      <c r="F12" s="97"/>
      <c r="G12" s="97"/>
      <c r="H12" s="97">
        <f>DHP!I$11</f>
        <v>0.77111682999999998</v>
      </c>
      <c r="I12" s="97">
        <f>DHP!J$11</f>
        <v>1.2290889999999999</v>
      </c>
      <c r="J12" s="97">
        <f>DHP!K$11</f>
        <v>1.2975133100000003</v>
      </c>
      <c r="K12" s="97">
        <f>DHP!L$11</f>
        <v>1.4533966999999999</v>
      </c>
      <c r="L12" s="97">
        <f>DHP!M$11</f>
        <v>1.4678119999999999</v>
      </c>
      <c r="M12" s="97">
        <f>DHP!N$11</f>
        <v>1.6848679999999998</v>
      </c>
      <c r="N12" s="97">
        <f>DHP!O$11</f>
        <v>1.6455759999999999</v>
      </c>
      <c r="O12" s="97">
        <f>DHP!P$11</f>
        <v>2.0151289500000003</v>
      </c>
      <c r="P12" s="97">
        <f>DHP!Q$11</f>
        <v>1.9566420000000002</v>
      </c>
      <c r="Q12" s="97">
        <f>DHP!R$11</f>
        <v>2.0571649999999999</v>
      </c>
      <c r="R12" s="97">
        <f>DHP!S$11</f>
        <v>4.222866999999999</v>
      </c>
      <c r="S12" s="97">
        <f>DHP!T$11</f>
        <v>12.046586</v>
      </c>
      <c r="T12" s="97">
        <f>DHP!U$11</f>
        <v>13.093730000000001</v>
      </c>
      <c r="U12" s="97">
        <f>DHP!V$11</f>
        <v>11.036570000000001</v>
      </c>
      <c r="V12" s="97">
        <f>DHP!W$11</f>
        <v>12.102671000000001</v>
      </c>
      <c r="W12" s="97">
        <f>DHP!X$11</f>
        <v>15.406518999999999</v>
      </c>
      <c r="X12" s="97">
        <f>DHP!Y$11</f>
        <v>14.513522999999999</v>
      </c>
      <c r="Y12" s="109">
        <f>DHP!Z$11</f>
        <v>13.951216000000001</v>
      </c>
    </row>
    <row r="13" spans="1:25" ht="30" customHeight="1" x14ac:dyDescent="0.4">
      <c r="A13" s="187" t="s">
        <v>106</v>
      </c>
      <c r="B13" s="97"/>
      <c r="C13" s="97"/>
      <c r="D13" s="97"/>
      <c r="E13" s="97"/>
      <c r="F13" s="97">
        <f>ESA!G$11</f>
        <v>0</v>
      </c>
      <c r="G13" s="97">
        <f>ESA!H$11</f>
        <v>0</v>
      </c>
      <c r="H13" s="97">
        <f>ESA!I$11</f>
        <v>0</v>
      </c>
      <c r="I13" s="97">
        <f>ESA!J$11</f>
        <v>0</v>
      </c>
      <c r="J13" s="97">
        <f>ESA!K$11</f>
        <v>0</v>
      </c>
      <c r="K13" s="97">
        <f>ESA!L$11</f>
        <v>0</v>
      </c>
      <c r="L13" s="97">
        <f>ESA!M$11</f>
        <v>0</v>
      </c>
      <c r="M13" s="97">
        <f>ESA!N$11</f>
        <v>0</v>
      </c>
      <c r="N13" s="97">
        <f>ESA!O$11</f>
        <v>12.069162474506957</v>
      </c>
      <c r="O13" s="97">
        <f>ESA!P$11</f>
        <v>118.79125655813372</v>
      </c>
      <c r="P13" s="97">
        <f>ESA!Q$11</f>
        <v>202.40261971131213</v>
      </c>
      <c r="Q13" s="97">
        <f>ESA!R$11</f>
        <v>321.96101519867563</v>
      </c>
      <c r="R13" s="97">
        <f>ESA!S$11</f>
        <v>607.15518456995403</v>
      </c>
      <c r="S13" s="97">
        <f>ESA!T$11</f>
        <v>907.88631359869487</v>
      </c>
      <c r="T13" s="97">
        <f>ESA!U$11</f>
        <v>1142.6229107506799</v>
      </c>
      <c r="U13" s="97">
        <f>ESA!V$11</f>
        <v>1276.0451960459422</v>
      </c>
      <c r="V13" s="97">
        <f>ESA!W$11</f>
        <v>1329.9530490518341</v>
      </c>
      <c r="W13" s="97">
        <f>ESA!X$11</f>
        <v>1403.3183043864024</v>
      </c>
      <c r="X13" s="97">
        <f>ESA!Y$11</f>
        <v>1359.0082803451965</v>
      </c>
      <c r="Y13" s="109">
        <f>ESA!Z$11</f>
        <v>1231.0779887142585</v>
      </c>
    </row>
    <row r="14" spans="1:25" ht="15" customHeight="1" x14ac:dyDescent="0.4">
      <c r="A14" s="189" t="s">
        <v>56</v>
      </c>
      <c r="B14" s="97">
        <f>HB!C$11</f>
        <v>914.02757799999995</v>
      </c>
      <c r="C14" s="97">
        <f>HB!D$11</f>
        <v>901.46924799999999</v>
      </c>
      <c r="D14" s="97">
        <f>HB!E$11</f>
        <v>900.57904699999995</v>
      </c>
      <c r="E14" s="97">
        <f>HB!F$11</f>
        <v>915.89081599999997</v>
      </c>
      <c r="F14" s="97">
        <f>HB!G$11</f>
        <v>921.031069</v>
      </c>
      <c r="G14" s="97">
        <f>HB!H$11</f>
        <v>958.88540699999987</v>
      </c>
      <c r="H14" s="97">
        <f>HB!I$11</f>
        <v>1023.275753</v>
      </c>
      <c r="I14" s="97">
        <f>HB!J$11</f>
        <v>992.34072500000002</v>
      </c>
      <c r="J14" s="97">
        <f>HB!K$11</f>
        <v>1046.4092539999999</v>
      </c>
      <c r="K14" s="97">
        <f>HB!L$11</f>
        <v>1096.551164</v>
      </c>
      <c r="L14" s="97">
        <f>HB!M$11</f>
        <v>1184.0077520000002</v>
      </c>
      <c r="M14" s="97">
        <f>HB!N$11</f>
        <v>1258.3332019999998</v>
      </c>
      <c r="N14" s="97">
        <f>HB!O$11</f>
        <v>1381.8020359999998</v>
      </c>
      <c r="O14" s="97">
        <f>HB!P$11</f>
        <v>1613.8159450000001</v>
      </c>
      <c r="P14" s="97">
        <f>HB!Q$11</f>
        <v>1734.793508</v>
      </c>
      <c r="Q14" s="97">
        <f>HB!R$11</f>
        <v>1850.2192370000002</v>
      </c>
      <c r="R14" s="97">
        <f>HB!S$11</f>
        <v>1970.4966800000002</v>
      </c>
      <c r="S14" s="97">
        <f>HB!T$11</f>
        <v>1977.6522630000002</v>
      </c>
      <c r="T14" s="97">
        <f>HB!U$11</f>
        <v>1993.2717720000001</v>
      </c>
      <c r="U14" s="97">
        <f>HB!V$11</f>
        <v>1996.381969</v>
      </c>
      <c r="V14" s="97">
        <f>HB!W$11</f>
        <v>1940.3988069999998</v>
      </c>
      <c r="W14" s="97">
        <f>HB!X$11</f>
        <v>1857.2958029999998</v>
      </c>
      <c r="X14" s="97">
        <f>HB!Y$11</f>
        <v>1724.4846359999999</v>
      </c>
      <c r="Y14" s="109">
        <f>HB!Z$11</f>
        <v>1537.5417599813152</v>
      </c>
    </row>
    <row r="15" spans="1:25" ht="15" customHeight="1" x14ac:dyDescent="0.4">
      <c r="A15" s="188" t="s">
        <v>191</v>
      </c>
      <c r="B15" s="97"/>
      <c r="C15" s="97"/>
      <c r="D15" s="97"/>
      <c r="E15" s="97"/>
      <c r="F15" s="97"/>
      <c r="G15" s="97"/>
      <c r="H15" s="97"/>
      <c r="I15" s="97"/>
      <c r="J15" s="97"/>
      <c r="K15" s="97"/>
      <c r="L15" s="97"/>
      <c r="M15" s="97"/>
      <c r="N15" s="108">
        <v>890.78403400000002</v>
      </c>
      <c r="O15" s="108">
        <v>1104.855059</v>
      </c>
      <c r="P15" s="108">
        <v>1208.563705</v>
      </c>
      <c r="Q15" s="108">
        <v>1297.5343839999998</v>
      </c>
      <c r="R15" s="108">
        <v>1394.9539359999999</v>
      </c>
      <c r="S15" s="108">
        <v>1399.1920500000001</v>
      </c>
      <c r="T15" s="108">
        <v>1412.9375279999999</v>
      </c>
      <c r="U15" s="108">
        <v>1423.8473329999999</v>
      </c>
      <c r="V15" s="108">
        <v>1388.511303</v>
      </c>
      <c r="W15" s="108">
        <v>1331.2621399999998</v>
      </c>
      <c r="X15" s="108">
        <v>1228.6367439999999</v>
      </c>
      <c r="Y15" s="249">
        <v>1050.6987008587491</v>
      </c>
    </row>
    <row r="16" spans="1:25" ht="15" customHeight="1" x14ac:dyDescent="0.4">
      <c r="A16" s="188" t="s">
        <v>192</v>
      </c>
      <c r="B16" s="97"/>
      <c r="C16" s="97"/>
      <c r="D16" s="97"/>
      <c r="E16" s="97"/>
      <c r="F16" s="97"/>
      <c r="G16" s="97"/>
      <c r="H16" s="97"/>
      <c r="I16" s="97"/>
      <c r="J16" s="97"/>
      <c r="K16" s="97"/>
      <c r="L16" s="97"/>
      <c r="M16" s="97"/>
      <c r="N16" s="108">
        <v>491.01800099999997</v>
      </c>
      <c r="O16" s="108">
        <v>508.96088600000002</v>
      </c>
      <c r="P16" s="108">
        <v>526.22980299999995</v>
      </c>
      <c r="Q16" s="108">
        <v>552.68485299999998</v>
      </c>
      <c r="R16" s="108">
        <v>575.54274499999997</v>
      </c>
      <c r="S16" s="108">
        <v>578.46021299999995</v>
      </c>
      <c r="T16" s="108">
        <v>580.33424500000001</v>
      </c>
      <c r="U16" s="108">
        <v>572.53463599999998</v>
      </c>
      <c r="V16" s="108">
        <v>551.88750400000004</v>
      </c>
      <c r="W16" s="108">
        <v>526.03366300000005</v>
      </c>
      <c r="X16" s="108">
        <v>495.847891</v>
      </c>
      <c r="Y16" s="249">
        <v>486.8430591225661</v>
      </c>
    </row>
    <row r="17" spans="1:25" ht="15" customHeight="1" x14ac:dyDescent="0.4">
      <c r="A17" s="189" t="s">
        <v>57</v>
      </c>
      <c r="B17" s="97">
        <f>IB!C$11</f>
        <v>680.4660286032115</v>
      </c>
      <c r="C17" s="97">
        <f>IB!D$11</f>
        <v>661.66472720861225</v>
      </c>
      <c r="D17" s="97">
        <f>IB!E$11</f>
        <v>652.58891537421789</v>
      </c>
      <c r="E17" s="97">
        <f>IB!F$11</f>
        <v>620.60463379638031</v>
      </c>
      <c r="F17" s="97">
        <f>IB!G$11</f>
        <v>616.56665930001145</v>
      </c>
      <c r="G17" s="97">
        <f>IB!H$11</f>
        <v>623.59656037336413</v>
      </c>
      <c r="H17" s="97">
        <f>IB!I$11</f>
        <v>633.33259562204</v>
      </c>
      <c r="I17" s="97">
        <f>IB!J$11</f>
        <v>630.64155181262004</v>
      </c>
      <c r="J17" s="97">
        <f>IB!K$11</f>
        <v>623.50527767251481</v>
      </c>
      <c r="K17" s="97">
        <f>IB!L$11</f>
        <v>624.27990576695402</v>
      </c>
      <c r="L17" s="97">
        <f>IB!M$11</f>
        <v>617.40710461030017</v>
      </c>
      <c r="M17" s="97">
        <f>IB!N$11</f>
        <v>626.38374623448919</v>
      </c>
      <c r="N17" s="97">
        <f>IB!O$11</f>
        <v>615.43808388395905</v>
      </c>
      <c r="O17" s="97">
        <f>IB!P$11</f>
        <v>577.09845719871043</v>
      </c>
      <c r="P17" s="97">
        <f>IB!Q$11</f>
        <v>523.20445904626308</v>
      </c>
      <c r="Q17" s="97">
        <f>IB!R$11</f>
        <v>463.27138939556454</v>
      </c>
      <c r="R17" s="97">
        <f>IB!S$11</f>
        <v>304.22514446256952</v>
      </c>
      <c r="S17" s="97">
        <f>IB!T$11</f>
        <v>123.84704764338385</v>
      </c>
      <c r="T17" s="97">
        <f>IB!U$11</f>
        <v>30.408439611314069</v>
      </c>
      <c r="U17" s="97">
        <f>IB!V$11</f>
        <v>13.943684857937429</v>
      </c>
      <c r="V17" s="97">
        <f>IB!W$11</f>
        <v>2.0095792373971717</v>
      </c>
      <c r="W17" s="97">
        <f>IB!X$11</f>
        <v>0.60560845760340365</v>
      </c>
      <c r="X17" s="97">
        <f>IB!Y$11</f>
        <v>0</v>
      </c>
      <c r="Y17" s="109">
        <f>IB!Z$11</f>
        <v>0</v>
      </c>
    </row>
    <row r="18" spans="1:25" ht="30" customHeight="1" x14ac:dyDescent="0.4">
      <c r="A18" s="187" t="s">
        <v>58</v>
      </c>
      <c r="B18" s="97">
        <f>IS!C$11</f>
        <v>1306.2675427154991</v>
      </c>
      <c r="C18" s="97">
        <f>IS!D$11</f>
        <v>1092.5903128841769</v>
      </c>
      <c r="D18" s="97">
        <f>IS!E$11</f>
        <v>1068.5984665363865</v>
      </c>
      <c r="E18" s="97">
        <f>IS!F$11</f>
        <v>1111.1951117767032</v>
      </c>
      <c r="F18" s="97">
        <f>IS!G$11</f>
        <v>1228.321151537187</v>
      </c>
      <c r="G18" s="97">
        <f>IS!H$11</f>
        <v>1333.4353289034279</v>
      </c>
      <c r="H18" s="97">
        <f>IS!I$11</f>
        <v>1363.2005139389789</v>
      </c>
      <c r="I18" s="97">
        <f>IS!J$11</f>
        <v>1217.093563474642</v>
      </c>
      <c r="J18" s="97">
        <f>IS!K$11</f>
        <v>927.8160157161609</v>
      </c>
      <c r="K18" s="97">
        <f>IS!L$11</f>
        <v>844.17896371170127</v>
      </c>
      <c r="L18" s="97">
        <f>IS!M$11</f>
        <v>812.60995258664445</v>
      </c>
      <c r="M18" s="97">
        <f>IS!N$11</f>
        <v>831.54406032076179</v>
      </c>
      <c r="N18" s="97">
        <f>IS!O$11</f>
        <v>807.00109871960865</v>
      </c>
      <c r="O18" s="97">
        <f>IS!P$11</f>
        <v>781.8484239798214</v>
      </c>
      <c r="P18" s="97">
        <f>IS!Q$11</f>
        <v>734.41988289817948</v>
      </c>
      <c r="Q18" s="97">
        <f>IS!R$11</f>
        <v>651.71559642606462</v>
      </c>
      <c r="R18" s="97">
        <f>IS!S$11</f>
        <v>498.4099108609006</v>
      </c>
      <c r="S18" s="97">
        <f>IS!T$11</f>
        <v>355.63326352760328</v>
      </c>
      <c r="T18" s="97">
        <f>IS!U$11</f>
        <v>299.9422362271693</v>
      </c>
      <c r="U18" s="97">
        <f>IS!V$11</f>
        <v>274.91572069667097</v>
      </c>
      <c r="V18" s="97">
        <f>IS!W$11</f>
        <v>246.4362968942421</v>
      </c>
      <c r="W18" s="97">
        <f>IS!X$11</f>
        <v>235.38760154446058</v>
      </c>
      <c r="X18" s="97">
        <f>IS!Y$11</f>
        <v>201.01958298146363</v>
      </c>
      <c r="Y18" s="109">
        <f>IS!Z$11</f>
        <v>150.88155098311708</v>
      </c>
    </row>
    <row r="19" spans="1:25" ht="15" customHeight="1" x14ac:dyDescent="0.4">
      <c r="A19" s="188" t="s">
        <v>59</v>
      </c>
      <c r="B19" s="97">
        <f>'IS MIG'!C$11</f>
        <v>367.01359165813733</v>
      </c>
      <c r="C19" s="97">
        <f>'IS MIG'!D$11</f>
        <v>367.53867891168267</v>
      </c>
      <c r="D19" s="97">
        <f>'IS MIG'!E$11</f>
        <v>354.99057821057335</v>
      </c>
      <c r="E19" s="97">
        <f>'IS MIG'!F$11</f>
        <v>374.41199817382778</v>
      </c>
      <c r="F19" s="97">
        <f>'IS MIG'!G$11</f>
        <v>393.69458641497232</v>
      </c>
      <c r="G19" s="97">
        <f>'IS MIG'!H$11</f>
        <v>435.88054428994036</v>
      </c>
      <c r="H19" s="97">
        <f>'IS MIG'!I$11</f>
        <v>445.6412233159399</v>
      </c>
      <c r="I19" s="97">
        <f>'IS MIG'!J$11</f>
        <v>245.62466069040329</v>
      </c>
      <c r="J19" s="97">
        <f>'IS MIG'!K$11</f>
        <v>0</v>
      </c>
      <c r="K19" s="97">
        <f>'IS MIG'!L$11</f>
        <v>0</v>
      </c>
      <c r="L19" s="97">
        <f>'IS MIG'!M$11</f>
        <v>0</v>
      </c>
      <c r="M19" s="97">
        <f>'IS MIG'!N$11</f>
        <v>0</v>
      </c>
      <c r="N19" s="97">
        <f>'IS MIG'!O$11</f>
        <v>0</v>
      </c>
      <c r="O19" s="97">
        <f>'IS MIG'!P$11</f>
        <v>0</v>
      </c>
      <c r="P19" s="97">
        <f>'IS MIG'!Q$11</f>
        <v>0</v>
      </c>
      <c r="Q19" s="97">
        <f>'IS MIG'!R$11</f>
        <v>0</v>
      </c>
      <c r="R19" s="97">
        <f>'IS MIG'!S$11</f>
        <v>0</v>
      </c>
      <c r="S19" s="97">
        <f>'IS MIG'!T$11</f>
        <v>0</v>
      </c>
      <c r="T19" s="97">
        <f>'IS MIG'!U$11</f>
        <v>0</v>
      </c>
      <c r="U19" s="97">
        <f>'IS MIG'!V$11</f>
        <v>0</v>
      </c>
      <c r="V19" s="97">
        <f>'IS MIG'!W$11</f>
        <v>0</v>
      </c>
      <c r="W19" s="97">
        <f>'IS MIG'!X$11</f>
        <v>0</v>
      </c>
      <c r="X19" s="97">
        <f>'IS MIG'!Y$11</f>
        <v>0</v>
      </c>
      <c r="Y19" s="109">
        <f>'IS MIG'!Z$11</f>
        <v>0</v>
      </c>
    </row>
    <row r="20" spans="1:25" ht="15" customHeight="1" x14ac:dyDescent="0.4">
      <c r="A20" s="188" t="s">
        <v>193</v>
      </c>
      <c r="B20" s="97"/>
      <c r="C20" s="97"/>
      <c r="D20" s="97"/>
      <c r="E20" s="97"/>
      <c r="F20" s="97">
        <f>'IS (incapacity)'!G$11</f>
        <v>370.39159917378259</v>
      </c>
      <c r="G20" s="97">
        <f>'IS (incapacity)'!H$11</f>
        <v>405.57036609198718</v>
      </c>
      <c r="H20" s="97">
        <f>'IS (incapacity)'!I$11</f>
        <v>406.93276430596387</v>
      </c>
      <c r="I20" s="97">
        <f>'IS (incapacity)'!J$11</f>
        <v>432.78984752092447</v>
      </c>
      <c r="J20" s="97">
        <f>'IS (incapacity)'!K$11</f>
        <v>428.62529839659646</v>
      </c>
      <c r="K20" s="97">
        <f>'IS (incapacity)'!L$11</f>
        <v>396.594690177053</v>
      </c>
      <c r="L20" s="97">
        <f>'IS (incapacity)'!M$11</f>
        <v>396.40800478678324</v>
      </c>
      <c r="M20" s="97">
        <f>'IS (incapacity)'!N$11</f>
        <v>438.37812383801378</v>
      </c>
      <c r="N20" s="97">
        <f>'IS (incapacity)'!O$11</f>
        <v>446.44998757459899</v>
      </c>
      <c r="O20" s="97">
        <f>'IS (incapacity)'!P$11</f>
        <v>436.41087154647329</v>
      </c>
      <c r="P20" s="97">
        <f>'IS (incapacity)'!Q$11</f>
        <v>403.30064943062291</v>
      </c>
      <c r="Q20" s="97">
        <f>'IS (incapacity)'!R$11</f>
        <v>348.21871901182567</v>
      </c>
      <c r="R20" s="97">
        <f>'IS (incapacity)'!S$11</f>
        <v>206.78076153880315</v>
      </c>
      <c r="S20" s="97">
        <f>'IS (incapacity)'!T$11</f>
        <v>82.081038757709933</v>
      </c>
      <c r="T20" s="97">
        <f>'IS (incapacity)'!U$11</f>
        <v>41.233177413610179</v>
      </c>
      <c r="U20" s="97">
        <f>'IS (incapacity)'!V$11</f>
        <v>27.580047050954938</v>
      </c>
      <c r="V20" s="97">
        <f>'IS (incapacity)'!W$11</f>
        <v>13.398019899187458</v>
      </c>
      <c r="W20" s="97">
        <f>'IS (incapacity)'!X$11</f>
        <v>3.0391380702001607</v>
      </c>
      <c r="X20" s="97">
        <f>'IS (incapacity)'!Y$11</f>
        <v>0</v>
      </c>
      <c r="Y20" s="109">
        <f>'IS (incapacity)'!Z$11</f>
        <v>0</v>
      </c>
    </row>
    <row r="21" spans="1:25" ht="15" customHeight="1" x14ac:dyDescent="0.4">
      <c r="A21" s="188" t="s">
        <v>194</v>
      </c>
      <c r="B21" s="97"/>
      <c r="C21" s="97"/>
      <c r="D21" s="97"/>
      <c r="E21" s="97"/>
      <c r="F21" s="97">
        <f>'IS (lone parent)'!G$11</f>
        <v>412.8075566512897</v>
      </c>
      <c r="G21" s="97">
        <f>'IS (lone parent)'!H$11</f>
        <v>433.88019365388436</v>
      </c>
      <c r="H21" s="97">
        <f>'IS (lone parent)'!I$11</f>
        <v>451.01861457667877</v>
      </c>
      <c r="I21" s="97">
        <f>'IS (lone parent)'!J$11</f>
        <v>476.84520809870901</v>
      </c>
      <c r="J21" s="97">
        <f>'IS (lone parent)'!K$11</f>
        <v>439.21864279654329</v>
      </c>
      <c r="K21" s="97">
        <f>'IS (lone parent)'!L$11</f>
        <v>380.79013819624527</v>
      </c>
      <c r="L21" s="97">
        <f>'IS (lone parent)'!M$11</f>
        <v>351.34671225178511</v>
      </c>
      <c r="M21" s="97">
        <f>'IS (lone parent)'!N$11</f>
        <v>332.47366668879505</v>
      </c>
      <c r="N21" s="97">
        <f>'IS (lone parent)'!O$11</f>
        <v>304.82105138239433</v>
      </c>
      <c r="O21" s="97">
        <f>'IS (lone parent)'!P$11</f>
        <v>286.53433916524563</v>
      </c>
      <c r="P21" s="97">
        <f>'IS (lone parent)'!Q$11</f>
        <v>263.24905383438556</v>
      </c>
      <c r="Q21" s="97">
        <f>'IS (lone parent)'!R$11</f>
        <v>234.81052366559763</v>
      </c>
      <c r="R21" s="97">
        <f>'IS (lone parent)'!S$11</f>
        <v>216.09162058537049</v>
      </c>
      <c r="S21" s="97">
        <f>'IS (lone parent)'!T$11</f>
        <v>193.3574815002022</v>
      </c>
      <c r="T21" s="97">
        <f>'IS (lone parent)'!U$11</f>
        <v>178.13997650968631</v>
      </c>
      <c r="U21" s="97">
        <f>'IS (lone parent)'!V$11</f>
        <v>165.13907841890031</v>
      </c>
      <c r="V21" s="97">
        <f>'IS (lone parent)'!W$11</f>
        <v>151.60506176293367</v>
      </c>
      <c r="W21" s="97">
        <f>'IS (lone parent)'!X$11</f>
        <v>148.15061032231131</v>
      </c>
      <c r="X21" s="97">
        <f>'IS (lone parent)'!Y$11</f>
        <v>122.56638125523617</v>
      </c>
      <c r="Y21" s="109">
        <f>'IS (lone parent)'!Z$11</f>
        <v>88.834046298127618</v>
      </c>
    </row>
    <row r="22" spans="1:25" ht="15" customHeight="1" x14ac:dyDescent="0.4">
      <c r="A22" s="188" t="s">
        <v>195</v>
      </c>
      <c r="B22" s="97"/>
      <c r="C22" s="97"/>
      <c r="D22" s="97"/>
      <c r="E22" s="97"/>
      <c r="F22" s="97">
        <f>'IS (carer)'!G$11</f>
        <v>23.541190147577964</v>
      </c>
      <c r="G22" s="97">
        <f>'IS (carer)'!H$11</f>
        <v>30.176080743421359</v>
      </c>
      <c r="H22" s="97">
        <f>'IS (carer)'!I$11</f>
        <v>32.642256241244816</v>
      </c>
      <c r="I22" s="97">
        <f>'IS (carer)'!J$11</f>
        <v>35.434590077458914</v>
      </c>
      <c r="J22" s="97">
        <f>'IS (carer)'!K$11</f>
        <v>35.096835866548901</v>
      </c>
      <c r="K22" s="97">
        <f>'IS (carer)'!L$11</f>
        <v>33.280939496476464</v>
      </c>
      <c r="L22" s="97">
        <f>'IS (carer)'!M$11</f>
        <v>32.818394471192207</v>
      </c>
      <c r="M22" s="97">
        <f>'IS (carer)'!N$11</f>
        <v>31.724566482125116</v>
      </c>
      <c r="N22" s="97">
        <f>'IS (carer)'!O$11</f>
        <v>30.836404862988282</v>
      </c>
      <c r="O22" s="97">
        <f>'IS (carer)'!P$11</f>
        <v>33.994603218931999</v>
      </c>
      <c r="P22" s="97">
        <f>'IS (carer)'!Q$11</f>
        <v>43.425971901813746</v>
      </c>
      <c r="Q22" s="97">
        <f>'IS (carer)'!R$11</f>
        <v>47.476989993669413</v>
      </c>
      <c r="R22" s="97">
        <f>'IS (carer)'!S$11</f>
        <v>56.438639414966914</v>
      </c>
      <c r="S22" s="97">
        <f>'IS (carer)'!T$11</f>
        <v>62.833343687663394</v>
      </c>
      <c r="T22" s="97">
        <f>'IS (carer)'!U$11</f>
        <v>65.608417292851442</v>
      </c>
      <c r="U22" s="97">
        <f>'IS (carer)'!V$11</f>
        <v>69.459142847751608</v>
      </c>
      <c r="V22" s="97">
        <f>'IS (carer)'!W$11</f>
        <v>69.932252580956572</v>
      </c>
      <c r="W22" s="97">
        <f>'IS (carer)'!X$11</f>
        <v>74.293507900165537</v>
      </c>
      <c r="X22" s="97">
        <f>'IS (carer)'!Y$11</f>
        <v>70.968803371770363</v>
      </c>
      <c r="Y22" s="109">
        <f>'IS (carer)'!Z$11</f>
        <v>59.326372711294361</v>
      </c>
    </row>
    <row r="23" spans="1:25" ht="15" customHeight="1" x14ac:dyDescent="0.4">
      <c r="A23" s="188" t="s">
        <v>196</v>
      </c>
      <c r="B23" s="97"/>
      <c r="C23" s="97"/>
      <c r="D23" s="97"/>
      <c r="E23" s="97"/>
      <c r="F23" s="97">
        <f>'IS (others)'!G$11</f>
        <v>27.886219149564337</v>
      </c>
      <c r="G23" s="97">
        <f>'IS (others)'!H$11</f>
        <v>27.928144124194677</v>
      </c>
      <c r="H23" s="97">
        <f>'IS (others)'!I$11</f>
        <v>26.965655499151541</v>
      </c>
      <c r="I23" s="97">
        <f>'IS (others)'!J$11</f>
        <v>26.399257087146168</v>
      </c>
      <c r="J23" s="97">
        <f>'IS (others)'!K$11</f>
        <v>24.875238656472188</v>
      </c>
      <c r="K23" s="97">
        <f>'IS (others)'!L$11</f>
        <v>34.089416681614779</v>
      </c>
      <c r="L23" s="97">
        <f>'IS (others)'!M$11</f>
        <v>32.257502157089654</v>
      </c>
      <c r="M23" s="97">
        <f>'IS (others)'!N$11</f>
        <v>27.600991233209573</v>
      </c>
      <c r="N23" s="97">
        <f>'IS (others)'!O$11</f>
        <v>22.636460788671737</v>
      </c>
      <c r="O23" s="97">
        <f>'IS (others)'!P$11</f>
        <v>22.943407951816933</v>
      </c>
      <c r="P23" s="97">
        <f>'IS (others)'!Q$11</f>
        <v>24.031512720546267</v>
      </c>
      <c r="Q23" s="97">
        <f>'IS (others)'!R$11</f>
        <v>21.500032501858044</v>
      </c>
      <c r="R23" s="97">
        <f>'IS (others)'!S$11</f>
        <v>19.442388340446701</v>
      </c>
      <c r="S23" s="97">
        <f>'IS (others)'!T$11</f>
        <v>17.380924979437932</v>
      </c>
      <c r="T23" s="97">
        <f>'IS (others)'!U$11</f>
        <v>14.817381348303464</v>
      </c>
      <c r="U23" s="97">
        <f>'IS (others)'!V$11</f>
        <v>12.655194192167217</v>
      </c>
      <c r="V23" s="97">
        <f>'IS (others)'!W$11</f>
        <v>11.434334694401375</v>
      </c>
      <c r="W23" s="97">
        <f>'IS (others)'!X$11</f>
        <v>9.9507982793086249</v>
      </c>
      <c r="X23" s="97">
        <f>'IS (others)'!Y$11</f>
        <v>7.1105728559894414</v>
      </c>
      <c r="Y23" s="109">
        <f>'IS (others)'!Z$11</f>
        <v>2.7297546575689733</v>
      </c>
    </row>
    <row r="24" spans="1:25" ht="30" customHeight="1" x14ac:dyDescent="0.4">
      <c r="A24" s="189" t="s">
        <v>64</v>
      </c>
      <c r="B24" s="97"/>
      <c r="C24" s="97"/>
      <c r="D24" s="97"/>
      <c r="E24" s="97"/>
      <c r="F24" s="97">
        <f>IIDB!G$11</f>
        <v>64.956741554614723</v>
      </c>
      <c r="G24" s="97">
        <f>IIDB!H$11</f>
        <v>66.649513456436168</v>
      </c>
      <c r="H24" s="97">
        <f>IIDB!I$11</f>
        <v>66.976593782607424</v>
      </c>
      <c r="I24" s="97">
        <f>IIDB!J$11</f>
        <v>67.327096382405045</v>
      </c>
      <c r="J24" s="97">
        <f>IIDB!K$11</f>
        <v>70.06204628178233</v>
      </c>
      <c r="K24" s="97">
        <f>IIDB!L$11</f>
        <v>69.938431002487434</v>
      </c>
      <c r="L24" s="97">
        <f>IIDB!M$11</f>
        <v>70.066000522073622</v>
      </c>
      <c r="M24" s="97">
        <f>IIDB!N$11</f>
        <v>70.68580197345652</v>
      </c>
      <c r="N24" s="97">
        <f>IIDB!O$11</f>
        <v>72.873661035972617</v>
      </c>
      <c r="O24" s="97">
        <f>IIDB!P$11</f>
        <v>76.08359206038773</v>
      </c>
      <c r="P24" s="97">
        <f>IIDB!Q$11</f>
        <v>80.915743287869091</v>
      </c>
      <c r="Q24" s="97">
        <f>IIDB!R$11</f>
        <v>81.66335856066496</v>
      </c>
      <c r="R24" s="97">
        <f>IIDB!S$11</f>
        <v>83.358952257022153</v>
      </c>
      <c r="S24" s="97">
        <f>IIDB!T$11</f>
        <v>83.620076996822917</v>
      </c>
      <c r="T24" s="97">
        <f>IIDB!U$11</f>
        <v>84.525215674407519</v>
      </c>
      <c r="U24" s="97">
        <f>IIDB!V$11</f>
        <v>83.201592314600546</v>
      </c>
      <c r="V24" s="97">
        <f>IIDB!W$11</f>
        <v>80.074931582646585</v>
      </c>
      <c r="W24" s="97">
        <f>IIDB!X$11</f>
        <v>77.997966519242681</v>
      </c>
      <c r="X24" s="97">
        <f>IIDB!Y$11</f>
        <v>77.67254862537375</v>
      </c>
      <c r="Y24" s="109">
        <f>IIDB!Z$11</f>
        <v>77.273825513480148</v>
      </c>
    </row>
    <row r="25" spans="1:25" ht="15" customHeight="1" x14ac:dyDescent="0.4">
      <c r="A25" s="187" t="s">
        <v>65</v>
      </c>
      <c r="B25" s="97">
        <f>JSA!C$11</f>
        <v>202.5290937538806</v>
      </c>
      <c r="C25" s="97">
        <f>JSA!D$11</f>
        <v>369.61503273348029</v>
      </c>
      <c r="D25" s="97">
        <f>JSA!E$11</f>
        <v>348.55861595405554</v>
      </c>
      <c r="E25" s="97">
        <f>JSA!F$11</f>
        <v>337.33164983157138</v>
      </c>
      <c r="F25" s="97">
        <f>JSA!G$11</f>
        <v>314.88367972344565</v>
      </c>
      <c r="G25" s="97">
        <f>JSA!H$11</f>
        <v>284.5093545703013</v>
      </c>
      <c r="H25" s="97">
        <f>JSA!I$11</f>
        <v>282.40022587306612</v>
      </c>
      <c r="I25" s="97">
        <f>JSA!J$11</f>
        <v>284.3523439041083</v>
      </c>
      <c r="J25" s="97">
        <f>JSA!K$11</f>
        <v>244.59925885995213</v>
      </c>
      <c r="K25" s="97">
        <f>JSA!L$11</f>
        <v>274.93386755927389</v>
      </c>
      <c r="L25" s="97">
        <f>JSA!M$11</f>
        <v>296.90586708504435</v>
      </c>
      <c r="M25" s="97">
        <f>JSA!N$11</f>
        <v>278.61963860307617</v>
      </c>
      <c r="N25" s="97">
        <f>JSA!O$11</f>
        <v>345.76485002594728</v>
      </c>
      <c r="O25" s="97">
        <f>JSA!P$11</f>
        <v>554.74853297171819</v>
      </c>
      <c r="P25" s="97">
        <f>JSA!Q$11</f>
        <v>511.94772891453607</v>
      </c>
      <c r="Q25" s="97">
        <f>JSA!R$11</f>
        <v>550.54636326473235</v>
      </c>
      <c r="R25" s="97">
        <f>JSA!S$11</f>
        <v>566.22332758173172</v>
      </c>
      <c r="S25" s="97">
        <f>JSA!T$11</f>
        <v>488.31146832754609</v>
      </c>
      <c r="T25" s="97">
        <f>JSA!U$11</f>
        <v>347.3305893404895</v>
      </c>
      <c r="U25" s="97">
        <f>JSA!V$11</f>
        <v>258.83919449954465</v>
      </c>
      <c r="V25" s="97">
        <f>JSA!W$11</f>
        <v>227.17966525637632</v>
      </c>
      <c r="W25" s="97">
        <f>JSA!X$11</f>
        <v>212.95456460700137</v>
      </c>
      <c r="X25" s="97">
        <f>JSA!Y$11</f>
        <v>161.26265148789776</v>
      </c>
      <c r="Y25" s="109">
        <f>JSA!Z$11</f>
        <v>92.661520369216547</v>
      </c>
    </row>
    <row r="26" spans="1:25" ht="15" customHeight="1" x14ac:dyDescent="0.4">
      <c r="A26" s="187" t="s">
        <v>66</v>
      </c>
      <c r="B26" s="97">
        <f>MA!C$11</f>
        <v>0</v>
      </c>
      <c r="C26" s="97">
        <f>MA!D$11</f>
        <v>0</v>
      </c>
      <c r="D26" s="97">
        <f>MA!E$11</f>
        <v>0</v>
      </c>
      <c r="E26" s="97">
        <f>MA!F$11</f>
        <v>0</v>
      </c>
      <c r="F26" s="97">
        <f>MA!G$11</f>
        <v>5.159298160178885</v>
      </c>
      <c r="G26" s="97">
        <f>MA!H$11</f>
        <v>5.5168786545267787</v>
      </c>
      <c r="H26" s="97">
        <f>MA!I$11</f>
        <v>5.2367228834390573</v>
      </c>
      <c r="I26" s="97">
        <f>MA!J$11</f>
        <v>11.038948122141013</v>
      </c>
      <c r="J26" s="97">
        <f>MA!K$11</f>
        <v>11.974784452858804</v>
      </c>
      <c r="K26" s="97">
        <f>MA!L$11</f>
        <v>13.659430837628079</v>
      </c>
      <c r="L26" s="97">
        <f>MA!M$11</f>
        <v>13.510428961002837</v>
      </c>
      <c r="M26" s="97">
        <f>MA!N$11</f>
        <v>20.183008070947839</v>
      </c>
      <c r="N26" s="97">
        <f>MA!O$11</f>
        <v>23.150501541529572</v>
      </c>
      <c r="O26" s="97">
        <f>MA!P$11</f>
        <v>30.10503222404844</v>
      </c>
      <c r="P26" s="97">
        <f>MA!Q$11</f>
        <v>28.748115071731746</v>
      </c>
      <c r="Q26" s="97">
        <f>MA!R$11</f>
        <v>30.454013556678866</v>
      </c>
      <c r="R26" s="97">
        <f>MA!S$11</f>
        <v>30.604660299760436</v>
      </c>
      <c r="S26" s="97">
        <f>MA!T$11</f>
        <v>30.968689907728422</v>
      </c>
      <c r="T26" s="97">
        <f>MA!U$11</f>
        <v>32.902882188300879</v>
      </c>
      <c r="U26" s="97">
        <f>MA!V$11</f>
        <v>36.907039031529365</v>
      </c>
      <c r="V26" s="97">
        <f>MA!W$11</f>
        <v>38.696807946406615</v>
      </c>
      <c r="W26" s="97">
        <f>MA!X$11</f>
        <v>36.899097214928389</v>
      </c>
      <c r="X26" s="97">
        <f>MA!Y$11</f>
        <v>37.4816197157364</v>
      </c>
      <c r="Y26" s="109">
        <f>MA!Z$11</f>
        <v>36.635277941465496</v>
      </c>
    </row>
    <row r="27" spans="1:25" ht="15" customHeight="1" x14ac:dyDescent="0.4">
      <c r="A27" s="187" t="s">
        <v>197</v>
      </c>
      <c r="B27" s="97"/>
      <c r="C27" s="97"/>
      <c r="D27" s="97"/>
      <c r="E27" s="97"/>
      <c r="F27" s="97"/>
      <c r="G27" s="97"/>
      <c r="H27" s="97"/>
      <c r="I27" s="97"/>
      <c r="J27" s="97">
        <f>O75TVL!K$11</f>
        <v>39.12696605572954</v>
      </c>
      <c r="K27" s="97">
        <f>O75TVL!L$11</f>
        <v>41.44314009093344</v>
      </c>
      <c r="L27" s="97">
        <f>O75TVL!M$11</f>
        <v>43.985593064514006</v>
      </c>
      <c r="M27" s="97">
        <f>O75TVL!N$11</f>
        <v>46.056225140520567</v>
      </c>
      <c r="N27" s="97">
        <f>O75TVL!O$11</f>
        <v>47.706561183740703</v>
      </c>
      <c r="O27" s="97">
        <f>O75TVL!P$11</f>
        <v>49.681448784764143</v>
      </c>
      <c r="P27" s="97">
        <f>O75TVL!Q$11</f>
        <v>52.412457186021214</v>
      </c>
      <c r="Q27" s="97">
        <f>O75TVL!R$11</f>
        <v>53.34795724496572</v>
      </c>
      <c r="R27" s="97">
        <f>O75TVL!S$11</f>
        <v>54.281207893992139</v>
      </c>
      <c r="S27" s="97">
        <f>O75TVL!T$11</f>
        <v>55.665162053461685</v>
      </c>
      <c r="T27" s="97">
        <f>O75TVL!U$11</f>
        <v>56.242317616228725</v>
      </c>
      <c r="U27" s="97">
        <f>O75TVL!V$11</f>
        <v>57.147106489536178</v>
      </c>
      <c r="V27" s="97">
        <f>O75TVL!W$11</f>
        <v>57.680315964352459</v>
      </c>
      <c r="W27" s="97">
        <f>O75TVL!X$11</f>
        <v>60.180533737503282</v>
      </c>
      <c r="X27" s="97">
        <f>O75TVL!Y$11</f>
        <v>43.055678016915948</v>
      </c>
      <c r="Y27" s="109">
        <f>O75TVL!Z$11</f>
        <v>23.34382609067999</v>
      </c>
    </row>
    <row r="28" spans="1:25" ht="15" customHeight="1" x14ac:dyDescent="0.4">
      <c r="A28" s="187" t="s">
        <v>100</v>
      </c>
      <c r="B28" s="97"/>
      <c r="C28" s="97"/>
      <c r="D28" s="97"/>
      <c r="E28" s="97"/>
      <c r="F28" s="97"/>
      <c r="G28" s="97"/>
      <c r="H28" s="97"/>
      <c r="I28" s="97">
        <f>PC!J$11</f>
        <v>0</v>
      </c>
      <c r="J28" s="97">
        <f>PC!K$11</f>
        <v>616.75351219765798</v>
      </c>
      <c r="K28" s="97">
        <f>PC!L$11</f>
        <v>659.02897910187482</v>
      </c>
      <c r="L28" s="97">
        <f>PC!M$11</f>
        <v>702.05087717606898</v>
      </c>
      <c r="M28" s="97">
        <f>PC!N$11</f>
        <v>748.04978646168092</v>
      </c>
      <c r="N28" s="97">
        <f>PC!O$11</f>
        <v>777.31980734070328</v>
      </c>
      <c r="O28" s="97">
        <f>PC!P$11</f>
        <v>819.449590021071</v>
      </c>
      <c r="P28" s="97">
        <f>PC!Q$11</f>
        <v>826.54041109092429</v>
      </c>
      <c r="Q28" s="97">
        <f>PC!R$11</f>
        <v>806.40957140797354</v>
      </c>
      <c r="R28" s="97">
        <f>PC!S$11</f>
        <v>749.89092775082963</v>
      </c>
      <c r="S28" s="97">
        <f>PC!T$11</f>
        <v>698.98341370754781</v>
      </c>
      <c r="T28" s="97">
        <f>PC!U$11</f>
        <v>646.0246300962807</v>
      </c>
      <c r="U28" s="97">
        <f>PC!V$11</f>
        <v>592.33975029177145</v>
      </c>
      <c r="V28" s="97">
        <f>PC!W$11</f>
        <v>547.75435570843695</v>
      </c>
      <c r="W28" s="97">
        <f>PC!X$11</f>
        <v>513.45281351058918</v>
      </c>
      <c r="X28" s="97">
        <f>PC!Y$11</f>
        <v>486.44832480633261</v>
      </c>
      <c r="Y28" s="109">
        <f>PC!Z$11</f>
        <v>476.28741969479108</v>
      </c>
    </row>
    <row r="29" spans="1:25" ht="30" customHeight="1" x14ac:dyDescent="0.4">
      <c r="A29" s="187" t="s">
        <v>113</v>
      </c>
      <c r="B29" s="97"/>
      <c r="C29" s="97"/>
      <c r="D29" s="97"/>
      <c r="E29" s="97"/>
      <c r="F29" s="97"/>
      <c r="G29" s="97"/>
      <c r="H29" s="97"/>
      <c r="I29" s="97">
        <f>PIP!J$11</f>
        <v>0</v>
      </c>
      <c r="J29" s="97">
        <f>PIP!K$11</f>
        <v>0</v>
      </c>
      <c r="K29" s="97">
        <f>PIP!L$11</f>
        <v>0</v>
      </c>
      <c r="L29" s="97">
        <f>PIP!M$11</f>
        <v>0</v>
      </c>
      <c r="M29" s="97">
        <f>PIP!N$11</f>
        <v>0</v>
      </c>
      <c r="N29" s="97">
        <f>PIP!O$11</f>
        <v>0</v>
      </c>
      <c r="O29" s="97">
        <f>PIP!P$11</f>
        <v>0</v>
      </c>
      <c r="P29" s="97">
        <f>PIP!Q$11</f>
        <v>0</v>
      </c>
      <c r="Q29" s="97">
        <f>PIP!R$11</f>
        <v>0</v>
      </c>
      <c r="R29" s="97">
        <f>PIP!S$11</f>
        <v>0</v>
      </c>
      <c r="S29" s="97">
        <f>PIP!T$11</f>
        <v>10.40996009631718</v>
      </c>
      <c r="T29" s="97">
        <f>PIP!U$11</f>
        <v>213.37603461679075</v>
      </c>
      <c r="U29" s="97">
        <f>PIP!V$11</f>
        <v>382.08321414220086</v>
      </c>
      <c r="V29" s="97">
        <f>PIP!W$11</f>
        <v>512.72788613100477</v>
      </c>
      <c r="W29" s="97">
        <f>PIP!X$11</f>
        <v>855.95779970619321</v>
      </c>
      <c r="X29" s="97">
        <f>PIP!Y$11</f>
        <v>1102.430227465376</v>
      </c>
      <c r="Y29" s="109">
        <f>PIP!Z$11</f>
        <v>1290.7806160677112</v>
      </c>
    </row>
    <row r="30" spans="1:25" ht="15" customHeight="1" x14ac:dyDescent="0.4">
      <c r="A30" s="187" t="s">
        <v>67</v>
      </c>
      <c r="B30" s="97">
        <f>SDA!C$11</f>
        <v>81.65012349068742</v>
      </c>
      <c r="C30" s="97">
        <f>SDA!D$11</f>
        <v>90.596225719886505</v>
      </c>
      <c r="D30" s="97">
        <f>SDA!E$11</f>
        <v>87.416270996793315</v>
      </c>
      <c r="E30" s="97">
        <f>SDA!F$11</f>
        <v>88.096301840513249</v>
      </c>
      <c r="F30" s="97">
        <f>SDA!G$11</f>
        <v>92.901902235104174</v>
      </c>
      <c r="G30" s="97">
        <f>SDA!H$11</f>
        <v>95.455297324719297</v>
      </c>
      <c r="H30" s="97">
        <f>SDA!I$11</f>
        <v>86.649092558226442</v>
      </c>
      <c r="I30" s="97">
        <f>SDA!J$11</f>
        <v>84.701669078607324</v>
      </c>
      <c r="J30" s="97">
        <f>SDA!K$11</f>
        <v>83.475684147840667</v>
      </c>
      <c r="K30" s="97">
        <f>SDA!L$11</f>
        <v>81.799481440272245</v>
      </c>
      <c r="L30" s="97">
        <f>SDA!M$11</f>
        <v>82.249328444326594</v>
      </c>
      <c r="M30" s="97">
        <f>SDA!N$11</f>
        <v>81.578287589258309</v>
      </c>
      <c r="N30" s="97">
        <f>SDA!O$11</f>
        <v>80.799275389249644</v>
      </c>
      <c r="O30" s="97">
        <f>SDA!P$11</f>
        <v>82.781893414570973</v>
      </c>
      <c r="P30" s="97">
        <f>SDA!Q$11</f>
        <v>81.468486926957539</v>
      </c>
      <c r="Q30" s="97">
        <f>SDA!R$11</f>
        <v>81.046143443441665</v>
      </c>
      <c r="R30" s="97">
        <f>SDA!S$11</f>
        <v>81.927325537424309</v>
      </c>
      <c r="S30" s="97">
        <f>SDA!T$11</f>
        <v>80.683684795598822</v>
      </c>
      <c r="T30" s="97">
        <f>SDA!U$11</f>
        <v>73.275121859793202</v>
      </c>
      <c r="U30" s="97">
        <f>SDA!V$11</f>
        <v>52.969695028719379</v>
      </c>
      <c r="V30" s="97">
        <f>SDA!W$11</f>
        <v>31.449698400424872</v>
      </c>
      <c r="W30" s="97">
        <f>SDA!X$11</f>
        <v>11.726481746095104</v>
      </c>
      <c r="X30" s="97">
        <f>SDA!Y$11</f>
        <v>8.861496742804718</v>
      </c>
      <c r="Y30" s="109">
        <f>SDA!Z$11</f>
        <v>8.207108989055115</v>
      </c>
    </row>
    <row r="31" spans="1:25" ht="15" customHeight="1" x14ac:dyDescent="0.4">
      <c r="A31" s="188" t="s">
        <v>54</v>
      </c>
      <c r="B31" s="97"/>
      <c r="C31" s="97"/>
      <c r="D31" s="97"/>
      <c r="E31" s="97"/>
      <c r="F31" s="97">
        <f>'SDA (working age)'!G$11</f>
        <v>80.132007586099746</v>
      </c>
      <c r="G31" s="97">
        <f>'SDA (working age)'!H$11</f>
        <v>82.428263965762881</v>
      </c>
      <c r="H31" s="97">
        <f>'SDA (working age)'!I$11</f>
        <v>73.617089369463159</v>
      </c>
      <c r="I31" s="97">
        <f>'SDA (working age)'!J$11</f>
        <v>70.896452573113436</v>
      </c>
      <c r="J31" s="97">
        <f>'SDA (working age)'!K$11</f>
        <v>73.275438458247379</v>
      </c>
      <c r="K31" s="97">
        <f>'SDA (working age)'!L$11</f>
        <v>71.22803668522522</v>
      </c>
      <c r="L31" s="97">
        <f>'SDA (working age)'!M$11</f>
        <v>71.011583044848663</v>
      </c>
      <c r="M31" s="97">
        <f>'SDA (working age)'!N$11</f>
        <v>64.543418961448538</v>
      </c>
      <c r="N31" s="97">
        <f>'SDA (working age)'!O$11</f>
        <v>65.766303439269649</v>
      </c>
      <c r="O31" s="97">
        <f>'SDA (working age)'!P$11</f>
        <v>66.90732121178192</v>
      </c>
      <c r="P31" s="97">
        <f>'SDA (working age)'!Q$11</f>
        <v>66.607784198621843</v>
      </c>
      <c r="Q31" s="97">
        <f>'SDA (working age)'!R$11</f>
        <v>66.224707844123401</v>
      </c>
      <c r="R31" s="97">
        <f>'SDA (working age)'!S$11</f>
        <v>67.94641198555054</v>
      </c>
      <c r="S31" s="97">
        <f>'SDA (working age)'!T$11</f>
        <v>67.921986024973066</v>
      </c>
      <c r="T31" s="97">
        <f>'SDA (working age)'!U$11</f>
        <v>60.922322672493088</v>
      </c>
      <c r="U31" s="97">
        <f>'SDA (working age)'!V$11</f>
        <v>41.441766069579309</v>
      </c>
      <c r="V31" s="97">
        <f>'SDA (working age)'!W$11</f>
        <v>20.949172939458222</v>
      </c>
      <c r="W31" s="97">
        <f>'SDA (working age)'!X$11</f>
        <v>2.2962778313005217</v>
      </c>
      <c r="X31" s="97">
        <f>'SDA (working age)'!Y$11</f>
        <v>7.721553618441418E-2</v>
      </c>
      <c r="Y31" s="109">
        <f>'SDA (working age)'!Z$11</f>
        <v>0</v>
      </c>
    </row>
    <row r="32" spans="1:25" ht="15" customHeight="1" x14ac:dyDescent="0.4">
      <c r="A32" s="188" t="s">
        <v>55</v>
      </c>
      <c r="B32" s="97"/>
      <c r="C32" s="97"/>
      <c r="D32" s="97"/>
      <c r="E32" s="97"/>
      <c r="F32" s="97">
        <f>'SDA (pensioners)'!G$11</f>
        <v>12.769894649004442</v>
      </c>
      <c r="G32" s="97">
        <f>'SDA (pensioners)'!H$11</f>
        <v>13.027033358956414</v>
      </c>
      <c r="H32" s="97">
        <f>'SDA (pensioners)'!I$11</f>
        <v>13.032003188763296</v>
      </c>
      <c r="I32" s="97">
        <f>'SDA (pensioners)'!J$11</f>
        <v>13.805216505493892</v>
      </c>
      <c r="J32" s="97">
        <f>'SDA (pensioners)'!K$11</f>
        <v>10.20024568959329</v>
      </c>
      <c r="K32" s="97">
        <f>'SDA (pensioners)'!L$11</f>
        <v>10.571444755047017</v>
      </c>
      <c r="L32" s="97">
        <f>'SDA (pensioners)'!M$11</f>
        <v>11.237745399477928</v>
      </c>
      <c r="M32" s="97">
        <f>'SDA (pensioners)'!N$11</f>
        <v>17.034868627809782</v>
      </c>
      <c r="N32" s="97">
        <f>'SDA (pensioners)'!O$11</f>
        <v>15.032971949979991</v>
      </c>
      <c r="O32" s="97">
        <f>'SDA (pensioners)'!P$11</f>
        <v>15.874572202789052</v>
      </c>
      <c r="P32" s="97">
        <f>'SDA (pensioners)'!Q$11</f>
        <v>14.860702728335697</v>
      </c>
      <c r="Q32" s="97">
        <f>'SDA (pensioners)'!R$11</f>
        <v>14.821435599318255</v>
      </c>
      <c r="R32" s="97">
        <f>'SDA (pensioners)'!S$11</f>
        <v>13.98091355187376</v>
      </c>
      <c r="S32" s="97">
        <f>'SDA (pensioners)'!T$11</f>
        <v>12.761698770625737</v>
      </c>
      <c r="T32" s="97">
        <f>'SDA (pensioners)'!U$11</f>
        <v>12.352799187300118</v>
      </c>
      <c r="U32" s="97">
        <f>'SDA (pensioners)'!V$11</f>
        <v>11.527928959140075</v>
      </c>
      <c r="V32" s="97">
        <f>'SDA (pensioners)'!W$11</f>
        <v>10.500525460966648</v>
      </c>
      <c r="W32" s="97">
        <f>'SDA (pensioners)'!X$11</f>
        <v>9.4302039147945855</v>
      </c>
      <c r="X32" s="97">
        <f>'SDA (pensioners)'!Y$11</f>
        <v>8.7842812066203031</v>
      </c>
      <c r="Y32" s="109">
        <f>'SDA (pensioners)'!Z$11</f>
        <v>8.207108989055115</v>
      </c>
    </row>
    <row r="33" spans="1:25" ht="15" x14ac:dyDescent="0.4">
      <c r="A33" s="190" t="s">
        <v>68</v>
      </c>
      <c r="B33" s="97">
        <f>SP!C$11</f>
        <v>0</v>
      </c>
      <c r="C33" s="97">
        <f>SP!D$11</f>
        <v>0</v>
      </c>
      <c r="D33" s="97">
        <f>SP!E$11</f>
        <v>0</v>
      </c>
      <c r="E33" s="97">
        <f>SP!F$11</f>
        <v>3387.5960686170542</v>
      </c>
      <c r="F33" s="97">
        <f>SP!G$11</f>
        <v>3474.1250270480659</v>
      </c>
      <c r="G33" s="97">
        <f>SP!H$11</f>
        <v>3761.7095448629552</v>
      </c>
      <c r="H33" s="97">
        <f>SP!I$11</f>
        <v>3980.2486852966367</v>
      </c>
      <c r="I33" s="97">
        <f>SP!J$11</f>
        <v>4177.3834340486319</v>
      </c>
      <c r="J33" s="97">
        <f>SP!K$11</f>
        <v>4389.513649395125</v>
      </c>
      <c r="K33" s="97">
        <f>SP!L$11</f>
        <v>4627.3184655123277</v>
      </c>
      <c r="L33" s="97">
        <f>SP!M$11</f>
        <v>4828.0430858324698</v>
      </c>
      <c r="M33" s="97">
        <f>SP!N$11</f>
        <v>5186.6201149676035</v>
      </c>
      <c r="N33" s="97">
        <f>SP!O$11</f>
        <v>5552.2097296868269</v>
      </c>
      <c r="O33" s="97">
        <f>SP!P$11</f>
        <v>6037.2486195200718</v>
      </c>
      <c r="P33" s="97">
        <f>SP!Q$11</f>
        <v>6293.9122619857826</v>
      </c>
      <c r="Q33" s="97">
        <f>SP!R$11</f>
        <v>6677.3455096704765</v>
      </c>
      <c r="R33" s="97">
        <f>SP!S$11</f>
        <v>7172.7545151957056</v>
      </c>
      <c r="S33" s="97">
        <f>SP!T$11</f>
        <v>7465.9022378132477</v>
      </c>
      <c r="T33" s="97">
        <f>SP!U$11</f>
        <v>7760.2785337538135</v>
      </c>
      <c r="U33" s="97">
        <f>SP!V$11</f>
        <v>8013.9288017603421</v>
      </c>
      <c r="V33" s="97">
        <f>SP!W$11</f>
        <v>8203.5969699329089</v>
      </c>
      <c r="W33" s="97">
        <f>SP!X$11</f>
        <v>8397.6895504712211</v>
      </c>
      <c r="X33" s="97">
        <f>SP!Y$11</f>
        <v>8646.964728087185</v>
      </c>
      <c r="Y33" s="109">
        <f>SP!Z$11</f>
        <v>8819.284101767631</v>
      </c>
    </row>
    <row r="34" spans="1:25" ht="30" customHeight="1" x14ac:dyDescent="0.4">
      <c r="A34" s="190" t="s">
        <v>101</v>
      </c>
      <c r="B34" s="97"/>
      <c r="C34" s="97"/>
      <c r="D34" s="97"/>
      <c r="E34" s="97"/>
      <c r="F34" s="97"/>
      <c r="G34" s="97"/>
      <c r="H34" s="97"/>
      <c r="I34" s="97"/>
      <c r="J34" s="97">
        <f>SMP!K$11</f>
        <v>113.8302195386341</v>
      </c>
      <c r="K34" s="97">
        <f>SMP!L$11</f>
        <v>107.28155870184813</v>
      </c>
      <c r="L34" s="97">
        <f>SMP!M$11</f>
        <v>111.10570609798808</v>
      </c>
      <c r="M34" s="97">
        <f>SMP!N$11</f>
        <v>147.43038277931896</v>
      </c>
      <c r="N34" s="97">
        <f>SMP!O$11</f>
        <v>173.52470510740224</v>
      </c>
      <c r="O34" s="97">
        <f>SMP!P$11</f>
        <v>158.71284312116381</v>
      </c>
      <c r="P34" s="97">
        <f>SMP!Q$11</f>
        <v>179.86028511523085</v>
      </c>
      <c r="Q34" s="97">
        <f>SMP!R$11</f>
        <v>186.93645561470706</v>
      </c>
      <c r="R34" s="97">
        <f>SMP!S$11</f>
        <v>191.16704180238611</v>
      </c>
      <c r="S34" s="97">
        <f>SMP!T$11</f>
        <v>189.44484578909751</v>
      </c>
      <c r="T34" s="97">
        <f>SMP!U$11</f>
        <v>193.54814692595889</v>
      </c>
      <c r="U34" s="97">
        <f>SMP!V$11</f>
        <v>203.96184299999999</v>
      </c>
      <c r="V34" s="97">
        <f>SMP!W$11</f>
        <v>208.82612001300001</v>
      </c>
      <c r="W34" s="97">
        <f>SMP!X$11</f>
        <v>193.62903641854987</v>
      </c>
      <c r="X34" s="97">
        <f>SMP!Y$11</f>
        <v>208.24543697305774</v>
      </c>
      <c r="Y34" s="109">
        <f>SMP!Z$11</f>
        <v>185.19243657013621</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UC!T$11</f>
        <v>8.289177628302935E-2</v>
      </c>
      <c r="T35" s="97">
        <f>UC!U$11</f>
        <v>0.98876678546418451</v>
      </c>
      <c r="U35" s="97">
        <f>UC!V$11</f>
        <v>39.416564492721186</v>
      </c>
      <c r="V35" s="97">
        <f>UC!W$11</f>
        <v>144.56340165085939</v>
      </c>
      <c r="W35" s="97">
        <f>UC!X$11</f>
        <v>265.1483078698771</v>
      </c>
      <c r="X35" s="97">
        <f>UC!Y$11</f>
        <v>786.600054923485</v>
      </c>
      <c r="Y35" s="109">
        <f>UC!Z$11</f>
        <v>1745.9957287406578</v>
      </c>
    </row>
    <row r="36" spans="1:25" ht="15" customHeight="1" x14ac:dyDescent="0.4">
      <c r="A36" s="190" t="s">
        <v>69</v>
      </c>
      <c r="B36" s="97"/>
      <c r="C36" s="97"/>
      <c r="D36" s="97"/>
      <c r="E36" s="97"/>
      <c r="F36" s="97">
        <f>WFP!G$11</f>
        <v>162.89920679961534</v>
      </c>
      <c r="G36" s="97">
        <f>WFP!H$11</f>
        <v>156.70290675570823</v>
      </c>
      <c r="H36" s="97">
        <f>WFP!I$11</f>
        <v>159.19153283470854</v>
      </c>
      <c r="I36" s="97">
        <f>WFP!J$11</f>
        <v>178.45826024865781</v>
      </c>
      <c r="J36" s="97">
        <f>WFP!K$11</f>
        <v>229.2988569875057</v>
      </c>
      <c r="K36" s="97">
        <f>WFP!L$11</f>
        <v>286.45176312323866</v>
      </c>
      <c r="L36" s="97">
        <f>WFP!M$11</f>
        <v>186.93828060718249</v>
      </c>
      <c r="M36" s="97">
        <f>WFP!N$11</f>
        <v>191.44016827213977</v>
      </c>
      <c r="N36" s="97">
        <f>WFP!O$11</f>
        <v>249.34621308085028</v>
      </c>
      <c r="O36" s="97">
        <f>WFP!P$11</f>
        <v>252.11934850125419</v>
      </c>
      <c r="P36" s="97">
        <f>WFP!Q$11</f>
        <v>254.35710208702955</v>
      </c>
      <c r="Q36" s="97">
        <f>WFP!R$11</f>
        <v>198.10167830267514</v>
      </c>
      <c r="R36" s="97">
        <f>WFP!S$11</f>
        <v>196.84364335433105</v>
      </c>
      <c r="S36" s="97">
        <f>WFP!T$11</f>
        <v>196.28023781910812</v>
      </c>
      <c r="T36" s="97">
        <f>WFP!U$11</f>
        <v>193.70918725743675</v>
      </c>
      <c r="U36" s="97">
        <f>WFP!V$11</f>
        <v>191.1962609283041</v>
      </c>
      <c r="V36" s="97">
        <f>WFP!W$11</f>
        <v>188.76606173641176</v>
      </c>
      <c r="W36" s="97">
        <f>WFP!X$11</f>
        <v>186.15876157728641</v>
      </c>
      <c r="X36" s="97">
        <f>WFP!Y$11</f>
        <v>183.52042874053888</v>
      </c>
      <c r="Y36" s="109">
        <f>WFP!Z$11</f>
        <v>181.51246580630283</v>
      </c>
    </row>
    <row r="37" spans="1:25" ht="30" customHeight="1" x14ac:dyDescent="0.4">
      <c r="A37" s="191" t="s">
        <v>198</v>
      </c>
      <c r="B37" s="90">
        <f>SUM(B3:B36)-SUM(B9:B11,B19:B23)</f>
        <v>4088.8883708866069</v>
      </c>
      <c r="C37" s="90">
        <f>SUM(C3:C36)-SUM(C9:C11,C19:C23)</f>
        <v>4075.9660277759649</v>
      </c>
      <c r="D37" s="90">
        <f>SUM(D3:D36)-SUM(D9:D11,D19:D23)</f>
        <v>4079.6818591411275</v>
      </c>
      <c r="E37" s="90">
        <f>SUM(E3:E36)-SUM(E9:E11,E19:E23)</f>
        <v>7647.0218400876201</v>
      </c>
      <c r="F37" s="90">
        <f t="shared" ref="F37:M37" si="0">SUM(F3:F36)-SUM(F9:F11,F19:F23,F31:F32)</f>
        <v>8130.9806540855707</v>
      </c>
      <c r="G37" s="90">
        <f t="shared" si="0"/>
        <v>8731.4860769637635</v>
      </c>
      <c r="H37" s="90">
        <f t="shared" si="0"/>
        <v>9119.353839801599</v>
      </c>
      <c r="I37" s="90">
        <f t="shared" si="0"/>
        <v>9259.7067039010763</v>
      </c>
      <c r="J37" s="90">
        <f t="shared" si="0"/>
        <v>10094.759834407991</v>
      </c>
      <c r="K37" s="90">
        <f t="shared" si="0"/>
        <v>10519.773786525961</v>
      </c>
      <c r="L37" s="90">
        <f t="shared" si="0"/>
        <v>10833.47381514066</v>
      </c>
      <c r="M37" s="90">
        <f t="shared" si="0"/>
        <v>11486.405214734399</v>
      </c>
      <c r="N37" s="90">
        <f t="shared" ref="N37:V37" si="1">SUM(N3:N36)-SUM(N9:N11,N19:N23,N31:N32,N15:N16)</f>
        <v>12252.404993348955</v>
      </c>
      <c r="O37" s="90">
        <f t="shared" si="1"/>
        <v>13482.025647372877</v>
      </c>
      <c r="P37" s="90">
        <f t="shared" si="1"/>
        <v>13922.373177126177</v>
      </c>
      <c r="Q37" s="90">
        <f t="shared" si="1"/>
        <v>14434.029449401318</v>
      </c>
      <c r="R37" s="90">
        <f t="shared" si="1"/>
        <v>15099.460115345886</v>
      </c>
      <c r="S37" s="90">
        <f t="shared" si="1"/>
        <v>14814.161382078662</v>
      </c>
      <c r="T37" s="90">
        <f t="shared" si="1"/>
        <v>15226.142865782112</v>
      </c>
      <c r="U37" s="90">
        <f t="shared" si="1"/>
        <v>15533.895946028857</v>
      </c>
      <c r="V37" s="90">
        <f t="shared" si="1"/>
        <v>15697.52521584032</v>
      </c>
      <c r="W37" s="90">
        <f t="shared" ref="W37:Y37" si="2">SUM(W3:W36)-SUM(W9:W11,W19:W23,W31:W32,W15:W16)</f>
        <v>16068.517233444734</v>
      </c>
      <c r="X37" s="90">
        <f t="shared" si="2"/>
        <v>16635.985802089046</v>
      </c>
      <c r="Y37" s="110">
        <f t="shared" si="2"/>
        <v>17425.216733231064</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206"/>
      <c r="W39" s="206"/>
      <c r="X39" s="206"/>
      <c r="Y39" s="206"/>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371.91611299533236</v>
      </c>
      <c r="C41" s="185">
        <v>388.54517045152602</v>
      </c>
      <c r="D41" s="185">
        <v>414.57582595509984</v>
      </c>
      <c r="E41" s="185">
        <v>439.54546273187435</v>
      </c>
      <c r="F41" s="185">
        <v>460.21284934930338</v>
      </c>
      <c r="G41" s="185">
        <v>481.33462860225825</v>
      </c>
      <c r="H41" s="185">
        <v>496.73328389306613</v>
      </c>
      <c r="I41" s="185">
        <v>515.65660799606883</v>
      </c>
      <c r="J41" s="185">
        <v>528.12299532373277</v>
      </c>
      <c r="K41" s="185">
        <v>546.74370246785486</v>
      </c>
      <c r="L41" s="185">
        <v>565.14456923817761</v>
      </c>
      <c r="M41" s="185">
        <v>591.17906734891403</v>
      </c>
      <c r="N41" s="185">
        <v>610.45383606468681</v>
      </c>
      <c r="O41" s="185">
        <v>641.17990456694019</v>
      </c>
      <c r="P41" s="185">
        <v>644.49881792843087</v>
      </c>
      <c r="Q41" s="185">
        <v>649.48104041665863</v>
      </c>
      <c r="R41" s="185">
        <v>652.94206467759875</v>
      </c>
      <c r="S41" s="185">
        <v>621.27599363067577</v>
      </c>
      <c r="T41" s="185">
        <v>615.49410554542089</v>
      </c>
      <c r="U41" s="185">
        <v>611.90499140991994</v>
      </c>
      <c r="V41" s="185">
        <v>591.96340302175804</v>
      </c>
      <c r="W41" s="185">
        <v>582.50891792738162</v>
      </c>
      <c r="X41" s="185">
        <v>581.16085860039163</v>
      </c>
      <c r="Y41" s="186">
        <v>589.00644159028036</v>
      </c>
    </row>
    <row r="42" spans="1:25" ht="15" x14ac:dyDescent="0.4">
      <c r="A42" s="187" t="s">
        <v>190</v>
      </c>
      <c r="B42" s="97" t="s">
        <v>219</v>
      </c>
      <c r="C42" s="97" t="s">
        <v>219</v>
      </c>
      <c r="D42" s="97" t="s">
        <v>219</v>
      </c>
      <c r="E42" s="97">
        <v>147.42132750282406</v>
      </c>
      <c r="F42" s="97">
        <v>144.26946687636996</v>
      </c>
      <c r="G42" s="97">
        <v>159.15794319191798</v>
      </c>
      <c r="H42" s="97">
        <v>151.29385359792454</v>
      </c>
      <c r="I42" s="97">
        <v>136.44917785159345</v>
      </c>
      <c r="J42" s="97">
        <v>121.20007537994553</v>
      </c>
      <c r="K42" s="97">
        <v>112.80191809371266</v>
      </c>
      <c r="L42" s="97">
        <v>99.767334826239846</v>
      </c>
      <c r="M42" s="97">
        <v>90.395726748286663</v>
      </c>
      <c r="N42" s="97">
        <v>80.618897014147024</v>
      </c>
      <c r="O42" s="97">
        <v>75.247219186349966</v>
      </c>
      <c r="P42" s="97">
        <v>69.875407185207933</v>
      </c>
      <c r="Q42" s="97">
        <v>66.361313872821455</v>
      </c>
      <c r="R42" s="97">
        <v>64.828245532493114</v>
      </c>
      <c r="S42" s="97">
        <v>61.505583109759307</v>
      </c>
      <c r="T42" s="97">
        <v>59.410962131680002</v>
      </c>
      <c r="U42" s="97">
        <v>58.684059404255528</v>
      </c>
      <c r="V42" s="97">
        <v>55.339831838554076</v>
      </c>
      <c r="W42" s="97">
        <v>48.844142212027705</v>
      </c>
      <c r="X42" s="97">
        <v>44.055562741866503</v>
      </c>
      <c r="Y42" s="109">
        <v>47.144615518880201</v>
      </c>
    </row>
    <row r="43" spans="1:25" ht="15" x14ac:dyDescent="0.4">
      <c r="A43" s="187" t="s">
        <v>50</v>
      </c>
      <c r="B43" s="97" t="s">
        <v>219</v>
      </c>
      <c r="C43" s="97" t="s">
        <v>219</v>
      </c>
      <c r="D43" s="97" t="s">
        <v>219</v>
      </c>
      <c r="E43" s="97" t="s">
        <v>219</v>
      </c>
      <c r="F43" s="97" t="s">
        <v>219</v>
      </c>
      <c r="G43" s="97">
        <v>145.82081516020483</v>
      </c>
      <c r="H43" s="97">
        <v>150.51334943168368</v>
      </c>
      <c r="I43" s="97">
        <v>156.01050290547971</v>
      </c>
      <c r="J43" s="97">
        <v>157.17910362466984</v>
      </c>
      <c r="K43" s="97">
        <v>160.52320673145837</v>
      </c>
      <c r="L43" s="97">
        <v>160.7224639832676</v>
      </c>
      <c r="M43" s="97">
        <v>170.01543646589872</v>
      </c>
      <c r="N43" s="97">
        <v>176.04546114285455</v>
      </c>
      <c r="O43" s="97">
        <v>191.17693771395611</v>
      </c>
      <c r="P43" s="97">
        <v>198.65997257683804</v>
      </c>
      <c r="Q43" s="97">
        <v>215.68783478929319</v>
      </c>
      <c r="R43" s="97">
        <v>235.21410962928704</v>
      </c>
      <c r="S43" s="97">
        <v>249.93741933029165</v>
      </c>
      <c r="T43" s="97">
        <v>273.41240018694884</v>
      </c>
      <c r="U43" s="97">
        <v>297.0095317608758</v>
      </c>
      <c r="V43" s="97">
        <v>301.79795347232107</v>
      </c>
      <c r="W43" s="97">
        <v>312.36152039807973</v>
      </c>
      <c r="X43" s="97">
        <v>329.43175823901845</v>
      </c>
      <c r="Y43" s="109">
        <v>345.08659306723325</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42.045544453436293</v>
      </c>
      <c r="P44" s="97">
        <v>59.217522874276924</v>
      </c>
      <c r="Q44" s="97">
        <v>26.919863843333836</v>
      </c>
      <c r="R44" s="97">
        <v>22.369811881539412</v>
      </c>
      <c r="S44" s="97" t="s">
        <v>219</v>
      </c>
      <c r="T44" s="97" t="s">
        <v>219</v>
      </c>
      <c r="U44" s="97" t="s">
        <v>219</v>
      </c>
      <c r="V44" s="97" t="s">
        <v>219</v>
      </c>
      <c r="W44" s="97">
        <v>11.11057623879838</v>
      </c>
      <c r="X44" s="97">
        <v>1.0149450648855978</v>
      </c>
      <c r="Y44" s="109" t="s">
        <v>219</v>
      </c>
    </row>
    <row r="45" spans="1:25" ht="15" x14ac:dyDescent="0.4">
      <c r="A45" s="187" t="s">
        <v>51</v>
      </c>
      <c r="B45" s="97">
        <v>345.62790302743855</v>
      </c>
      <c r="C45" s="97">
        <v>354.95916478324619</v>
      </c>
      <c r="D45" s="97">
        <v>354.7468844540096</v>
      </c>
      <c r="E45" s="97">
        <v>369.78793990488418</v>
      </c>
      <c r="F45" s="97">
        <v>375.67432995473439</v>
      </c>
      <c r="G45" s="97">
        <v>392.53720679393462</v>
      </c>
      <c r="H45" s="97">
        <v>404.87293742923833</v>
      </c>
      <c r="I45" s="97">
        <v>443.82163128879404</v>
      </c>
      <c r="J45" s="97">
        <v>459.59448376849031</v>
      </c>
      <c r="K45" s="97">
        <v>474.76241008005013</v>
      </c>
      <c r="L45" s="97">
        <v>485.76163796407951</v>
      </c>
      <c r="M45" s="97">
        <v>485.57135672604699</v>
      </c>
      <c r="N45" s="97">
        <v>501.1206282757127</v>
      </c>
      <c r="O45" s="97">
        <v>553.77973250031584</v>
      </c>
      <c r="P45" s="97">
        <v>562.79648439677862</v>
      </c>
      <c r="Q45" s="97">
        <v>549.78250840312114</v>
      </c>
      <c r="R45" s="97">
        <v>535.07631293926897</v>
      </c>
      <c r="S45" s="97" t="s">
        <v>219</v>
      </c>
      <c r="T45" s="97" t="s">
        <v>219</v>
      </c>
      <c r="U45" s="97" t="s">
        <v>219</v>
      </c>
      <c r="V45" s="97" t="s">
        <v>219</v>
      </c>
      <c r="W45" s="97" t="s">
        <v>219</v>
      </c>
      <c r="X45" s="97" t="s">
        <v>219</v>
      </c>
      <c r="Y45" s="109" t="s">
        <v>219</v>
      </c>
    </row>
    <row r="46" spans="1:25" ht="26.25" customHeight="1" x14ac:dyDescent="0.4">
      <c r="A46" s="187" t="s">
        <v>52</v>
      </c>
      <c r="B46" s="97">
        <v>686.29871049773612</v>
      </c>
      <c r="C46" s="97">
        <v>741.14986171938415</v>
      </c>
      <c r="D46" s="97">
        <v>786.83752667457725</v>
      </c>
      <c r="E46" s="97">
        <v>842.56865121612782</v>
      </c>
      <c r="F46" s="97">
        <v>879.75846702135436</v>
      </c>
      <c r="G46" s="97">
        <v>944.54363831148692</v>
      </c>
      <c r="H46" s="97">
        <v>976.70633453903599</v>
      </c>
      <c r="I46" s="97">
        <v>1021.8575303017593</v>
      </c>
      <c r="J46" s="97">
        <v>1057.3270332870582</v>
      </c>
      <c r="K46" s="97">
        <v>1099.4063537335985</v>
      </c>
      <c r="L46" s="97">
        <v>1135.8643919442397</v>
      </c>
      <c r="M46" s="97">
        <v>1191.8585624310263</v>
      </c>
      <c r="N46" s="97">
        <v>1238.5196278403921</v>
      </c>
      <c r="O46" s="97">
        <v>1323.0771384576967</v>
      </c>
      <c r="P46" s="97">
        <v>1348.8192571294339</v>
      </c>
      <c r="Q46" s="97">
        <v>1406.9826852091169</v>
      </c>
      <c r="R46" s="97">
        <v>1471.4847481976813</v>
      </c>
      <c r="S46" s="97">
        <v>1482.7468493012984</v>
      </c>
      <c r="T46" s="97">
        <v>1442.6439487188823</v>
      </c>
      <c r="U46" s="97">
        <v>1297.9163630406904</v>
      </c>
      <c r="V46" s="97">
        <v>1129.8255631805005</v>
      </c>
      <c r="W46" s="97">
        <v>897.09751891027531</v>
      </c>
      <c r="X46" s="97">
        <v>701.33010900885256</v>
      </c>
      <c r="Y46" s="109">
        <v>603.97926546344047</v>
      </c>
    </row>
    <row r="47" spans="1:25" ht="15" x14ac:dyDescent="0.4">
      <c r="A47" s="188" t="s">
        <v>53</v>
      </c>
      <c r="B47" s="97" t="s">
        <v>219</v>
      </c>
      <c r="C47" s="97" t="s">
        <v>219</v>
      </c>
      <c r="D47" s="97" t="s">
        <v>219</v>
      </c>
      <c r="E47" s="97" t="s">
        <v>219</v>
      </c>
      <c r="F47" s="97" t="s">
        <v>219</v>
      </c>
      <c r="G47" s="97" t="s">
        <v>219</v>
      </c>
      <c r="H47" s="97">
        <v>108.92720046739414</v>
      </c>
      <c r="I47" s="97">
        <v>110.29547601374063</v>
      </c>
      <c r="J47" s="97">
        <v>114.57524560727606</v>
      </c>
      <c r="K47" s="97">
        <v>122.69539541115238</v>
      </c>
      <c r="L47" s="97">
        <v>125.78539116039015</v>
      </c>
      <c r="M47" s="97">
        <v>130.70554642508264</v>
      </c>
      <c r="N47" s="97">
        <v>136.08715869880052</v>
      </c>
      <c r="O47" s="97">
        <v>145.20063099966558</v>
      </c>
      <c r="P47" s="97">
        <v>147.69168437687841</v>
      </c>
      <c r="Q47" s="97">
        <v>158.41200382407322</v>
      </c>
      <c r="R47" s="97">
        <v>164.46462743387423</v>
      </c>
      <c r="S47" s="97">
        <v>169.17302228456251</v>
      </c>
      <c r="T47" s="97">
        <v>195.00395453859096</v>
      </c>
      <c r="U47" s="97">
        <v>205.13171428263519</v>
      </c>
      <c r="V47" s="97">
        <v>206.44968308697622</v>
      </c>
      <c r="W47" s="97">
        <v>209.36089163853484</v>
      </c>
      <c r="X47" s="97">
        <v>219.04358950377724</v>
      </c>
      <c r="Y47" s="109">
        <v>232.08150110911453</v>
      </c>
    </row>
    <row r="48" spans="1:25" ht="15" x14ac:dyDescent="0.4">
      <c r="A48" s="188" t="s">
        <v>54</v>
      </c>
      <c r="B48" s="97" t="s">
        <v>219</v>
      </c>
      <c r="C48" s="97" t="s">
        <v>219</v>
      </c>
      <c r="D48" s="97" t="s">
        <v>219</v>
      </c>
      <c r="E48" s="97" t="s">
        <v>219</v>
      </c>
      <c r="F48" s="97" t="s">
        <v>219</v>
      </c>
      <c r="G48" s="97" t="s">
        <v>219</v>
      </c>
      <c r="H48" s="97">
        <v>556.47850433827102</v>
      </c>
      <c r="I48" s="97">
        <v>575.67572866846683</v>
      </c>
      <c r="J48" s="97">
        <v>587.04365843389724</v>
      </c>
      <c r="K48" s="97">
        <v>600.46380750119624</v>
      </c>
      <c r="L48" s="97">
        <v>614.06288331278165</v>
      </c>
      <c r="M48" s="97">
        <v>637.84764587353413</v>
      </c>
      <c r="N48" s="97">
        <v>657.62436656075886</v>
      </c>
      <c r="O48" s="97">
        <v>696.33699338883389</v>
      </c>
      <c r="P48" s="97">
        <v>703.33013435520843</v>
      </c>
      <c r="Q48" s="97">
        <v>740.7752012256085</v>
      </c>
      <c r="R48" s="97">
        <v>779.57394251910478</v>
      </c>
      <c r="S48" s="97">
        <v>780.21972715825518</v>
      </c>
      <c r="T48" s="97">
        <v>701.58693233896497</v>
      </c>
      <c r="U48" s="97">
        <v>581.81502614176418</v>
      </c>
      <c r="V48" s="97">
        <v>452.02826486198819</v>
      </c>
      <c r="W48" s="97">
        <v>289.23514929585235</v>
      </c>
      <c r="X48" s="97">
        <v>136.52932982723189</v>
      </c>
      <c r="Y48" s="109">
        <v>58.555643539309315</v>
      </c>
    </row>
    <row r="49" spans="1:25" ht="15" x14ac:dyDescent="0.4">
      <c r="A49" s="188" t="s">
        <v>55</v>
      </c>
      <c r="B49" s="97" t="s">
        <v>219</v>
      </c>
      <c r="C49" s="97" t="s">
        <v>219</v>
      </c>
      <c r="D49" s="97" t="s">
        <v>219</v>
      </c>
      <c r="E49" s="97" t="s">
        <v>219</v>
      </c>
      <c r="F49" s="97" t="s">
        <v>219</v>
      </c>
      <c r="G49" s="97" t="s">
        <v>219</v>
      </c>
      <c r="H49" s="97">
        <v>311.28225416566409</v>
      </c>
      <c r="I49" s="97">
        <v>335.78195844079573</v>
      </c>
      <c r="J49" s="97">
        <v>355.65719044517317</v>
      </c>
      <c r="K49" s="97">
        <v>376.24754800708683</v>
      </c>
      <c r="L49" s="97">
        <v>396.08206728173644</v>
      </c>
      <c r="M49" s="97">
        <v>423.29662863314059</v>
      </c>
      <c r="N49" s="97">
        <v>444.58589554850329</v>
      </c>
      <c r="O49" s="97">
        <v>481.24361288857011</v>
      </c>
      <c r="P49" s="97">
        <v>497.83247435721347</v>
      </c>
      <c r="Q49" s="97">
        <v>507.36649216661527</v>
      </c>
      <c r="R49" s="97">
        <v>526.35043713264042</v>
      </c>
      <c r="S49" s="97">
        <v>532.58373717101631</v>
      </c>
      <c r="T49" s="97">
        <v>548.41972881871368</v>
      </c>
      <c r="U49" s="97">
        <v>511.14612458120052</v>
      </c>
      <c r="V49" s="97">
        <v>472.97086769514101</v>
      </c>
      <c r="W49" s="97">
        <v>398.0170626952588</v>
      </c>
      <c r="X49" s="97">
        <v>346.11822150175766</v>
      </c>
      <c r="Y49" s="109">
        <v>317.98405376520367</v>
      </c>
    </row>
    <row r="50" spans="1:25" ht="17.25" customHeight="1" x14ac:dyDescent="0.4">
      <c r="A50" s="187" t="s">
        <v>96</v>
      </c>
      <c r="B50" s="97" t="s">
        <v>219</v>
      </c>
      <c r="C50" s="97" t="s">
        <v>219</v>
      </c>
      <c r="D50" s="97" t="s">
        <v>219</v>
      </c>
      <c r="E50" s="97" t="s">
        <v>219</v>
      </c>
      <c r="F50" s="97" t="s">
        <v>219</v>
      </c>
      <c r="G50" s="97" t="s">
        <v>219</v>
      </c>
      <c r="H50" s="97">
        <v>1.1074100154360689</v>
      </c>
      <c r="I50" s="97">
        <v>1.7303125034150115</v>
      </c>
      <c r="J50" s="97">
        <v>1.7763707832190243</v>
      </c>
      <c r="K50" s="97">
        <v>1.9424303427847192</v>
      </c>
      <c r="L50" s="97">
        <v>1.9075293577577341</v>
      </c>
      <c r="M50" s="97">
        <v>2.1328830786691291</v>
      </c>
      <c r="N50" s="97">
        <v>2.0313065292215384</v>
      </c>
      <c r="O50" s="97">
        <v>2.4471375042321126</v>
      </c>
      <c r="P50" s="97">
        <v>2.3361008530999934</v>
      </c>
      <c r="Q50" s="97">
        <v>2.4191972840042624</v>
      </c>
      <c r="R50" s="97">
        <v>4.8658131621233363</v>
      </c>
      <c r="S50" s="97">
        <v>13.617975478829218</v>
      </c>
      <c r="T50" s="97">
        <v>14.597859231767666</v>
      </c>
      <c r="U50" s="97">
        <v>12.199325234649306</v>
      </c>
      <c r="V50" s="97">
        <v>13.068329164703153</v>
      </c>
      <c r="W50" s="97">
        <v>16.353265979054672</v>
      </c>
      <c r="X50" s="97">
        <v>15.08314053312459</v>
      </c>
      <c r="Y50" s="109">
        <v>14.22606935706208</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14.898229274552838</v>
      </c>
      <c r="O51" s="97">
        <v>144.25803326296707</v>
      </c>
      <c r="P51" s="97">
        <v>241.65531179299524</v>
      </c>
      <c r="Q51" s="97">
        <v>378.62165335492836</v>
      </c>
      <c r="R51" s="97">
        <v>699.59666940301611</v>
      </c>
      <c r="S51" s="97">
        <v>1026.3134763784262</v>
      </c>
      <c r="T51" s="97">
        <v>1273.8805830066035</v>
      </c>
      <c r="U51" s="97">
        <v>1410.4826373299206</v>
      </c>
      <c r="V51" s="97">
        <v>1436.0684693990247</v>
      </c>
      <c r="W51" s="97">
        <v>1489.5537067722335</v>
      </c>
      <c r="X51" s="97">
        <v>1412.3457742221913</v>
      </c>
      <c r="Y51" s="109">
        <v>1255.331495935661</v>
      </c>
    </row>
    <row r="52" spans="1:25" ht="15" x14ac:dyDescent="0.4">
      <c r="A52" s="189" t="s">
        <v>56</v>
      </c>
      <c r="B52" s="97">
        <v>1419.4964324026444</v>
      </c>
      <c r="C52" s="97">
        <v>1394.0912592211043</v>
      </c>
      <c r="D52" s="97">
        <v>1371.3569859891409</v>
      </c>
      <c r="E52" s="97">
        <v>1389.1711009700705</v>
      </c>
      <c r="F52" s="97">
        <v>1370.2826863061166</v>
      </c>
      <c r="G52" s="97">
        <v>1409.0353736213679</v>
      </c>
      <c r="H52" s="97">
        <v>1469.5384322309308</v>
      </c>
      <c r="I52" s="97">
        <v>1397.0180874740704</v>
      </c>
      <c r="J52" s="97">
        <v>1432.5948040530038</v>
      </c>
      <c r="K52" s="97">
        <v>1465.5147169176198</v>
      </c>
      <c r="L52" s="97">
        <v>1538.7049204889584</v>
      </c>
      <c r="M52" s="97">
        <v>1592.9304811257277</v>
      </c>
      <c r="N52" s="97">
        <v>1705.7027434882466</v>
      </c>
      <c r="O52" s="97">
        <v>1959.7899796622385</v>
      </c>
      <c r="P52" s="97">
        <v>2071.2284587528684</v>
      </c>
      <c r="Q52" s="97">
        <v>2175.8319594990385</v>
      </c>
      <c r="R52" s="97">
        <v>2270.5116408980766</v>
      </c>
      <c r="S52" s="97">
        <v>2235.6226090267496</v>
      </c>
      <c r="T52" s="97">
        <v>2222.2468875035679</v>
      </c>
      <c r="U52" s="97">
        <v>2206.7103214513718</v>
      </c>
      <c r="V52" s="97">
        <v>2095.2209905295531</v>
      </c>
      <c r="W52" s="97">
        <v>1971.4286055299658</v>
      </c>
      <c r="X52" s="97">
        <v>1792.1661137686697</v>
      </c>
      <c r="Y52" s="109">
        <v>1567.8329198597087</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1099.5878794966022</v>
      </c>
      <c r="O53" s="97">
        <v>1341.7167430498596</v>
      </c>
      <c r="P53" s="97">
        <v>1442.9449548134962</v>
      </c>
      <c r="Q53" s="97">
        <v>1525.8822980533614</v>
      </c>
      <c r="R53" s="97">
        <v>1607.3405158970327</v>
      </c>
      <c r="S53" s="97">
        <v>1581.7064707853983</v>
      </c>
      <c r="T53" s="97">
        <v>1575.2473234919144</v>
      </c>
      <c r="U53" s="97">
        <v>1573.8564336342731</v>
      </c>
      <c r="V53" s="97">
        <v>1499.2990189120133</v>
      </c>
      <c r="W53" s="97">
        <v>1413.069614444737</v>
      </c>
      <c r="X53" s="97">
        <v>1276.8574986178489</v>
      </c>
      <c r="Y53" s="109">
        <v>1071.3985499035773</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606.11486275723985</v>
      </c>
      <c r="O54" s="97">
        <v>618.07323661237888</v>
      </c>
      <c r="P54" s="97">
        <v>628.28350393937228</v>
      </c>
      <c r="Q54" s="97">
        <v>649.9496614456765</v>
      </c>
      <c r="R54" s="97">
        <v>663.17112615329711</v>
      </c>
      <c r="S54" s="97">
        <v>653.91613824135118</v>
      </c>
      <c r="T54" s="97">
        <v>646.99956512652761</v>
      </c>
      <c r="U54" s="97">
        <v>632.85388781709844</v>
      </c>
      <c r="V54" s="97">
        <v>595.92197161754029</v>
      </c>
      <c r="W54" s="97">
        <v>558.35899108522904</v>
      </c>
      <c r="X54" s="97">
        <v>515.30861411157332</v>
      </c>
      <c r="Y54" s="109">
        <v>496.43436995613143</v>
      </c>
    </row>
    <row r="55" spans="1:25" ht="15" x14ac:dyDescent="0.4">
      <c r="A55" s="189" t="s">
        <v>57</v>
      </c>
      <c r="B55" s="97">
        <v>1056.7723810773841</v>
      </c>
      <c r="C55" s="97">
        <v>1023.2417964150484</v>
      </c>
      <c r="D55" s="97">
        <v>993.72994637028251</v>
      </c>
      <c r="E55" s="97">
        <v>941.29781338264354</v>
      </c>
      <c r="F55" s="97">
        <v>917.30957470274848</v>
      </c>
      <c r="G55" s="97">
        <v>916.34475404492537</v>
      </c>
      <c r="H55" s="97">
        <v>909.53644403529483</v>
      </c>
      <c r="I55" s="97">
        <v>887.81769446673297</v>
      </c>
      <c r="J55" s="97">
        <v>853.61479524269407</v>
      </c>
      <c r="K55" s="97">
        <v>834.33534103422471</v>
      </c>
      <c r="L55" s="97">
        <v>802.36581914601334</v>
      </c>
      <c r="M55" s="97">
        <v>792.94241038284292</v>
      </c>
      <c r="N55" s="97">
        <v>759.69958125609446</v>
      </c>
      <c r="O55" s="97">
        <v>700.81831648811101</v>
      </c>
      <c r="P55" s="97">
        <v>624.67144379181047</v>
      </c>
      <c r="Q55" s="97">
        <v>544.80067810925755</v>
      </c>
      <c r="R55" s="97">
        <v>350.54447894637565</v>
      </c>
      <c r="S55" s="97">
        <v>140.00199375432967</v>
      </c>
      <c r="T55" s="97">
        <v>33.901578916295861</v>
      </c>
      <c r="U55" s="97">
        <v>15.412718494190992</v>
      </c>
      <c r="V55" s="97">
        <v>2.1699212477030381</v>
      </c>
      <c r="W55" s="97">
        <v>0.64282374145344023</v>
      </c>
      <c r="X55" s="97" t="s">
        <v>219</v>
      </c>
      <c r="Y55" s="109" t="s">
        <v>219</v>
      </c>
    </row>
    <row r="56" spans="1:25" ht="27" customHeight="1" x14ac:dyDescent="0.4">
      <c r="A56" s="187" t="s">
        <v>58</v>
      </c>
      <c r="B56" s="97">
        <v>2028.6500771730762</v>
      </c>
      <c r="C56" s="97">
        <v>1689.6534279797004</v>
      </c>
      <c r="D56" s="97">
        <v>1627.2086022693763</v>
      </c>
      <c r="E56" s="97">
        <v>1685.3975494164181</v>
      </c>
      <c r="F56" s="97">
        <v>1827.4597500847162</v>
      </c>
      <c r="G56" s="97">
        <v>1959.4182299005136</v>
      </c>
      <c r="H56" s="97">
        <v>1957.7084087032854</v>
      </c>
      <c r="I56" s="97">
        <v>1713.4253180250619</v>
      </c>
      <c r="J56" s="97">
        <v>1270.2338001610719</v>
      </c>
      <c r="K56" s="97">
        <v>1128.2252353085494</v>
      </c>
      <c r="L56" s="97">
        <v>1056.0462381865966</v>
      </c>
      <c r="M56" s="97">
        <v>1052.6559086088491</v>
      </c>
      <c r="N56" s="97">
        <v>996.16584157650345</v>
      </c>
      <c r="O56" s="97">
        <v>949.46311051001999</v>
      </c>
      <c r="P56" s="97">
        <v>876.84865957698662</v>
      </c>
      <c r="Q56" s="97">
        <v>766.40843141758376</v>
      </c>
      <c r="R56" s="97">
        <v>574.29455021900742</v>
      </c>
      <c r="S56" s="97">
        <v>402.02303475647881</v>
      </c>
      <c r="T56" s="97">
        <v>334.39780277322211</v>
      </c>
      <c r="U56" s="97">
        <v>303.87940174317731</v>
      </c>
      <c r="V56" s="97">
        <v>266.09916488223706</v>
      </c>
      <c r="W56" s="97">
        <v>249.85242001962314</v>
      </c>
      <c r="X56" s="97">
        <v>208.90907190621576</v>
      </c>
      <c r="Y56" s="109">
        <v>153.85407329274537</v>
      </c>
    </row>
    <row r="57" spans="1:25" ht="15" x14ac:dyDescent="0.4">
      <c r="A57" s="188" t="s">
        <v>59</v>
      </c>
      <c r="B57" s="97">
        <v>569.97676715833938</v>
      </c>
      <c r="C57" s="97">
        <v>568.38595529822089</v>
      </c>
      <c r="D57" s="97">
        <v>540.56199842876686</v>
      </c>
      <c r="E57" s="97">
        <v>567.88682519067902</v>
      </c>
      <c r="F57" s="97">
        <v>585.7271199793629</v>
      </c>
      <c r="G57" s="97">
        <v>640.50521688444201</v>
      </c>
      <c r="H57" s="97">
        <v>639.99064057680289</v>
      </c>
      <c r="I57" s="97">
        <v>345.7905990043638</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551.05762724391786</v>
      </c>
      <c r="G58" s="97">
        <v>595.96588721073135</v>
      </c>
      <c r="H58" s="97">
        <v>584.40096399077379</v>
      </c>
      <c r="I58" s="97">
        <v>609.28190270723439</v>
      </c>
      <c r="J58" s="97">
        <v>586.81282970442123</v>
      </c>
      <c r="K58" s="97">
        <v>530.03943107013561</v>
      </c>
      <c r="L58" s="97">
        <v>515.16127867939315</v>
      </c>
      <c r="M58" s="97">
        <v>554.94512471767496</v>
      </c>
      <c r="N58" s="97">
        <v>551.09990345700078</v>
      </c>
      <c r="O58" s="97">
        <v>529.96976248889564</v>
      </c>
      <c r="P58" s="97">
        <v>481.51424286643112</v>
      </c>
      <c r="Q58" s="97">
        <v>409.50034599696772</v>
      </c>
      <c r="R58" s="97">
        <v>238.26385040528046</v>
      </c>
      <c r="S58" s="97">
        <v>92.78791294723041</v>
      </c>
      <c r="T58" s="97">
        <v>45.969797724741788</v>
      </c>
      <c r="U58" s="97">
        <v>30.485736416434609</v>
      </c>
      <c r="V58" s="97">
        <v>14.467032459018727</v>
      </c>
      <c r="W58" s="97">
        <v>3.2258963370670659</v>
      </c>
      <c r="X58" s="97" t="s">
        <v>219</v>
      </c>
      <c r="Y58" s="109" t="s">
        <v>219</v>
      </c>
    </row>
    <row r="59" spans="1:25" ht="15" x14ac:dyDescent="0.4">
      <c r="A59" s="188" t="s">
        <v>194</v>
      </c>
      <c r="B59" s="97" t="s">
        <v>219</v>
      </c>
      <c r="C59" s="97" t="s">
        <v>219</v>
      </c>
      <c r="D59" s="97" t="s">
        <v>219</v>
      </c>
      <c r="E59" s="97" t="s">
        <v>219</v>
      </c>
      <c r="F59" s="97">
        <v>614.16282978353433</v>
      </c>
      <c r="G59" s="97">
        <v>637.56579911327458</v>
      </c>
      <c r="H59" s="97">
        <v>647.71317587545616</v>
      </c>
      <c r="I59" s="97">
        <v>671.30307550285568</v>
      </c>
      <c r="J59" s="97">
        <v>601.31573101850677</v>
      </c>
      <c r="K59" s="97">
        <v>508.91702084198579</v>
      </c>
      <c r="L59" s="97">
        <v>456.60082379210627</v>
      </c>
      <c r="M59" s="97">
        <v>420.88012697944947</v>
      </c>
      <c r="N59" s="97">
        <v>376.27249784709528</v>
      </c>
      <c r="O59" s="97">
        <v>347.96231160374964</v>
      </c>
      <c r="P59" s="97">
        <v>314.30192096473149</v>
      </c>
      <c r="Q59" s="97">
        <v>276.13389354156442</v>
      </c>
      <c r="R59" s="97">
        <v>248.9923200680623</v>
      </c>
      <c r="S59" s="97">
        <v>218.57955786958462</v>
      </c>
      <c r="T59" s="97">
        <v>198.60362941948546</v>
      </c>
      <c r="U59" s="97">
        <v>182.5372671565913</v>
      </c>
      <c r="V59" s="97">
        <v>163.70145484027194</v>
      </c>
      <c r="W59" s="97">
        <v>157.25462290086679</v>
      </c>
      <c r="X59" s="97">
        <v>127.3767887444871</v>
      </c>
      <c r="Y59" s="109">
        <v>90.584168713725546</v>
      </c>
    </row>
    <row r="60" spans="1:25" ht="15" x14ac:dyDescent="0.4">
      <c r="A60" s="188" t="s">
        <v>195</v>
      </c>
      <c r="B60" s="97" t="s">
        <v>219</v>
      </c>
      <c r="C60" s="97" t="s">
        <v>219</v>
      </c>
      <c r="D60" s="97" t="s">
        <v>219</v>
      </c>
      <c r="E60" s="97" t="s">
        <v>219</v>
      </c>
      <c r="F60" s="97">
        <v>35.023883949202826</v>
      </c>
      <c r="G60" s="97">
        <v>44.34227999961135</v>
      </c>
      <c r="H60" s="97">
        <v>46.87793091999437</v>
      </c>
      <c r="I60" s="97">
        <v>49.884845006677843</v>
      </c>
      <c r="J60" s="97">
        <v>48.04959867176315</v>
      </c>
      <c r="K60" s="97">
        <v>44.479189139715459</v>
      </c>
      <c r="L60" s="97">
        <v>42.649910838903921</v>
      </c>
      <c r="M60" s="97">
        <v>40.16029209875105</v>
      </c>
      <c r="N60" s="97">
        <v>38.064598982913516</v>
      </c>
      <c r="O60" s="97">
        <v>41.282454146935947</v>
      </c>
      <c r="P60" s="97">
        <v>51.847731984963744</v>
      </c>
      <c r="Q60" s="97">
        <v>55.832276577417268</v>
      </c>
      <c r="R60" s="97">
        <v>65.031618215226516</v>
      </c>
      <c r="S60" s="97">
        <v>71.02949612375231</v>
      </c>
      <c r="T60" s="97">
        <v>73.145119080668138</v>
      </c>
      <c r="U60" s="97">
        <v>76.77699449373192</v>
      </c>
      <c r="V60" s="97">
        <v>75.512066382462351</v>
      </c>
      <c r="W60" s="97">
        <v>78.858922979837729</v>
      </c>
      <c r="X60" s="97">
        <v>73.754141894018332</v>
      </c>
      <c r="Y60" s="109">
        <v>60.495163496414122</v>
      </c>
    </row>
    <row r="61" spans="1:25" ht="15" x14ac:dyDescent="0.4">
      <c r="A61" s="188" t="s">
        <v>196</v>
      </c>
      <c r="B61" s="97" t="s">
        <v>219</v>
      </c>
      <c r="C61" s="97" t="s">
        <v>219</v>
      </c>
      <c r="D61" s="97" t="s">
        <v>219</v>
      </c>
      <c r="E61" s="97" t="s">
        <v>219</v>
      </c>
      <c r="F61" s="97">
        <v>41.488289128698312</v>
      </c>
      <c r="G61" s="97">
        <v>41.03904669245432</v>
      </c>
      <c r="H61" s="97">
        <v>38.725697340257931</v>
      </c>
      <c r="I61" s="97">
        <v>37.16489580392988</v>
      </c>
      <c r="J61" s="97">
        <v>34.055640766380769</v>
      </c>
      <c r="K61" s="97">
        <v>45.559699791667427</v>
      </c>
      <c r="L61" s="97">
        <v>41.92099013537289</v>
      </c>
      <c r="M61" s="97">
        <v>34.940236953759985</v>
      </c>
      <c r="N61" s="97">
        <v>27.942550571043959</v>
      </c>
      <c r="O61" s="97">
        <v>27.862075066604792</v>
      </c>
      <c r="P61" s="97">
        <v>28.69203327320556</v>
      </c>
      <c r="Q61" s="97">
        <v>25.28373768487134</v>
      </c>
      <c r="R61" s="97">
        <v>22.402559467314237</v>
      </c>
      <c r="S61" s="97">
        <v>19.648140159324477</v>
      </c>
      <c r="T61" s="97">
        <v>16.519513317133754</v>
      </c>
      <c r="U61" s="97">
        <v>13.988479197603318</v>
      </c>
      <c r="V61" s="97">
        <v>12.34666707587297</v>
      </c>
      <c r="W61" s="97">
        <v>10.562285417325841</v>
      </c>
      <c r="X61" s="97">
        <v>7.3896441034964306</v>
      </c>
      <c r="Y61" s="109">
        <v>2.7835336422530812</v>
      </c>
    </row>
    <row r="62" spans="1:25" ht="26.25" customHeight="1" x14ac:dyDescent="0.4">
      <c r="A62" s="189" t="s">
        <v>200</v>
      </c>
      <c r="B62" s="97" t="s">
        <v>219</v>
      </c>
      <c r="C62" s="97" t="s">
        <v>219</v>
      </c>
      <c r="D62" s="97" t="s">
        <v>219</v>
      </c>
      <c r="E62" s="97" t="s">
        <v>219</v>
      </c>
      <c r="F62" s="97">
        <v>96.640712031343654</v>
      </c>
      <c r="G62" s="97">
        <v>97.93821181259456</v>
      </c>
      <c r="H62" s="97">
        <v>96.185879842166855</v>
      </c>
      <c r="I62" s="97">
        <v>94.783141569978298</v>
      </c>
      <c r="J62" s="97">
        <v>95.918994486073672</v>
      </c>
      <c r="K62" s="97">
        <v>93.471060245277229</v>
      </c>
      <c r="L62" s="97">
        <v>91.055907007521512</v>
      </c>
      <c r="M62" s="97">
        <v>89.481520766815166</v>
      </c>
      <c r="N62" s="97">
        <v>89.955579973607044</v>
      </c>
      <c r="O62" s="97">
        <v>92.394589233444037</v>
      </c>
      <c r="P62" s="97">
        <v>96.608034031780491</v>
      </c>
      <c r="Q62" s="97">
        <v>96.034968139467139</v>
      </c>
      <c r="R62" s="97">
        <v>96.05064215212775</v>
      </c>
      <c r="S62" s="97">
        <v>94.527707524816222</v>
      </c>
      <c r="T62" s="97">
        <v>94.234965892056948</v>
      </c>
      <c r="U62" s="97">
        <v>91.967276489571489</v>
      </c>
      <c r="V62" s="97">
        <v>86.464018047182293</v>
      </c>
      <c r="W62" s="97">
        <v>82.79102452115086</v>
      </c>
      <c r="X62" s="97">
        <v>80.720991483767619</v>
      </c>
      <c r="Y62" s="109">
        <v>78.796199645986547</v>
      </c>
    </row>
    <row r="63" spans="1:25" ht="15" x14ac:dyDescent="0.4">
      <c r="A63" s="187" t="s">
        <v>65</v>
      </c>
      <c r="B63" s="97">
        <v>314.53025374839859</v>
      </c>
      <c r="C63" s="97">
        <v>571.59696523609784</v>
      </c>
      <c r="D63" s="97">
        <v>530.76772617306983</v>
      </c>
      <c r="E63" s="97">
        <v>511.64546166666042</v>
      </c>
      <c r="F63" s="97">
        <v>468.47459227827414</v>
      </c>
      <c r="G63" s="97">
        <v>418.07263077447044</v>
      </c>
      <c r="H63" s="97">
        <v>405.55831013731279</v>
      </c>
      <c r="I63" s="97">
        <v>400.31146323223459</v>
      </c>
      <c r="J63" s="97">
        <v>334.87053557535063</v>
      </c>
      <c r="K63" s="97">
        <v>367.44261673794153</v>
      </c>
      <c r="L63" s="97">
        <v>385.85095227129756</v>
      </c>
      <c r="M63" s="97">
        <v>352.70603546474217</v>
      </c>
      <c r="N63" s="97">
        <v>426.81370986998638</v>
      </c>
      <c r="O63" s="97">
        <v>673.67695772165655</v>
      </c>
      <c r="P63" s="97">
        <v>611.23165416047073</v>
      </c>
      <c r="Q63" s="97">
        <v>647.43482740979186</v>
      </c>
      <c r="R63" s="97">
        <v>652.43279507700913</v>
      </c>
      <c r="S63" s="97">
        <v>552.00814585274316</v>
      </c>
      <c r="T63" s="97">
        <v>387.22984589413164</v>
      </c>
      <c r="U63" s="97">
        <v>286.10913691251852</v>
      </c>
      <c r="V63" s="97">
        <v>245.30606880889368</v>
      </c>
      <c r="W63" s="97">
        <v>226.04084910238814</v>
      </c>
      <c r="X63" s="97">
        <v>167.59178561512977</v>
      </c>
      <c r="Y63" s="109">
        <v>94.487047975122394</v>
      </c>
    </row>
    <row r="64" spans="1:25" ht="15" x14ac:dyDescent="0.4">
      <c r="A64" s="187" t="s">
        <v>66</v>
      </c>
      <c r="B64" s="97" t="s">
        <v>219</v>
      </c>
      <c r="C64" s="97" t="s">
        <v>219</v>
      </c>
      <c r="D64" s="97" t="s">
        <v>219</v>
      </c>
      <c r="E64" s="97" t="s">
        <v>219</v>
      </c>
      <c r="F64" s="97">
        <v>7.6758506638217732</v>
      </c>
      <c r="G64" s="97">
        <v>8.1067843138058002</v>
      </c>
      <c r="H64" s="97">
        <v>7.5205197754322937</v>
      </c>
      <c r="I64" s="97">
        <v>15.540640230520539</v>
      </c>
      <c r="J64" s="97">
        <v>16.394172663557331</v>
      </c>
      <c r="K64" s="97">
        <v>18.255506513932552</v>
      </c>
      <c r="L64" s="97">
        <v>17.557793422463664</v>
      </c>
      <c r="M64" s="97">
        <v>25.5497738642832</v>
      </c>
      <c r="N64" s="97">
        <v>28.577084823832084</v>
      </c>
      <c r="O64" s="97">
        <v>36.559026866040121</v>
      </c>
      <c r="P64" s="97">
        <v>34.323343843221863</v>
      </c>
      <c r="Q64" s="97">
        <v>35.813494242487359</v>
      </c>
      <c r="R64" s="97">
        <v>35.264326086729199</v>
      </c>
      <c r="S64" s="97">
        <v>35.008330142242087</v>
      </c>
      <c r="T64" s="97">
        <v>36.682568107349994</v>
      </c>
      <c r="U64" s="97">
        <v>40.795371441808733</v>
      </c>
      <c r="V64" s="97">
        <v>41.784381635007861</v>
      </c>
      <c r="W64" s="97">
        <v>39.166585984979434</v>
      </c>
      <c r="X64" s="97">
        <v>38.95267452165718</v>
      </c>
      <c r="Y64" s="109">
        <v>37.357030735567037</v>
      </c>
    </row>
    <row r="65" spans="1:25" ht="15" x14ac:dyDescent="0.4">
      <c r="A65" s="187" t="s">
        <v>197</v>
      </c>
      <c r="B65" s="97" t="s">
        <v>219</v>
      </c>
      <c r="C65" s="97" t="s">
        <v>219</v>
      </c>
      <c r="D65" s="97" t="s">
        <v>219</v>
      </c>
      <c r="E65" s="97" t="s">
        <v>219</v>
      </c>
      <c r="F65" s="97" t="s">
        <v>219</v>
      </c>
      <c r="G65" s="97" t="s">
        <v>219</v>
      </c>
      <c r="H65" s="97" t="s">
        <v>219</v>
      </c>
      <c r="I65" s="97" t="s">
        <v>219</v>
      </c>
      <c r="J65" s="97">
        <v>53.567080045907545</v>
      </c>
      <c r="K65" s="97">
        <v>55.387777344552241</v>
      </c>
      <c r="L65" s="97">
        <v>57.162504523021646</v>
      </c>
      <c r="M65" s="97">
        <v>58.302812605849269</v>
      </c>
      <c r="N65" s="97">
        <v>58.889196985881718</v>
      </c>
      <c r="O65" s="97">
        <v>60.332286222071914</v>
      </c>
      <c r="P65" s="97">
        <v>62.576999750251211</v>
      </c>
      <c r="Q65" s="97">
        <v>62.736451997869196</v>
      </c>
      <c r="R65" s="97">
        <v>62.54571025479612</v>
      </c>
      <c r="S65" s="97">
        <v>62.926277359336162</v>
      </c>
      <c r="T65" s="97">
        <v>62.703098004164872</v>
      </c>
      <c r="U65" s="97">
        <v>63.167826442906602</v>
      </c>
      <c r="V65" s="97">
        <v>62.282561869709589</v>
      </c>
      <c r="W65" s="97">
        <v>63.8786915442005</v>
      </c>
      <c r="X65" s="97">
        <v>44.745499922941271</v>
      </c>
      <c r="Y65" s="109">
        <v>23.80372356253454</v>
      </c>
    </row>
    <row r="66" spans="1:25" ht="15" x14ac:dyDescent="0.4">
      <c r="A66" s="187" t="s">
        <v>100</v>
      </c>
      <c r="B66" s="97" t="s">
        <v>219</v>
      </c>
      <c r="C66" s="97" t="s">
        <v>219</v>
      </c>
      <c r="D66" s="97" t="s">
        <v>219</v>
      </c>
      <c r="E66" s="97" t="s">
        <v>219</v>
      </c>
      <c r="F66" s="97" t="s">
        <v>219</v>
      </c>
      <c r="G66" s="97" t="s">
        <v>219</v>
      </c>
      <c r="H66" s="97" t="s">
        <v>219</v>
      </c>
      <c r="I66" s="97" t="s">
        <v>219</v>
      </c>
      <c r="J66" s="97">
        <v>844.37123771442282</v>
      </c>
      <c r="K66" s="97">
        <v>880.77665635398671</v>
      </c>
      <c r="L66" s="97">
        <v>912.36661020138877</v>
      </c>
      <c r="M66" s="97">
        <v>946.96007731535917</v>
      </c>
      <c r="N66" s="97">
        <v>959.52711995337734</v>
      </c>
      <c r="O66" s="97">
        <v>995.12531174155947</v>
      </c>
      <c r="P66" s="97">
        <v>986.83446408240616</v>
      </c>
      <c r="Q66" s="97">
        <v>948.32638361298734</v>
      </c>
      <c r="R66" s="97">
        <v>864.06442504745405</v>
      </c>
      <c r="S66" s="97">
        <v>790.16071341521365</v>
      </c>
      <c r="T66" s="97">
        <v>720.23606798065043</v>
      </c>
      <c r="U66" s="97">
        <v>654.74556526350807</v>
      </c>
      <c r="V66" s="97">
        <v>591.45904418931582</v>
      </c>
      <c r="W66" s="97">
        <v>545.00503501359526</v>
      </c>
      <c r="X66" s="97">
        <v>505.54013971362787</v>
      </c>
      <c r="Y66" s="109">
        <v>485.67077353502617</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11.767863635990977</v>
      </c>
      <c r="T67" s="97">
        <v>237.88739471248419</v>
      </c>
      <c r="U67" s="97">
        <v>422.33750123642261</v>
      </c>
      <c r="V67" s="97">
        <v>553.63785298984055</v>
      </c>
      <c r="W67" s="97">
        <v>908.55731690213622</v>
      </c>
      <c r="X67" s="97">
        <v>1145.697708876389</v>
      </c>
      <c r="Y67" s="109">
        <v>1316.2103266790923</v>
      </c>
    </row>
    <row r="68" spans="1:25" ht="15" x14ac:dyDescent="0.4">
      <c r="A68" s="187" t="s">
        <v>67</v>
      </c>
      <c r="B68" s="97">
        <v>126.80367834619771</v>
      </c>
      <c r="C68" s="97">
        <v>140.10395437750526</v>
      </c>
      <c r="D68" s="97">
        <v>133.11315016700854</v>
      </c>
      <c r="E68" s="97">
        <v>133.6194603999364</v>
      </c>
      <c r="F68" s="97">
        <v>138.21669262024292</v>
      </c>
      <c r="G68" s="97">
        <v>140.26690733658714</v>
      </c>
      <c r="H68" s="97">
        <v>124.4377884054572</v>
      </c>
      <c r="I68" s="97">
        <v>119.24307927809534</v>
      </c>
      <c r="J68" s="97">
        <v>114.28304071072967</v>
      </c>
      <c r="K68" s="97">
        <v>109.32307385426175</v>
      </c>
      <c r="L68" s="97">
        <v>106.8890352874968</v>
      </c>
      <c r="M68" s="97">
        <v>103.27037440673861</v>
      </c>
      <c r="N68" s="97">
        <v>99.738994525048952</v>
      </c>
      <c r="O68" s="97">
        <v>100.528889749781</v>
      </c>
      <c r="P68" s="97">
        <v>97.267973298554949</v>
      </c>
      <c r="Q68" s="97">
        <v>95.30913178932849</v>
      </c>
      <c r="R68" s="97">
        <v>94.401045294005854</v>
      </c>
      <c r="S68" s="97">
        <v>91.208284329522954</v>
      </c>
      <c r="T68" s="97">
        <v>81.692528721753305</v>
      </c>
      <c r="U68" s="97">
        <v>58.550304780881575</v>
      </c>
      <c r="V68" s="97">
        <v>33.959033574273846</v>
      </c>
      <c r="W68" s="97">
        <v>12.44708652177839</v>
      </c>
      <c r="X68" s="97">
        <v>9.2092871390047328</v>
      </c>
      <c r="Y68" s="109">
        <v>8.3687975083509354</v>
      </c>
    </row>
    <row r="69" spans="1:25" ht="15" x14ac:dyDescent="0.4">
      <c r="A69" s="188" t="s">
        <v>54</v>
      </c>
      <c r="B69" s="97" t="s">
        <v>219</v>
      </c>
      <c r="C69" s="97" t="s">
        <v>219</v>
      </c>
      <c r="D69" s="97" t="s">
        <v>219</v>
      </c>
      <c r="E69" s="97" t="s">
        <v>219</v>
      </c>
      <c r="F69" s="97">
        <v>119.21802239896304</v>
      </c>
      <c r="G69" s="97">
        <v>121.12431669737514</v>
      </c>
      <c r="H69" s="97">
        <v>105.72237422829387</v>
      </c>
      <c r="I69" s="97">
        <v>99.808084146085065</v>
      </c>
      <c r="J69" s="97">
        <v>100.3183142720858</v>
      </c>
      <c r="K69" s="97">
        <v>95.194587764210965</v>
      </c>
      <c r="L69" s="97">
        <v>92.284760854183077</v>
      </c>
      <c r="M69" s="97">
        <v>81.705846477187407</v>
      </c>
      <c r="N69" s="97">
        <v>81.18222529919818</v>
      </c>
      <c r="O69" s="97">
        <v>81.251085715907308</v>
      </c>
      <c r="P69" s="97">
        <v>79.525279274134334</v>
      </c>
      <c r="Q69" s="97">
        <v>77.87933070535378</v>
      </c>
      <c r="R69" s="97">
        <v>78.29148911352091</v>
      </c>
      <c r="S69" s="97">
        <v>76.781914823126158</v>
      </c>
      <c r="T69" s="97">
        <v>67.920713994055305</v>
      </c>
      <c r="U69" s="97">
        <v>45.807853579604185</v>
      </c>
      <c r="V69" s="97">
        <v>22.620683293888757</v>
      </c>
      <c r="W69" s="97">
        <v>2.4373865463745745</v>
      </c>
      <c r="X69" s="97">
        <v>8.0246042508775164E-2</v>
      </c>
      <c r="Y69" s="109" t="s">
        <v>219</v>
      </c>
    </row>
    <row r="70" spans="1:25" ht="15" x14ac:dyDescent="0.4">
      <c r="A70" s="188" t="s">
        <v>55</v>
      </c>
      <c r="B70" s="97" t="s">
        <v>219</v>
      </c>
      <c r="C70" s="97" t="s">
        <v>219</v>
      </c>
      <c r="D70" s="97" t="s">
        <v>219</v>
      </c>
      <c r="E70" s="97" t="s">
        <v>219</v>
      </c>
      <c r="F70" s="97">
        <v>18.998670221279919</v>
      </c>
      <c r="G70" s="97">
        <v>19.142590639211988</v>
      </c>
      <c r="H70" s="97">
        <v>18.71541417716335</v>
      </c>
      <c r="I70" s="97">
        <v>19.434995132010272</v>
      </c>
      <c r="J70" s="97">
        <v>13.96472643864386</v>
      </c>
      <c r="K70" s="97">
        <v>14.128486090050774</v>
      </c>
      <c r="L70" s="97">
        <v>14.60427443331371</v>
      </c>
      <c r="M70" s="97">
        <v>21.564527929551211</v>
      </c>
      <c r="N70" s="97">
        <v>18.556769225850765</v>
      </c>
      <c r="O70" s="97">
        <v>19.277804033873696</v>
      </c>
      <c r="P70" s="97">
        <v>17.742694024420626</v>
      </c>
      <c r="Q70" s="97">
        <v>17.429801083974699</v>
      </c>
      <c r="R70" s="97">
        <v>16.109556180484937</v>
      </c>
      <c r="S70" s="97">
        <v>14.426369506396773</v>
      </c>
      <c r="T70" s="97">
        <v>13.771814727698001</v>
      </c>
      <c r="U70" s="97">
        <v>12.74245120127739</v>
      </c>
      <c r="V70" s="97">
        <v>11.338350280385086</v>
      </c>
      <c r="W70" s="97">
        <v>10.009699975403819</v>
      </c>
      <c r="X70" s="97">
        <v>9.1290410964959552</v>
      </c>
      <c r="Y70" s="109">
        <v>8.3687975083509354</v>
      </c>
    </row>
    <row r="71" spans="1:25" ht="15" x14ac:dyDescent="0.4">
      <c r="A71" s="190" t="s">
        <v>68</v>
      </c>
      <c r="B71" s="97" t="s">
        <v>219</v>
      </c>
      <c r="C71" s="97" t="s">
        <v>219</v>
      </c>
      <c r="D71" s="97" t="s">
        <v>219</v>
      </c>
      <c r="E71" s="97">
        <v>5138.1130567888958</v>
      </c>
      <c r="F71" s="97">
        <v>5168.7000958560866</v>
      </c>
      <c r="G71" s="97">
        <v>5527.6488465748871</v>
      </c>
      <c r="H71" s="97">
        <v>5716.0822932936653</v>
      </c>
      <c r="I71" s="97">
        <v>5880.923828537304</v>
      </c>
      <c r="J71" s="97">
        <v>6009.4981217006662</v>
      </c>
      <c r="K71" s="97">
        <v>6184.3017760664879</v>
      </c>
      <c r="L71" s="97">
        <v>6274.3961261692102</v>
      </c>
      <c r="M71" s="97">
        <v>6565.769115859126</v>
      </c>
      <c r="N71" s="97">
        <v>6853.6730454990857</v>
      </c>
      <c r="O71" s="97">
        <v>7331.5295873254736</v>
      </c>
      <c r="P71" s="97">
        <v>7514.5140524232311</v>
      </c>
      <c r="Q71" s="97">
        <v>7852.4649803748725</v>
      </c>
      <c r="R71" s="97">
        <v>8264.831293223031</v>
      </c>
      <c r="S71" s="97">
        <v>8439.774854209898</v>
      </c>
      <c r="T71" s="97">
        <v>8651.7328244164601</v>
      </c>
      <c r="U71" s="97">
        <v>8858.2343844145234</v>
      </c>
      <c r="V71" s="97">
        <v>8858.1525134116782</v>
      </c>
      <c r="W71" s="97">
        <v>8913.736505201723</v>
      </c>
      <c r="X71" s="97">
        <v>8986.3353080234538</v>
      </c>
      <c r="Y71" s="109">
        <v>8993.033102733214</v>
      </c>
    </row>
    <row r="72" spans="1:25" ht="27" customHeight="1" x14ac:dyDescent="0.4">
      <c r="A72" s="190" t="s">
        <v>101</v>
      </c>
      <c r="B72" s="97" t="s">
        <v>219</v>
      </c>
      <c r="C72" s="97" t="s">
        <v>219</v>
      </c>
      <c r="D72" s="97" t="s">
        <v>219</v>
      </c>
      <c r="E72" s="97" t="s">
        <v>219</v>
      </c>
      <c r="F72" s="97" t="s">
        <v>219</v>
      </c>
      <c r="G72" s="97" t="s">
        <v>219</v>
      </c>
      <c r="H72" s="97" t="s">
        <v>219</v>
      </c>
      <c r="I72" s="97" t="s">
        <v>219</v>
      </c>
      <c r="J72" s="97">
        <v>155.84015568660095</v>
      </c>
      <c r="K72" s="97">
        <v>143.37926792025181</v>
      </c>
      <c r="L72" s="97">
        <v>144.39001465876746</v>
      </c>
      <c r="M72" s="97">
        <v>186.63288086171852</v>
      </c>
      <c r="N72" s="97">
        <v>214.19968841664451</v>
      </c>
      <c r="O72" s="97">
        <v>192.73811276698081</v>
      </c>
      <c r="P72" s="97">
        <v>214.74125849107747</v>
      </c>
      <c r="Q72" s="97">
        <v>219.83465871939427</v>
      </c>
      <c r="R72" s="97">
        <v>220.2728876297152</v>
      </c>
      <c r="S72" s="97">
        <v>214.15654730282196</v>
      </c>
      <c r="T72" s="97">
        <v>215.78179811212186</v>
      </c>
      <c r="U72" s="97">
        <v>225.45019496233698</v>
      </c>
      <c r="V72" s="97">
        <v>225.48811535219693</v>
      </c>
      <c r="W72" s="97">
        <v>205.52774665196009</v>
      </c>
      <c r="X72" s="97">
        <v>216.41852162611167</v>
      </c>
      <c r="Y72" s="109">
        <v>188.84091874500959</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9.3704405282865291E-2</v>
      </c>
      <c r="T73" s="97">
        <v>1.1023503881058785</v>
      </c>
      <c r="U73" s="97">
        <v>43.569287367292134</v>
      </c>
      <c r="V73" s="97">
        <v>156.09794878689354</v>
      </c>
      <c r="W73" s="97">
        <v>281.44195340247694</v>
      </c>
      <c r="X73" s="97">
        <v>817.47203430720754</v>
      </c>
      <c r="Y73" s="109">
        <v>1780.3936469909681</v>
      </c>
    </row>
    <row r="74" spans="1:25" ht="15" x14ac:dyDescent="0.4">
      <c r="A74" s="190" t="s">
        <v>69</v>
      </c>
      <c r="B74" s="97" t="s">
        <v>219</v>
      </c>
      <c r="C74" s="97" t="s">
        <v>219</v>
      </c>
      <c r="D74" s="97" t="s">
        <v>219</v>
      </c>
      <c r="E74" s="97" t="s">
        <v>219</v>
      </c>
      <c r="F74" s="97">
        <v>242.35660468312881</v>
      </c>
      <c r="G74" s="97">
        <v>230.2672844494376</v>
      </c>
      <c r="H74" s="97">
        <v>228.61684633932327</v>
      </c>
      <c r="I74" s="97">
        <v>251.2336853115948</v>
      </c>
      <c r="J74" s="97">
        <v>313.92340027565689</v>
      </c>
      <c r="K74" s="97">
        <v>382.83601196752386</v>
      </c>
      <c r="L74" s="97">
        <v>242.94000753976252</v>
      </c>
      <c r="M74" s="97">
        <v>242.34509497789597</v>
      </c>
      <c r="N74" s="97">
        <v>307.79410411174939</v>
      </c>
      <c r="O74" s="97">
        <v>306.16934626440923</v>
      </c>
      <c r="P74" s="97">
        <v>303.68551997634307</v>
      </c>
      <c r="Q74" s="97">
        <v>232.96480452784189</v>
      </c>
      <c r="R74" s="97">
        <v>226.81377147653856</v>
      </c>
      <c r="S74" s="97">
        <v>221.88356648094174</v>
      </c>
      <c r="T74" s="97">
        <v>215.96133779176631</v>
      </c>
      <c r="U74" s="97">
        <v>211.33969799613948</v>
      </c>
      <c r="V74" s="97">
        <v>203.82748815497879</v>
      </c>
      <c r="W74" s="97">
        <v>197.59841547625314</v>
      </c>
      <c r="X74" s="97">
        <v>190.72312197340543</v>
      </c>
      <c r="Y74" s="109">
        <v>185.0884487582891</v>
      </c>
    </row>
    <row r="75" spans="1:25" s="195" customFormat="1" ht="40.5" customHeight="1" thickBot="1" x14ac:dyDescent="0.45">
      <c r="A75" s="196" t="s">
        <v>198</v>
      </c>
      <c r="B75" s="197">
        <v>6350.0955492682069</v>
      </c>
      <c r="C75" s="197">
        <v>6303.3416001836122</v>
      </c>
      <c r="D75" s="197">
        <v>6212.3366480525638</v>
      </c>
      <c r="E75" s="197">
        <v>11598.567823980336</v>
      </c>
      <c r="F75" s="197">
        <v>12097.03167242824</v>
      </c>
      <c r="G75" s="197">
        <v>12830.493254888392</v>
      </c>
      <c r="H75" s="197">
        <v>13096.412091669252</v>
      </c>
      <c r="I75" s="197">
        <v>13035.822700972702</v>
      </c>
      <c r="J75" s="197">
        <v>13820.310200482851</v>
      </c>
      <c r="K75" s="197">
        <v>14059.42906171407</v>
      </c>
      <c r="L75" s="197">
        <v>14078.893856216255</v>
      </c>
      <c r="M75" s="197">
        <v>14540.699519038788</v>
      </c>
      <c r="N75" s="197">
        <v>15124.424676621627</v>
      </c>
      <c r="O75" s="197">
        <v>16372.33716219768</v>
      </c>
      <c r="P75" s="197">
        <v>16622.390736916066</v>
      </c>
      <c r="Q75" s="197">
        <v>16974.216867013201</v>
      </c>
      <c r="R75" s="197">
        <v>17398.405341727877</v>
      </c>
      <c r="S75" s="197">
        <v>16746.560929425646</v>
      </c>
      <c r="T75" s="197">
        <v>16975.230908035432</v>
      </c>
      <c r="U75" s="197">
        <v>17170.465897176964</v>
      </c>
      <c r="V75" s="197">
        <v>16950.012653556325</v>
      </c>
      <c r="W75" s="197">
        <v>17055.944708051538</v>
      </c>
      <c r="X75" s="197">
        <v>17288.904407287911</v>
      </c>
      <c r="Y75" s="198">
        <v>17768.511490954181</v>
      </c>
    </row>
    <row r="81" spans="2:22" x14ac:dyDescent="0.35">
      <c r="B81" s="179"/>
      <c r="C81" s="179"/>
      <c r="D81" s="179"/>
      <c r="E81" s="179"/>
      <c r="F81" s="179"/>
      <c r="G81" s="179"/>
      <c r="H81" s="179"/>
      <c r="I81" s="179"/>
      <c r="J81" s="179"/>
      <c r="K81" s="179"/>
      <c r="L81" s="179"/>
      <c r="M81" s="179"/>
      <c r="N81" s="179"/>
      <c r="O81" s="179"/>
      <c r="P81" s="179"/>
      <c r="Q81" s="179"/>
      <c r="R81" s="179"/>
      <c r="S81" s="179"/>
      <c r="T81" s="179"/>
      <c r="U81" s="179"/>
      <c r="V81" s="179"/>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70" zoomScaleNormal="70"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2.77734375" style="75" hidden="1" customWidth="1"/>
    <col min="8" max="13" width="12.77734375" style="75" customWidth="1"/>
    <col min="14" max="14" width="12.77734375" style="75" hidden="1" customWidth="1"/>
    <col min="15" max="17" width="12.77734375" style="75" customWidth="1"/>
    <col min="18" max="18" width="12.77734375" style="75" hidden="1" customWidth="1"/>
    <col min="19" max="20" width="12.77734375" style="75" customWidth="1"/>
    <col min="21" max="21" width="11" style="75" customWidth="1"/>
    <col min="22" max="22" width="11.44140625" style="75" customWidth="1"/>
    <col min="23" max="26" width="12.77734375" style="75" customWidth="1"/>
    <col min="27" max="27" width="11.77734375" style="75" customWidth="1"/>
    <col min="28" max="28" width="13.44140625" style="75" hidden="1" customWidth="1"/>
    <col min="29" max="31" width="12.77734375" style="75" customWidth="1"/>
    <col min="32" max="32" width="11.5546875" style="75" customWidth="1"/>
    <col min="33" max="37" width="12.77734375" style="75" hidden="1" customWidth="1"/>
    <col min="38" max="38" width="12.77734375" style="75" customWidth="1"/>
    <col min="39" max="39" width="12.77734375" style="75" hidden="1" customWidth="1"/>
    <col min="40" max="40" width="12.77734375" style="75" customWidth="1"/>
    <col min="41" max="16384" width="8.88671875" style="75"/>
  </cols>
  <sheetData>
    <row r="1" spans="1:40" s="48" customFormat="1" ht="60" customHeight="1" x14ac:dyDescent="0.4">
      <c r="A1" s="250" t="s">
        <v>98</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c r="H2" s="53" t="s">
        <v>51</v>
      </c>
      <c r="I2" s="53" t="s">
        <v>52</v>
      </c>
      <c r="J2" s="234" t="s">
        <v>53</v>
      </c>
      <c r="K2" s="234" t="s">
        <v>54</v>
      </c>
      <c r="L2" s="234" t="s">
        <v>55</v>
      </c>
      <c r="M2" s="53" t="s">
        <v>96</v>
      </c>
      <c r="N2" s="53"/>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110194.30170267813</v>
      </c>
      <c r="D3" s="57">
        <f t="shared" ref="D3:W3" si="0">SUM(D6,D16:D17,D4)</f>
        <v>3673.5860000000011</v>
      </c>
      <c r="E3" s="57">
        <f t="shared" si="0"/>
        <v>922.80799999999988</v>
      </c>
      <c r="F3" s="57">
        <f t="shared" si="0"/>
        <v>1096.0410000000002</v>
      </c>
      <c r="G3" s="57"/>
      <c r="H3" s="57">
        <f t="shared" si="0"/>
        <v>3557.5824190100002</v>
      </c>
      <c r="I3" s="57">
        <f t="shared" si="0"/>
        <v>8079.162999999995</v>
      </c>
      <c r="J3" s="57">
        <f t="shared" si="0"/>
        <v>842.12999999999931</v>
      </c>
      <c r="K3" s="57">
        <f t="shared" si="0"/>
        <v>4628.2519999999977</v>
      </c>
      <c r="L3" s="57">
        <f t="shared" si="0"/>
        <v>2608.7810000000009</v>
      </c>
      <c r="M3" s="57">
        <f t="shared" si="0"/>
        <v>16.622024122071426</v>
      </c>
      <c r="N3" s="57"/>
      <c r="O3" s="57">
        <f t="shared" si="0"/>
        <v>13162.27006144</v>
      </c>
      <c r="P3" s="57">
        <f t="shared" si="0"/>
        <v>6662.027000000001</v>
      </c>
      <c r="Q3" s="57">
        <f t="shared" si="0"/>
        <v>10037.77677407898</v>
      </c>
      <c r="R3" s="57"/>
      <c r="S3" s="57">
        <f t="shared" si="0"/>
        <v>4855.6777992951511</v>
      </c>
      <c r="T3" s="57">
        <f t="shared" si="0"/>
        <v>4587.9632156862672</v>
      </c>
      <c r="U3" s="57">
        <f t="shared" si="0"/>
        <v>312.66128505767614</v>
      </c>
      <c r="V3" s="57">
        <f t="shared" si="0"/>
        <v>281.47447403988542</v>
      </c>
      <c r="W3" s="57">
        <f t="shared" si="0"/>
        <v>749.94100000000003</v>
      </c>
      <c r="X3" s="57">
        <f>SUM(X6,X16:X17,X4)</f>
        <v>2204.4830000000015</v>
      </c>
      <c r="Y3" s="57">
        <f>SUM(Y6,Y16:Y17,Y4)</f>
        <v>149.76499999999999</v>
      </c>
      <c r="Z3" s="57">
        <f>SUM(Z6,Z16:Z17,Z4)</f>
        <v>425.35699497931432</v>
      </c>
      <c r="AA3" s="57">
        <f t="shared" ref="AA3:AF3" si="1">SUM(AA6,AA16:AA17,AA4)</f>
        <v>5970.6159999999963</v>
      </c>
      <c r="AB3" s="57"/>
      <c r="AC3" s="57">
        <f t="shared" si="1"/>
        <v>918.40399999999977</v>
      </c>
      <c r="AD3" s="57">
        <f t="shared" si="1"/>
        <v>794.12099999999964</v>
      </c>
      <c r="AE3" s="57">
        <f t="shared" si="1"/>
        <v>124.28300000000013</v>
      </c>
      <c r="AF3" s="57">
        <f t="shared" si="1"/>
        <v>48801.804999999986</v>
      </c>
      <c r="AG3" s="57"/>
      <c r="AH3" s="57"/>
      <c r="AI3" s="57"/>
      <c r="AJ3" s="57"/>
      <c r="AK3" s="57"/>
      <c r="AL3" s="57">
        <f t="shared" ref="AL3:AN3" si="2">SUM(AL6,AL16:AL17,AL4)</f>
        <v>1291.1700000000003</v>
      </c>
      <c r="AM3" s="57"/>
      <c r="AN3" s="58">
        <f t="shared" si="2"/>
        <v>2474.88442904779</v>
      </c>
    </row>
    <row r="4" spans="1:40" s="49" customFormat="1" x14ac:dyDescent="0.4">
      <c r="A4" s="59"/>
      <c r="B4" s="60" t="s">
        <v>71</v>
      </c>
      <c r="C4" s="61">
        <f t="shared" ref="C4:C18" si="3">SUM(D4:I4,M4:Q4,W4:AC4,AF4,AL4:AN4)</f>
        <v>1987.9687376755758</v>
      </c>
      <c r="D4" s="62">
        <f>AA!$K$4</f>
        <v>1.2778826561921868</v>
      </c>
      <c r="E4" s="62">
        <f>BBWB!$K$4</f>
        <v>26.234479032471963</v>
      </c>
      <c r="F4" s="62">
        <f>CA!$K$4</f>
        <v>0.20472402875367521</v>
      </c>
      <c r="G4" s="62"/>
      <c r="H4" s="62">
        <f>CTB!K4</f>
        <v>0</v>
      </c>
      <c r="I4" s="62">
        <f>DLA!$K$4</f>
        <v>6.5719129570630948</v>
      </c>
      <c r="J4" s="62">
        <f>'DLA (children)'!$K$4</f>
        <v>0.57701643846405293</v>
      </c>
      <c r="K4" s="62">
        <f>'DLA (working age)'!$K$4</f>
        <v>3.2030341763604255</v>
      </c>
      <c r="L4" s="62">
        <f>'DLA (pensioners)'!$K$4</f>
        <v>2.7944510938160754</v>
      </c>
      <c r="M4" s="62">
        <f>DHP!$K$4</f>
        <v>0</v>
      </c>
      <c r="N4" s="62"/>
      <c r="O4" s="62">
        <f>HB!$K$4</f>
        <v>0</v>
      </c>
      <c r="P4" s="62">
        <f>IB!$K$4</f>
        <v>41.344651878000832</v>
      </c>
      <c r="Q4" s="62">
        <f>IS!$K$4</f>
        <v>1.0354705779954478</v>
      </c>
      <c r="R4" s="62"/>
      <c r="S4" s="62">
        <f>'IS (incapacity)'!$K$4</f>
        <v>0.41982480028964086</v>
      </c>
      <c r="T4" s="62">
        <f>'IS (lone parent)'!$K$4</f>
        <v>0.44850044352321378</v>
      </c>
      <c r="U4" s="62">
        <f>'IS (carer)'!$K$4</f>
        <v>0</v>
      </c>
      <c r="V4" s="62">
        <f>'IS (others)'!$K$4</f>
        <v>0.16714533418259334</v>
      </c>
      <c r="W4" s="62">
        <f>IIDB!$K$4</f>
        <v>11.495379362478616</v>
      </c>
      <c r="X4" s="62">
        <f>JSA!$K$4</f>
        <v>0.29138156200034199</v>
      </c>
      <c r="Y4" s="62">
        <f>MA!$K$4</f>
        <v>0.396859609744526</v>
      </c>
      <c r="Z4" s="62">
        <f>O75TVL!$K$4</f>
        <v>0</v>
      </c>
      <c r="AA4" s="62">
        <f>PC!$K$4</f>
        <v>1.0186092878088882</v>
      </c>
      <c r="AB4" s="62"/>
      <c r="AC4" s="62">
        <f>SDA!$K$4</f>
        <v>1.6491410306555232</v>
      </c>
      <c r="AD4" s="62">
        <f>'SDA (working age)'!$K$4</f>
        <v>1.4525147738727817</v>
      </c>
      <c r="AE4" s="62">
        <f>'SDA (pensioners)'!$K$4</f>
        <v>0.19662625678274143</v>
      </c>
      <c r="AF4" s="62">
        <f>SP!$K$4</f>
        <v>1890.9482456924106</v>
      </c>
      <c r="AG4" s="62"/>
      <c r="AH4" s="62"/>
      <c r="AI4" s="62"/>
      <c r="AJ4" s="62"/>
      <c r="AK4" s="62"/>
      <c r="AL4" s="62">
        <f>SMP!$K$4</f>
        <v>0</v>
      </c>
      <c r="AM4" s="62"/>
      <c r="AN4" s="63">
        <f>WFP!$K$4</f>
        <v>5.5</v>
      </c>
    </row>
    <row r="5" spans="1:40" s="49" customFormat="1" ht="25.5" customHeight="1" x14ac:dyDescent="0.4">
      <c r="A5" s="54">
        <v>941</v>
      </c>
      <c r="B5" s="55" t="s">
        <v>72</v>
      </c>
      <c r="C5" s="56">
        <f t="shared" si="3"/>
        <v>97758.185536486577</v>
      </c>
      <c r="D5" s="57">
        <f t="shared" ref="D5:W5" si="4">SUM(D6,D16)</f>
        <v>3312.7386123645606</v>
      </c>
      <c r="E5" s="57">
        <f t="shared" si="4"/>
        <v>801.26867013731498</v>
      </c>
      <c r="F5" s="57">
        <f t="shared" si="4"/>
        <v>989.39436000564888</v>
      </c>
      <c r="G5" s="57"/>
      <c r="H5" s="57">
        <f t="shared" si="4"/>
        <v>3200.0495460100001</v>
      </c>
      <c r="I5" s="57">
        <f t="shared" si="4"/>
        <v>7160.1937443356701</v>
      </c>
      <c r="J5" s="57">
        <f t="shared" si="4"/>
        <v>763.46400069068386</v>
      </c>
      <c r="K5" s="57">
        <f t="shared" si="4"/>
        <v>4096.9331144530697</v>
      </c>
      <c r="L5" s="57">
        <f t="shared" si="4"/>
        <v>2299.0344833961972</v>
      </c>
      <c r="M5" s="57">
        <f t="shared" si="4"/>
        <v>14.382023122071427</v>
      </c>
      <c r="N5" s="57"/>
      <c r="O5" s="57">
        <f t="shared" si="4"/>
        <v>11973.868095440001</v>
      </c>
      <c r="P5" s="57">
        <f t="shared" si="4"/>
        <v>5811.5661015105725</v>
      </c>
      <c r="Q5" s="57">
        <f t="shared" si="4"/>
        <v>9045.7464121366102</v>
      </c>
      <c r="R5" s="57"/>
      <c r="S5" s="57">
        <f t="shared" si="4"/>
        <v>4310.1563411132865</v>
      </c>
      <c r="T5" s="57">
        <f t="shared" si="4"/>
        <v>4202.3707841072164</v>
      </c>
      <c r="U5" s="57">
        <f t="shared" si="4"/>
        <v>280.45061274002973</v>
      </c>
      <c r="V5" s="57">
        <f t="shared" si="4"/>
        <v>252.76867417607772</v>
      </c>
      <c r="W5" s="57">
        <f t="shared" si="4"/>
        <v>663.41863281202006</v>
      </c>
      <c r="X5" s="57">
        <f>SUM(X6,X16)</f>
        <v>1962.2244262698487</v>
      </c>
      <c r="Y5" s="57">
        <f>SUM(Y6,Y16)</f>
        <v>137.79613279935879</v>
      </c>
      <c r="Z5" s="57">
        <f t="shared" ref="Z5:AF5" si="5">SUM(Z6,Z16)</f>
        <v>389.76098884631182</v>
      </c>
      <c r="AA5" s="57">
        <f t="shared" si="5"/>
        <v>5367.7178036465539</v>
      </c>
      <c r="AB5" s="57"/>
      <c r="AC5" s="57">
        <f t="shared" si="5"/>
        <v>815.0590538914164</v>
      </c>
      <c r="AD5" s="57">
        <f t="shared" si="5"/>
        <v>704.88061087443918</v>
      </c>
      <c r="AE5" s="57">
        <f t="shared" si="5"/>
        <v>110.17844301697727</v>
      </c>
      <c r="AF5" s="57">
        <f t="shared" si="5"/>
        <v>42689.525783890407</v>
      </c>
      <c r="AG5" s="57"/>
      <c r="AH5" s="57"/>
      <c r="AI5" s="57"/>
      <c r="AJ5" s="57"/>
      <c r="AK5" s="57"/>
      <c r="AL5" s="57">
        <f t="shared" ref="AL5:AN5" si="6">SUM(AL6,AL16)</f>
        <v>1172.6234577334915</v>
      </c>
      <c r="AM5" s="57"/>
      <c r="AN5" s="58">
        <f t="shared" si="6"/>
        <v>2250.8516915347095</v>
      </c>
    </row>
    <row r="6" spans="1:40" s="49" customFormat="1" ht="25.5" customHeight="1" x14ac:dyDescent="0.4">
      <c r="A6" s="54">
        <v>921</v>
      </c>
      <c r="B6" s="64" t="s">
        <v>73</v>
      </c>
      <c r="C6" s="56">
        <f t="shared" si="3"/>
        <v>91428.492533592478</v>
      </c>
      <c r="D6" s="57">
        <f t="shared" ref="D6:L6" si="7">SUM(D7:D15)</f>
        <v>3027.5923739411573</v>
      </c>
      <c r="E6" s="57">
        <f t="shared" si="7"/>
        <v>751.96311887261038</v>
      </c>
      <c r="F6" s="57">
        <f t="shared" si="7"/>
        <v>912.72980413492826</v>
      </c>
      <c r="G6" s="57"/>
      <c r="H6" s="57">
        <f t="shared" si="7"/>
        <v>3039.5921460100003</v>
      </c>
      <c r="I6" s="57">
        <f t="shared" si="7"/>
        <v>6488.8198469715098</v>
      </c>
      <c r="J6" s="57">
        <f t="shared" si="7"/>
        <v>711.52153652587265</v>
      </c>
      <c r="K6" s="57">
        <f t="shared" si="7"/>
        <v>3730.7450280719113</v>
      </c>
      <c r="L6" s="57">
        <f t="shared" si="7"/>
        <v>2044.8587397166564</v>
      </c>
      <c r="M6" s="57">
        <f t="shared" ref="M6:W6" si="8">SUM(M7:M15)</f>
        <v>13.675157122071427</v>
      </c>
      <c r="N6" s="57"/>
      <c r="O6" s="57">
        <f t="shared" si="8"/>
        <v>11414.81737744</v>
      </c>
      <c r="P6" s="57">
        <f t="shared" si="8"/>
        <v>5213.6304917628077</v>
      </c>
      <c r="Q6" s="57">
        <f t="shared" si="8"/>
        <v>8454.8171442203766</v>
      </c>
      <c r="R6" s="57"/>
      <c r="S6" s="57">
        <f t="shared" si="8"/>
        <v>3995.3616177668996</v>
      </c>
      <c r="T6" s="57">
        <f t="shared" si="8"/>
        <v>3962.0079347249516</v>
      </c>
      <c r="U6" s="57">
        <f t="shared" si="8"/>
        <v>259.04297416663934</v>
      </c>
      <c r="V6" s="57">
        <f t="shared" si="8"/>
        <v>238.40461756188648</v>
      </c>
      <c r="W6" s="57">
        <f t="shared" si="8"/>
        <v>609.71758658451279</v>
      </c>
      <c r="X6" s="57">
        <f>SUM(X7:X15)</f>
        <v>1857.0591059116509</v>
      </c>
      <c r="Y6" s="57">
        <f>SUM(Y7:Y15)</f>
        <v>130.78774157974755</v>
      </c>
      <c r="Z6" s="57">
        <f t="shared" ref="Z6:AF6" si="9">SUM(Z7:Z15)</f>
        <v>366.12824337950042</v>
      </c>
      <c r="AA6" s="57">
        <f t="shared" si="9"/>
        <v>5015.7714208942007</v>
      </c>
      <c r="AB6" s="57"/>
      <c r="AC6" s="57">
        <f t="shared" si="9"/>
        <v>753.95443897406858</v>
      </c>
      <c r="AD6" s="57">
        <f t="shared" si="9"/>
        <v>654.30454965151614</v>
      </c>
      <c r="AE6" s="57">
        <f t="shared" si="9"/>
        <v>99.649889322552568</v>
      </c>
      <c r="AF6" s="57">
        <f t="shared" si="9"/>
        <v>40152.071876140966</v>
      </c>
      <c r="AG6" s="57"/>
      <c r="AH6" s="57"/>
      <c r="AI6" s="57"/>
      <c r="AJ6" s="57"/>
      <c r="AK6" s="57"/>
      <c r="AL6" s="57">
        <f t="shared" ref="AL6:AN6" si="10">SUM(AL7:AL15)</f>
        <v>1111.2513752613359</v>
      </c>
      <c r="AM6" s="57"/>
      <c r="AN6" s="58">
        <f t="shared" si="10"/>
        <v>2114.1132843910395</v>
      </c>
    </row>
    <row r="7" spans="1:40" s="49" customFormat="1" x14ac:dyDescent="0.4">
      <c r="A7" s="59" t="s">
        <v>74</v>
      </c>
      <c r="B7" s="65" t="s">
        <v>75</v>
      </c>
      <c r="C7" s="61">
        <f t="shared" si="3"/>
        <v>5452.1082744697069</v>
      </c>
      <c r="D7" s="62">
        <f>AA!$K7</f>
        <v>174.96794551296017</v>
      </c>
      <c r="E7" s="62">
        <f>BBWB!$K7</f>
        <v>42.758604907048472</v>
      </c>
      <c r="F7" s="62">
        <f>CA!$K7</f>
        <v>66.112202139640175</v>
      </c>
      <c r="G7" s="62"/>
      <c r="H7" s="62">
        <f>CTB!K7</f>
        <v>201.48369000000002</v>
      </c>
      <c r="I7" s="62">
        <f>DLA!$K7</f>
        <v>466.67405867145783</v>
      </c>
      <c r="J7" s="62">
        <f>'DLA (children)'!$K7</f>
        <v>41.839491432233501</v>
      </c>
      <c r="K7" s="62">
        <f>'DLA (working age)'!$K7</f>
        <v>255.25548701158544</v>
      </c>
      <c r="L7" s="62">
        <f>'DLA (pensioners)'!$K7</f>
        <v>169.97148046297963</v>
      </c>
      <c r="M7" s="62">
        <f>DHP!$K7</f>
        <v>0.34965999999999997</v>
      </c>
      <c r="N7" s="62"/>
      <c r="O7" s="62">
        <f>HB!$K7</f>
        <v>601.46406999999999</v>
      </c>
      <c r="P7" s="62">
        <f>IB!$K7</f>
        <v>482.92332308747348</v>
      </c>
      <c r="Q7" s="62">
        <f>IS!$K7</f>
        <v>544.40653433713669</v>
      </c>
      <c r="R7" s="62"/>
      <c r="S7" s="62">
        <f>'IS (incapacity)'!$K7</f>
        <v>283.77993895443672</v>
      </c>
      <c r="T7" s="62">
        <f>'IS (lone parent)'!$K7</f>
        <v>225.68290420614269</v>
      </c>
      <c r="U7" s="62">
        <f>'IS (carer)'!$K7</f>
        <v>21.198530211722638</v>
      </c>
      <c r="V7" s="62">
        <f>'IS (others)'!$K7</f>
        <v>13.745160964834591</v>
      </c>
      <c r="W7" s="62">
        <f>IIDB!$K7</f>
        <v>89.515294317161931</v>
      </c>
      <c r="X7" s="62">
        <f>JSA!$K7</f>
        <v>123.14797576565689</v>
      </c>
      <c r="Y7" s="62">
        <f>MA!$K7</f>
        <v>4.2380906019523552</v>
      </c>
      <c r="Z7" s="62">
        <f>O75TVL!$K7</f>
        <v>18.676874343267677</v>
      </c>
      <c r="AA7" s="62">
        <f>PC!$K7</f>
        <v>312.86278086904633</v>
      </c>
      <c r="AB7" s="62"/>
      <c r="AC7" s="62">
        <f>SDA!$K7</f>
        <v>50.776349962218092</v>
      </c>
      <c r="AD7" s="62">
        <f>'SDA (working age)'!$K7</f>
        <v>43.162143861516753</v>
      </c>
      <c r="AE7" s="62">
        <f>'SDA (pensioners)'!$K7</f>
        <v>7.61420610070134</v>
      </c>
      <c r="AF7" s="62">
        <f>SP!$K7</f>
        <v>2114.97708848823</v>
      </c>
      <c r="AG7" s="62"/>
      <c r="AH7" s="62"/>
      <c r="AI7" s="62"/>
      <c r="AJ7" s="62"/>
      <c r="AK7" s="62"/>
      <c r="AL7" s="62">
        <f>SMP!$K7</f>
        <v>45.685714521549691</v>
      </c>
      <c r="AM7" s="62"/>
      <c r="AN7" s="63">
        <f>WFP!$K7</f>
        <v>111.08801694490683</v>
      </c>
    </row>
    <row r="8" spans="1:40" s="49" customFormat="1" x14ac:dyDescent="0.4">
      <c r="A8" s="59" t="s">
        <v>76</v>
      </c>
      <c r="B8" s="65" t="s">
        <v>77</v>
      </c>
      <c r="C8" s="61">
        <f t="shared" si="3"/>
        <v>13937.600178727052</v>
      </c>
      <c r="D8" s="62">
        <f>AA!$K8</f>
        <v>497.73521053068572</v>
      </c>
      <c r="E8" s="62">
        <f>BBWB!$K8</f>
        <v>113.81204249251655</v>
      </c>
      <c r="F8" s="62">
        <f>CA!$K8</f>
        <v>158.412915083841</v>
      </c>
      <c r="G8" s="62"/>
      <c r="H8" s="62">
        <f>CTB!K8</f>
        <v>468.76739800000001</v>
      </c>
      <c r="I8" s="62">
        <f>DLA!$K8</f>
        <v>1278.9344559088129</v>
      </c>
      <c r="J8" s="62">
        <f>'DLA (children)'!$K8</f>
        <v>106.0256837503417</v>
      </c>
      <c r="K8" s="62">
        <f>'DLA (working age)'!$K8</f>
        <v>722.34226541725786</v>
      </c>
      <c r="L8" s="62">
        <f>'DLA (pensioners)'!$K8</f>
        <v>451.89033276653464</v>
      </c>
      <c r="M8" s="62">
        <f>DHP!$K8</f>
        <v>1.6665194800000003</v>
      </c>
      <c r="N8" s="62"/>
      <c r="O8" s="62">
        <f>HB!$K8</f>
        <v>1509.1894820000002</v>
      </c>
      <c r="P8" s="62">
        <f>IB!$K8</f>
        <v>1073.1526151102034</v>
      </c>
      <c r="Q8" s="62">
        <f>IS!$K8</f>
        <v>1480.0241302088939</v>
      </c>
      <c r="R8" s="62"/>
      <c r="S8" s="62">
        <f>'IS (incapacity)'!$K8</f>
        <v>783.14708825259368</v>
      </c>
      <c r="T8" s="62">
        <f>'IS (lone parent)'!$K8</f>
        <v>614.76252068937345</v>
      </c>
      <c r="U8" s="62">
        <f>'IS (carer)'!$K8</f>
        <v>46.449387114281052</v>
      </c>
      <c r="V8" s="62">
        <f>'IS (others)'!$K8</f>
        <v>35.665134152645734</v>
      </c>
      <c r="W8" s="62">
        <f>IIDB!$K8</f>
        <v>109.78699887339479</v>
      </c>
      <c r="X8" s="62">
        <f>JSA!$K8</f>
        <v>258.12245232718647</v>
      </c>
      <c r="Y8" s="62">
        <f>MA!$K8</f>
        <v>15.710085480253603</v>
      </c>
      <c r="Z8" s="62">
        <f>O75TVL!$K8</f>
        <v>49.146295116462468</v>
      </c>
      <c r="AA8" s="62">
        <f>PC!$K8</f>
        <v>787.84993547047759</v>
      </c>
      <c r="AB8" s="62"/>
      <c r="AC8" s="62">
        <f>SDA!$K8</f>
        <v>127.13556041615846</v>
      </c>
      <c r="AD8" s="62">
        <f>'SDA (working age)'!$K8</f>
        <v>108.99426026118786</v>
      </c>
      <c r="AE8" s="62">
        <f>'SDA (pensioners)'!$K8</f>
        <v>18.141300154970605</v>
      </c>
      <c r="AF8" s="62">
        <f>SP!$K8</f>
        <v>5563.5260361198398</v>
      </c>
      <c r="AG8" s="62"/>
      <c r="AH8" s="62"/>
      <c r="AI8" s="62"/>
      <c r="AJ8" s="62"/>
      <c r="AK8" s="62"/>
      <c r="AL8" s="62">
        <f>SMP!$K8</f>
        <v>152.83011218237499</v>
      </c>
      <c r="AM8" s="62"/>
      <c r="AN8" s="63">
        <f>WFP!$K8</f>
        <v>291.79793392595127</v>
      </c>
    </row>
    <row r="9" spans="1:40" s="49" customFormat="1" x14ac:dyDescent="0.4">
      <c r="A9" s="59" t="s">
        <v>78</v>
      </c>
      <c r="B9" s="65" t="s">
        <v>79</v>
      </c>
      <c r="C9" s="61">
        <f t="shared" si="3"/>
        <v>9275.0081124099452</v>
      </c>
      <c r="D9" s="62">
        <f>AA!$K9</f>
        <v>289.5645456835058</v>
      </c>
      <c r="E9" s="62">
        <f>BBWB!$K9</f>
        <v>77.125191502879559</v>
      </c>
      <c r="F9" s="62">
        <f>CA!$K9</f>
        <v>108.93333620290821</v>
      </c>
      <c r="G9" s="62"/>
      <c r="H9" s="62">
        <f>CTB!K9</f>
        <v>292.62079900000003</v>
      </c>
      <c r="I9" s="62">
        <f>DLA!$K9</f>
        <v>776.74108863277115</v>
      </c>
      <c r="J9" s="62">
        <f>'DLA (children)'!$K9</f>
        <v>74.178175950462929</v>
      </c>
      <c r="K9" s="62">
        <f>'DLA (working age)'!$K9</f>
        <v>439.24388378826927</v>
      </c>
      <c r="L9" s="62">
        <f>'DLA (pensioners)'!$K9</f>
        <v>263.66032539117748</v>
      </c>
      <c r="M9" s="62">
        <f>DHP!$K9</f>
        <v>0.93624025999999994</v>
      </c>
      <c r="N9" s="62"/>
      <c r="O9" s="62">
        <f>HB!$K9</f>
        <v>926.70107099999996</v>
      </c>
      <c r="P9" s="62">
        <f>IB!$K9</f>
        <v>631.63496975168368</v>
      </c>
      <c r="Q9" s="62">
        <f>IS!$K9</f>
        <v>864.26404546520985</v>
      </c>
      <c r="R9" s="62"/>
      <c r="S9" s="62">
        <f>'IS (incapacity)'!$K9</f>
        <v>417.08105400124253</v>
      </c>
      <c r="T9" s="62">
        <f>'IS (lone parent)'!$K9</f>
        <v>389.77785646507471</v>
      </c>
      <c r="U9" s="62">
        <f>'IS (carer)'!$K9</f>
        <v>34.774771770380084</v>
      </c>
      <c r="V9" s="62">
        <f>'IS (others)'!$K9</f>
        <v>22.630363228512529</v>
      </c>
      <c r="W9" s="62">
        <f>IIDB!$K9</f>
        <v>80.233130131988474</v>
      </c>
      <c r="X9" s="62">
        <f>JSA!$K9</f>
        <v>197.90628826640079</v>
      </c>
      <c r="Y9" s="62">
        <f>MA!$K9</f>
        <v>12.679060502537485</v>
      </c>
      <c r="Z9" s="62">
        <f>O75TVL!$K9</f>
        <v>37.024847445733165</v>
      </c>
      <c r="AA9" s="62">
        <f>PC!$K9</f>
        <v>528.41200978327788</v>
      </c>
      <c r="AB9" s="62"/>
      <c r="AC9" s="62">
        <f>SDA!$K9</f>
        <v>83.752637330507639</v>
      </c>
      <c r="AD9" s="62">
        <f>'SDA (working age)'!$K9</f>
        <v>71.867067828198714</v>
      </c>
      <c r="AE9" s="62">
        <f>'SDA (pensioners)'!$K9</f>
        <v>11.88556950230894</v>
      </c>
      <c r="AF9" s="62">
        <f>SP!$K9</f>
        <v>4057.4096429323899</v>
      </c>
      <c r="AG9" s="62"/>
      <c r="AH9" s="62"/>
      <c r="AI9" s="62"/>
      <c r="AJ9" s="62"/>
      <c r="AK9" s="62"/>
      <c r="AL9" s="62">
        <f>SMP!$K9</f>
        <v>95.39428520578933</v>
      </c>
      <c r="AM9" s="62"/>
      <c r="AN9" s="63">
        <f>WFP!$K9</f>
        <v>213.67492331236252</v>
      </c>
    </row>
    <row r="10" spans="1:40" s="49" customFormat="1" x14ac:dyDescent="0.4">
      <c r="A10" s="59" t="s">
        <v>80</v>
      </c>
      <c r="B10" s="65" t="s">
        <v>81</v>
      </c>
      <c r="C10" s="61">
        <f t="shared" si="3"/>
        <v>7460.4661112287904</v>
      </c>
      <c r="D10" s="62">
        <f>AA!$K10</f>
        <v>274.56098872410513</v>
      </c>
      <c r="E10" s="62">
        <f>BBWB!$K10</f>
        <v>65.693551141276686</v>
      </c>
      <c r="F10" s="62">
        <f>CA!$K10</f>
        <v>81.285164242920771</v>
      </c>
      <c r="G10" s="62"/>
      <c r="H10" s="62">
        <f>CTB!K10</f>
        <v>225.783952</v>
      </c>
      <c r="I10" s="62">
        <f>DLA!$K10</f>
        <v>571.52210285124761</v>
      </c>
      <c r="J10" s="62">
        <f>'DLA (children)'!$K10</f>
        <v>59.857870923799879</v>
      </c>
      <c r="K10" s="62">
        <f>'DLA (working age)'!$K10</f>
        <v>327.92462706964528</v>
      </c>
      <c r="L10" s="62">
        <f>'DLA (pensioners)'!$K10</f>
        <v>183.7292281371235</v>
      </c>
      <c r="M10" s="62">
        <f>DHP!$K10</f>
        <v>0.59768449000000001</v>
      </c>
      <c r="N10" s="62"/>
      <c r="O10" s="62">
        <f>HB!$K10</f>
        <v>646.07493299999999</v>
      </c>
      <c r="P10" s="62">
        <f>IB!$K10</f>
        <v>473.14708240976921</v>
      </c>
      <c r="Q10" s="62">
        <f>IS!$K10</f>
        <v>588.48052982925071</v>
      </c>
      <c r="R10" s="62"/>
      <c r="S10" s="62">
        <f>'IS (incapacity)'!$K10</f>
        <v>274.62269805306209</v>
      </c>
      <c r="T10" s="62">
        <f>'IS (lone parent)'!$K10</f>
        <v>276.20607027656206</v>
      </c>
      <c r="U10" s="62">
        <f>'IS (carer)'!$K10</f>
        <v>22.287005081064077</v>
      </c>
      <c r="V10" s="62">
        <f>'IS (others)'!$K10</f>
        <v>15.364756418562475</v>
      </c>
      <c r="W10" s="62">
        <f>IIDB!$K10</f>
        <v>71.490280011880557</v>
      </c>
      <c r="X10" s="62">
        <f>JSA!$K10</f>
        <v>144.16200399984635</v>
      </c>
      <c r="Y10" s="62">
        <f>MA!$K10</f>
        <v>13.076077751879753</v>
      </c>
      <c r="Z10" s="62">
        <f>O75TVL!$K10</f>
        <v>31.733443017532416</v>
      </c>
      <c r="AA10" s="62">
        <f>PC!$K10</f>
        <v>406.1706248093077</v>
      </c>
      <c r="AB10" s="62"/>
      <c r="AC10" s="62">
        <f>SDA!$K10</f>
        <v>73.48900035426351</v>
      </c>
      <c r="AD10" s="62">
        <f>'SDA (working age)'!$K10</f>
        <v>64.533425571500018</v>
      </c>
      <c r="AE10" s="62">
        <f>'SDA (pensioners)'!$K10</f>
        <v>8.9555747827634864</v>
      </c>
      <c r="AF10" s="62">
        <f>SP!$K10</f>
        <v>3527.052288464452</v>
      </c>
      <c r="AG10" s="62"/>
      <c r="AH10" s="62"/>
      <c r="AI10" s="62"/>
      <c r="AJ10" s="62"/>
      <c r="AK10" s="62"/>
      <c r="AL10" s="62">
        <f>SMP!$K10</f>
        <v>83.370727049310105</v>
      </c>
      <c r="AM10" s="62"/>
      <c r="AN10" s="63">
        <f>WFP!$K10</f>
        <v>182.77567708174666</v>
      </c>
    </row>
    <row r="11" spans="1:40" s="49" customFormat="1" x14ac:dyDescent="0.4">
      <c r="A11" s="59" t="s">
        <v>82</v>
      </c>
      <c r="B11" s="65" t="s">
        <v>83</v>
      </c>
      <c r="C11" s="61">
        <f t="shared" si="3"/>
        <v>10094.759834407992</v>
      </c>
      <c r="D11" s="62">
        <f>AA!$K11</f>
        <v>385.75652235613302</v>
      </c>
      <c r="E11" s="62">
        <f>BBWB!$K11</f>
        <v>88.528089103958678</v>
      </c>
      <c r="F11" s="62">
        <f>CA!$K11</f>
        <v>114.80822637563759</v>
      </c>
      <c r="G11" s="62"/>
      <c r="H11" s="62">
        <f>CTB!K11</f>
        <v>335.70128799999998</v>
      </c>
      <c r="I11" s="62">
        <f>DLA!$K11</f>
        <v>772.30266995649981</v>
      </c>
      <c r="J11" s="62">
        <f>'DLA (children)'!$K11</f>
        <v>83.689119172835319</v>
      </c>
      <c r="K11" s="62">
        <f>'DLA (working age)'!$K11</f>
        <v>428.79390246938061</v>
      </c>
      <c r="L11" s="62">
        <f>'DLA (pensioners)'!$K11</f>
        <v>259.78244112052499</v>
      </c>
      <c r="M11" s="62">
        <f>DHP!$K11</f>
        <v>1.2975133100000003</v>
      </c>
      <c r="N11" s="62"/>
      <c r="O11" s="62">
        <f>HB!$K11</f>
        <v>1046.4092539999999</v>
      </c>
      <c r="P11" s="62">
        <f>IB!$K11</f>
        <v>623.50527767251481</v>
      </c>
      <c r="Q11" s="62">
        <f>IS!$K11</f>
        <v>927.8160157161609</v>
      </c>
      <c r="R11" s="62"/>
      <c r="S11" s="62">
        <f>'IS (incapacity)'!$K11</f>
        <v>428.62529839659646</v>
      </c>
      <c r="T11" s="62">
        <f>'IS (lone parent)'!$K11</f>
        <v>439.21864279654329</v>
      </c>
      <c r="U11" s="62">
        <f>'IS (carer)'!$K11</f>
        <v>35.096835866548901</v>
      </c>
      <c r="V11" s="62">
        <f>'IS (others)'!$K11</f>
        <v>24.875238656472188</v>
      </c>
      <c r="W11" s="62">
        <f>IIDB!$K11</f>
        <v>70.06204628178233</v>
      </c>
      <c r="X11" s="62">
        <f>JSA!$K11</f>
        <v>244.59925885995213</v>
      </c>
      <c r="Y11" s="62">
        <f>MA!$K11</f>
        <v>11.974784452858804</v>
      </c>
      <c r="Z11" s="62">
        <f>O75TVL!$K11</f>
        <v>39.12696605572954</v>
      </c>
      <c r="AA11" s="62">
        <f>PC!$K11</f>
        <v>616.75351219765798</v>
      </c>
      <c r="AB11" s="62"/>
      <c r="AC11" s="62">
        <f>SDA!$K11</f>
        <v>83.475684147840667</v>
      </c>
      <c r="AD11" s="62">
        <f>'SDA (working age)'!$K11</f>
        <v>73.275438458247379</v>
      </c>
      <c r="AE11" s="62">
        <f>'SDA (pensioners)'!$K11</f>
        <v>10.20024568959329</v>
      </c>
      <c r="AF11" s="62">
        <f>SP!$K11</f>
        <v>4389.513649395125</v>
      </c>
      <c r="AG11" s="62"/>
      <c r="AH11" s="62"/>
      <c r="AI11" s="62"/>
      <c r="AJ11" s="62"/>
      <c r="AK11" s="62"/>
      <c r="AL11" s="62">
        <f>SMP!$K11</f>
        <v>113.8302195386341</v>
      </c>
      <c r="AM11" s="62"/>
      <c r="AN11" s="63">
        <f>WFP!$K11</f>
        <v>229.2988569875057</v>
      </c>
    </row>
    <row r="12" spans="1:40" s="49" customFormat="1" x14ac:dyDescent="0.4">
      <c r="A12" s="59" t="s">
        <v>84</v>
      </c>
      <c r="B12" s="65" t="s">
        <v>85</v>
      </c>
      <c r="C12" s="61">
        <f t="shared" si="3"/>
        <v>9226.4576855493142</v>
      </c>
      <c r="D12" s="62">
        <f>AA!$K12</f>
        <v>335.05209466142037</v>
      </c>
      <c r="E12" s="62">
        <f>BBWB!$K12</f>
        <v>81.570014720973887</v>
      </c>
      <c r="F12" s="62">
        <f>CA!$K12</f>
        <v>84.631092260253524</v>
      </c>
      <c r="G12" s="62"/>
      <c r="H12" s="62">
        <f>CTB!K12</f>
        <v>282.93917200000004</v>
      </c>
      <c r="I12" s="62">
        <f>DLA!$K12</f>
        <v>570.10688154426043</v>
      </c>
      <c r="J12" s="62">
        <f>'DLA (children)'!$K12</f>
        <v>78.625365722313603</v>
      </c>
      <c r="K12" s="62">
        <f>'DLA (working age)'!$K12</f>
        <v>327.9454722792704</v>
      </c>
      <c r="L12" s="62">
        <f>'DLA (pensioners)'!$K12</f>
        <v>162.67009342771956</v>
      </c>
      <c r="M12" s="62">
        <f>DHP!$K12</f>
        <v>1.3698637120714268</v>
      </c>
      <c r="N12" s="62"/>
      <c r="O12" s="62">
        <f>HB!$K12</f>
        <v>925.334025</v>
      </c>
      <c r="P12" s="62">
        <f>IB!$K12</f>
        <v>420.92751463476509</v>
      </c>
      <c r="Q12" s="62">
        <f>IS!$K12</f>
        <v>662.87870809700348</v>
      </c>
      <c r="R12" s="62"/>
      <c r="S12" s="62">
        <f>'IS (incapacity)'!$K12</f>
        <v>292.54255906810516</v>
      </c>
      <c r="T12" s="62">
        <f>'IS (lone parent)'!$K12</f>
        <v>331.26009302162248</v>
      </c>
      <c r="U12" s="62">
        <f>'IS (carer)'!$K12</f>
        <v>20.861308693424931</v>
      </c>
      <c r="V12" s="62">
        <f>'IS (others)'!$K12</f>
        <v>18.214747313850921</v>
      </c>
      <c r="W12" s="62">
        <f>IIDB!$K12</f>
        <v>46.898642693263319</v>
      </c>
      <c r="X12" s="62">
        <f>JSA!$K12</f>
        <v>150.24827086325445</v>
      </c>
      <c r="Y12" s="62">
        <f>MA!$K12</f>
        <v>15.829484018502813</v>
      </c>
      <c r="Z12" s="62">
        <f>O75TVL!$K12</f>
        <v>42.721544665064329</v>
      </c>
      <c r="AA12" s="62">
        <f>PC!$K12</f>
        <v>457.45459350865093</v>
      </c>
      <c r="AB12" s="62"/>
      <c r="AC12" s="62">
        <f>SDA!$K12</f>
        <v>72.644136973283736</v>
      </c>
      <c r="AD12" s="62">
        <f>'SDA (working age)'!$K12</f>
        <v>63.074083473656302</v>
      </c>
      <c r="AE12" s="62">
        <f>'SDA (pensioners)'!$K12</f>
        <v>9.5700534996274467</v>
      </c>
      <c r="AF12" s="62">
        <f>SP!$K12</f>
        <v>4714.2105425312948</v>
      </c>
      <c r="AG12" s="62"/>
      <c r="AH12" s="62"/>
      <c r="AI12" s="62"/>
      <c r="AJ12" s="62"/>
      <c r="AK12" s="62"/>
      <c r="AL12" s="62">
        <f>SMP!$K12</f>
        <v>120.89765291511314</v>
      </c>
      <c r="AM12" s="62"/>
      <c r="AN12" s="63">
        <f>WFP!$K12</f>
        <v>240.74345075013912</v>
      </c>
    </row>
    <row r="13" spans="1:40" s="49" customFormat="1" x14ac:dyDescent="0.4">
      <c r="A13" s="59" t="s">
        <v>86</v>
      </c>
      <c r="B13" s="65" t="s">
        <v>87</v>
      </c>
      <c r="C13" s="61">
        <f t="shared" si="3"/>
        <v>13971.346744643908</v>
      </c>
      <c r="D13" s="62">
        <f>AA!$K13</f>
        <v>319.34984948733751</v>
      </c>
      <c r="E13" s="62">
        <f>BBWB!$K13</f>
        <v>91.157366282702625</v>
      </c>
      <c r="F13" s="62">
        <f>CA!$K13</f>
        <v>115.99349625223303</v>
      </c>
      <c r="G13" s="62"/>
      <c r="H13" s="62">
        <f>CTB!K13</f>
        <v>598.88055101000009</v>
      </c>
      <c r="I13" s="62">
        <f>DLA!$K13</f>
        <v>797.21165386567384</v>
      </c>
      <c r="J13" s="62">
        <f>'DLA (children)'!$K13</f>
        <v>96.532314095009696</v>
      </c>
      <c r="K13" s="62">
        <f>'DLA (working age)'!$K13</f>
        <v>496.43467829769315</v>
      </c>
      <c r="L13" s="62">
        <f>'DLA (pensioners)'!$K13</f>
        <v>203.31940500717002</v>
      </c>
      <c r="M13" s="62">
        <f>DHP!$K13</f>
        <v>3.9302150000000005</v>
      </c>
      <c r="N13" s="62"/>
      <c r="O13" s="62">
        <f>HB!$K13</f>
        <v>3397.4533624400001</v>
      </c>
      <c r="P13" s="62">
        <f>IB!$K13</f>
        <v>527.12695533715055</v>
      </c>
      <c r="Q13" s="62">
        <f>IS!$K13</f>
        <v>1877.7280449541772</v>
      </c>
      <c r="R13" s="62"/>
      <c r="S13" s="62">
        <f>'IS (incapacity)'!$K13</f>
        <v>813.90003621765254</v>
      </c>
      <c r="T13" s="62">
        <f>'IS (lone parent)'!$K13</f>
        <v>958.13165104405402</v>
      </c>
      <c r="U13" s="62">
        <f>'IS (carer)'!$K13</f>
        <v>35.406657828486303</v>
      </c>
      <c r="V13" s="62">
        <f>'IS (others)'!$K13</f>
        <v>70.289699863984197</v>
      </c>
      <c r="W13" s="62">
        <f>IIDB!$K13</f>
        <v>31.968586490016413</v>
      </c>
      <c r="X13" s="62">
        <f>JSA!$K13</f>
        <v>435.0743575961842</v>
      </c>
      <c r="Y13" s="62">
        <f>MA!$K13</f>
        <v>17.879221724628717</v>
      </c>
      <c r="Z13" s="62">
        <f>O75TVL!$K13</f>
        <v>38.816978478513434</v>
      </c>
      <c r="AA13" s="62">
        <f>PC!$K13</f>
        <v>880.96569131027934</v>
      </c>
      <c r="AB13" s="62"/>
      <c r="AC13" s="62">
        <f>SDA!$K13</f>
        <v>81.360464149970554</v>
      </c>
      <c r="AD13" s="62">
        <f>'SDA (working age)'!$K13</f>
        <v>71.510652606006417</v>
      </c>
      <c r="AE13" s="62">
        <f>'SDA (pensioners)'!$K13</f>
        <v>9.8498115439641278</v>
      </c>
      <c r="AF13" s="62">
        <f>SP!$K13</f>
        <v>4299.2312898123037</v>
      </c>
      <c r="AG13" s="62"/>
      <c r="AH13" s="62"/>
      <c r="AI13" s="62"/>
      <c r="AJ13" s="62"/>
      <c r="AK13" s="62"/>
      <c r="AL13" s="62">
        <f>SMP!$K13</f>
        <v>213.35355952926628</v>
      </c>
      <c r="AM13" s="62"/>
      <c r="AN13" s="63">
        <f>WFP!$K13</f>
        <v>243.86510092347163</v>
      </c>
    </row>
    <row r="14" spans="1:40" s="49" customFormat="1" x14ac:dyDescent="0.4">
      <c r="A14" s="59" t="s">
        <v>88</v>
      </c>
      <c r="B14" s="65" t="s">
        <v>89</v>
      </c>
      <c r="C14" s="61">
        <f t="shared" si="3"/>
        <v>12990.071808040369</v>
      </c>
      <c r="D14" s="62">
        <f>AA!$K14</f>
        <v>400.67767043232089</v>
      </c>
      <c r="E14" s="62">
        <f>BBWB!$K14</f>
        <v>119.3116659557312</v>
      </c>
      <c r="F14" s="62">
        <f>CA!$K14</f>
        <v>103.50770252802872</v>
      </c>
      <c r="G14" s="62"/>
      <c r="H14" s="62">
        <f>CTB!K14</f>
        <v>373.08997199999999</v>
      </c>
      <c r="I14" s="62">
        <f>DLA!$K14</f>
        <v>709.05476486512759</v>
      </c>
      <c r="J14" s="62">
        <f>'DLA (children)'!$K14</f>
        <v>108.73948723086818</v>
      </c>
      <c r="K14" s="62">
        <f>'DLA (working age)'!$K14</f>
        <v>411.67320919892097</v>
      </c>
      <c r="L14" s="62">
        <f>'DLA (pensioners)'!$K14</f>
        <v>186.98245038403218</v>
      </c>
      <c r="M14" s="62">
        <f>DHP!$K14</f>
        <v>2.2484632799999997</v>
      </c>
      <c r="N14" s="62"/>
      <c r="O14" s="62">
        <f>HB!$K14</f>
        <v>1481.435422</v>
      </c>
      <c r="P14" s="62">
        <f>IB!$K14</f>
        <v>532.90219357374633</v>
      </c>
      <c r="Q14" s="62">
        <f>IS!$K14</f>
        <v>892.33858045547674</v>
      </c>
      <c r="R14" s="62"/>
      <c r="S14" s="62">
        <f>'IS (incapacity)'!$K14</f>
        <v>389.84555261433468</v>
      </c>
      <c r="T14" s="62">
        <f>'IS (lone parent)'!$K14</f>
        <v>455.27384391423095</v>
      </c>
      <c r="U14" s="62">
        <f>'IS (carer)'!$K14</f>
        <v>24.111603112881685</v>
      </c>
      <c r="V14" s="62">
        <f>'IS (others)'!$K14</f>
        <v>23.107580814029422</v>
      </c>
      <c r="W14" s="62">
        <f>IIDB!$K14</f>
        <v>60.956039957057413</v>
      </c>
      <c r="X14" s="62">
        <f>JSA!$K14</f>
        <v>191.32255005674043</v>
      </c>
      <c r="Y14" s="62">
        <f>MA!$K14</f>
        <v>24.689794473417482</v>
      </c>
      <c r="Z14" s="62">
        <f>O75TVL!$K14</f>
        <v>63.34554382972032</v>
      </c>
      <c r="AA14" s="62">
        <f>PC!$K14</f>
        <v>568.09030557298672</v>
      </c>
      <c r="AB14" s="62"/>
      <c r="AC14" s="62">
        <f>SDA!$K14</f>
        <v>103.79216076057671</v>
      </c>
      <c r="AD14" s="62">
        <f>'SDA (working age)'!$K14</f>
        <v>90.147213049094717</v>
      </c>
      <c r="AE14" s="62">
        <f>'SDA (pensioners)'!$K14</f>
        <v>13.644947711482011</v>
      </c>
      <c r="AF14" s="62">
        <f>SP!$K14</f>
        <v>6826.3936316914569</v>
      </c>
      <c r="AG14" s="62"/>
      <c r="AH14" s="62"/>
      <c r="AI14" s="62"/>
      <c r="AJ14" s="62"/>
      <c r="AK14" s="62"/>
      <c r="AL14" s="62">
        <f>SMP!$K14</f>
        <v>183.17211884960997</v>
      </c>
      <c r="AM14" s="62"/>
      <c r="AN14" s="63">
        <f>WFP!$K14</f>
        <v>353.74322775837163</v>
      </c>
    </row>
    <row r="15" spans="1:40" s="49" customFormat="1" x14ac:dyDescent="0.4">
      <c r="A15" s="59" t="s">
        <v>90</v>
      </c>
      <c r="B15" s="65" t="s">
        <v>91</v>
      </c>
      <c r="C15" s="61">
        <f t="shared" si="3"/>
        <v>9020.6737841154099</v>
      </c>
      <c r="D15" s="62">
        <f>AA!$K15</f>
        <v>349.92754655268851</v>
      </c>
      <c r="E15" s="62">
        <f>BBWB!$K15</f>
        <v>72.006592765522825</v>
      </c>
      <c r="F15" s="62">
        <f>CA!$K15</f>
        <v>79.04566904946509</v>
      </c>
      <c r="G15" s="62"/>
      <c r="H15" s="62">
        <f>CTB!K15</f>
        <v>260.32532400000002</v>
      </c>
      <c r="I15" s="62">
        <f>DLA!$K15</f>
        <v>546.27217067565925</v>
      </c>
      <c r="J15" s="62">
        <f>'DLA (children)'!$K15</f>
        <v>62.034028248007729</v>
      </c>
      <c r="K15" s="62">
        <f>'DLA (working age)'!$K15</f>
        <v>321.13150253988834</v>
      </c>
      <c r="L15" s="62">
        <f>'DLA (pensioners)'!$K15</f>
        <v>162.85298301939457</v>
      </c>
      <c r="M15" s="62">
        <f>DHP!$K15</f>
        <v>1.2789975899999999</v>
      </c>
      <c r="N15" s="62"/>
      <c r="O15" s="62">
        <f>HB!$K15</f>
        <v>880.75575800000001</v>
      </c>
      <c r="P15" s="62">
        <f>IB!$K15</f>
        <v>448.31056018550157</v>
      </c>
      <c r="Q15" s="62">
        <f>IS!$K15</f>
        <v>616.88055515706776</v>
      </c>
      <c r="R15" s="62"/>
      <c r="S15" s="62">
        <f>'IS (incapacity)'!$K15</f>
        <v>311.8173922088759</v>
      </c>
      <c r="T15" s="62">
        <f>'IS (lone parent)'!$K15</f>
        <v>271.69435231134764</v>
      </c>
      <c r="U15" s="62">
        <f>'IS (carer)'!$K15</f>
        <v>18.856874487849673</v>
      </c>
      <c r="V15" s="62">
        <f>'IS (others)'!$K15</f>
        <v>14.511936148994403</v>
      </c>
      <c r="W15" s="62">
        <f>IIDB!$K15</f>
        <v>48.806567827967584</v>
      </c>
      <c r="X15" s="62">
        <f>JSA!$K15</f>
        <v>112.47594817642906</v>
      </c>
      <c r="Y15" s="62">
        <f>MA!$K15</f>
        <v>14.711142573716522</v>
      </c>
      <c r="Z15" s="62">
        <f>O75TVL!$K15</f>
        <v>45.535750427477097</v>
      </c>
      <c r="AA15" s="62">
        <f>PC!$K15</f>
        <v>457.21196737251631</v>
      </c>
      <c r="AB15" s="62"/>
      <c r="AC15" s="62">
        <f>SDA!$K15</f>
        <v>77.528444879249307</v>
      </c>
      <c r="AD15" s="62">
        <f>'SDA (working age)'!$K15</f>
        <v>67.740264542107965</v>
      </c>
      <c r="AE15" s="62">
        <f>'SDA (pensioners)'!$K15</f>
        <v>9.7881803371413252</v>
      </c>
      <c r="AF15" s="62">
        <f>SP!$K15</f>
        <v>4659.7577067058774</v>
      </c>
      <c r="AG15" s="62"/>
      <c r="AH15" s="62"/>
      <c r="AI15" s="62"/>
      <c r="AJ15" s="62"/>
      <c r="AK15" s="62"/>
      <c r="AL15" s="62">
        <f>SMP!$K15</f>
        <v>102.71698546968817</v>
      </c>
      <c r="AM15" s="62"/>
      <c r="AN15" s="63">
        <f>WFP!$K15</f>
        <v>247.12609670658392</v>
      </c>
    </row>
    <row r="16" spans="1:40" s="49" customFormat="1" x14ac:dyDescent="0.4">
      <c r="A16" s="47">
        <v>924</v>
      </c>
      <c r="B16" s="66" t="s">
        <v>92</v>
      </c>
      <c r="C16" s="56">
        <f t="shared" si="3"/>
        <v>6329.6930028940851</v>
      </c>
      <c r="D16" s="57">
        <f>AA!$K$16</f>
        <v>285.14623842340319</v>
      </c>
      <c r="E16" s="57">
        <f>BBWB!$K$16</f>
        <v>49.30555126470459</v>
      </c>
      <c r="F16" s="57">
        <f>CA!$K$16</f>
        <v>76.664555870720633</v>
      </c>
      <c r="G16" s="57"/>
      <c r="H16" s="57">
        <f>CTB!K16</f>
        <v>160.45740000000001</v>
      </c>
      <c r="I16" s="57">
        <f>DLA!$K$16</f>
        <v>671.37389736416037</v>
      </c>
      <c r="J16" s="57">
        <f>'DLA (children)'!$K$16</f>
        <v>51.94246416481117</v>
      </c>
      <c r="K16" s="57">
        <f>'DLA (working age)'!$K$16</f>
        <v>366.18808638115826</v>
      </c>
      <c r="L16" s="57">
        <f>'DLA (pensioners)'!$K$16</f>
        <v>254.17574367954072</v>
      </c>
      <c r="M16" s="57">
        <f>DHP!$K$16</f>
        <v>0.70686599999999988</v>
      </c>
      <c r="N16" s="57"/>
      <c r="O16" s="57">
        <f>HB!$K$16</f>
        <v>559.05071800000007</v>
      </c>
      <c r="P16" s="57">
        <f>IB!$K$16</f>
        <v>597.93560974776483</v>
      </c>
      <c r="Q16" s="57">
        <f>IS!$K$16</f>
        <v>590.92926791623347</v>
      </c>
      <c r="R16" s="57"/>
      <c r="S16" s="57">
        <f>'IS (incapacity)'!$K$16</f>
        <v>314.7947233463874</v>
      </c>
      <c r="T16" s="57">
        <f>'IS (lone parent)'!$K$16</f>
        <v>240.36284938226441</v>
      </c>
      <c r="U16" s="57">
        <f>'IS (carer)'!$K$16</f>
        <v>21.407638573390393</v>
      </c>
      <c r="V16" s="57">
        <f>'IS (others)'!$K$16</f>
        <v>14.364056614191238</v>
      </c>
      <c r="W16" s="57">
        <f>IIDB!$K$16</f>
        <v>53.701046227507227</v>
      </c>
      <c r="X16" s="57">
        <f>JSA!$K$16</f>
        <v>105.1653203581977</v>
      </c>
      <c r="Y16" s="57">
        <f>MA!$K$16</f>
        <v>7.0083912196112541</v>
      </c>
      <c r="Z16" s="57">
        <f>O75TVL!$K$16</f>
        <v>23.632745466811379</v>
      </c>
      <c r="AA16" s="57">
        <f>PC!$K$16</f>
        <v>351.9463827523536</v>
      </c>
      <c r="AB16" s="57"/>
      <c r="AC16" s="57">
        <f>SDA!$K$16</f>
        <v>61.10461491734776</v>
      </c>
      <c r="AD16" s="57">
        <f>'SDA (working age)'!$K$16</f>
        <v>50.576061222923073</v>
      </c>
      <c r="AE16" s="57">
        <f>'SDA (pensioners)'!$K$16</f>
        <v>10.5285536944247</v>
      </c>
      <c r="AF16" s="57">
        <f>SP!$K$16</f>
        <v>2537.4539077494433</v>
      </c>
      <c r="AG16" s="57"/>
      <c r="AH16" s="57"/>
      <c r="AI16" s="57"/>
      <c r="AJ16" s="57"/>
      <c r="AK16" s="57"/>
      <c r="AL16" s="57">
        <f>SMP!$K$16</f>
        <v>61.372082472155618</v>
      </c>
      <c r="AM16" s="57"/>
      <c r="AN16" s="58">
        <f>WFP!$K$16</f>
        <v>136.73840714366995</v>
      </c>
    </row>
    <row r="17" spans="1:40" s="49" customFormat="1" x14ac:dyDescent="0.4">
      <c r="A17" s="47">
        <v>923</v>
      </c>
      <c r="B17" s="66" t="s">
        <v>93</v>
      </c>
      <c r="C17" s="56">
        <f t="shared" si="3"/>
        <v>10448.147428515998</v>
      </c>
      <c r="D17" s="57">
        <f>AA!$K$17</f>
        <v>359.56950497924834</v>
      </c>
      <c r="E17" s="57">
        <f>BBWB!$K$17</f>
        <v>95.304850830212843</v>
      </c>
      <c r="F17" s="57">
        <f>CA!$K$17</f>
        <v>106.44191596559762</v>
      </c>
      <c r="G17" s="57"/>
      <c r="H17" s="57">
        <f>CTB!K17</f>
        <v>357.53287299999994</v>
      </c>
      <c r="I17" s="57">
        <f>DLA!$K$17</f>
        <v>912.39734270726149</v>
      </c>
      <c r="J17" s="57">
        <f>'DLA (children)'!$K$17</f>
        <v>78.088982870851439</v>
      </c>
      <c r="K17" s="57">
        <f>'DLA (working age)'!$K$17</f>
        <v>528.11585137056773</v>
      </c>
      <c r="L17" s="57">
        <f>'DLA (pensioners)'!$K$17</f>
        <v>306.95206550998785</v>
      </c>
      <c r="M17" s="57">
        <f>DHP!$K$17</f>
        <v>2.2400010000000004</v>
      </c>
      <c r="N17" s="57"/>
      <c r="O17" s="57">
        <f>HB!$K$17</f>
        <v>1188.4019659999999</v>
      </c>
      <c r="P17" s="57">
        <f>IB!$K$17</f>
        <v>809.11624661142741</v>
      </c>
      <c r="Q17" s="57">
        <f>IS!$K$17</f>
        <v>990.99489136437478</v>
      </c>
      <c r="R17" s="57"/>
      <c r="S17" s="57">
        <f>'IS (incapacity)'!$K$17</f>
        <v>545.10163338157486</v>
      </c>
      <c r="T17" s="57">
        <f>'IS (lone parent)'!$K$17</f>
        <v>385.14393113552796</v>
      </c>
      <c r="U17" s="57">
        <f>'IS (carer)'!$K$17</f>
        <v>32.210672317646399</v>
      </c>
      <c r="V17" s="57">
        <f>'IS (others)'!$K$17</f>
        <v>28.538654529625127</v>
      </c>
      <c r="W17" s="57">
        <f>IIDB!$K$17</f>
        <v>75.026987825501394</v>
      </c>
      <c r="X17" s="57">
        <f>JSA!$K$17</f>
        <v>241.96719216815242</v>
      </c>
      <c r="Y17" s="57">
        <f>MA!$K$17</f>
        <v>11.572007590896671</v>
      </c>
      <c r="Z17" s="57">
        <f>O75TVL!$K$17</f>
        <v>35.596006133002504</v>
      </c>
      <c r="AA17" s="57">
        <f>PC!$K$17</f>
        <v>601.87958706563325</v>
      </c>
      <c r="AB17" s="57"/>
      <c r="AC17" s="57">
        <f>SDA!$K$17</f>
        <v>101.69580507792783</v>
      </c>
      <c r="AD17" s="57">
        <f>'SDA (working age)'!$K$17</f>
        <v>87.787874351687705</v>
      </c>
      <c r="AE17" s="57">
        <f>'SDA (pensioners)'!$K$17</f>
        <v>13.90793072624013</v>
      </c>
      <c r="AF17" s="57">
        <f>SP!$K$17</f>
        <v>4221.3309704171734</v>
      </c>
      <c r="AG17" s="57"/>
      <c r="AH17" s="57"/>
      <c r="AI17" s="57"/>
      <c r="AJ17" s="57"/>
      <c r="AK17" s="57"/>
      <c r="AL17" s="57">
        <f>SMP!$K$17</f>
        <v>118.54654226650877</v>
      </c>
      <c r="AM17" s="57"/>
      <c r="AN17" s="58">
        <f>WFP!$K$17</f>
        <v>218.53273751308055</v>
      </c>
    </row>
    <row r="18" spans="1:40" s="72" customFormat="1" ht="30" customHeight="1" x14ac:dyDescent="0.4">
      <c r="A18" s="67">
        <v>922</v>
      </c>
      <c r="B18" s="68" t="s">
        <v>94</v>
      </c>
      <c r="C18" s="69">
        <f t="shared" si="3"/>
        <v>10.136005020685571</v>
      </c>
      <c r="D18" s="78"/>
      <c r="E18" s="78"/>
      <c r="F18" s="78"/>
      <c r="G18" s="78"/>
      <c r="H18" s="78"/>
      <c r="I18" s="78"/>
      <c r="J18" s="78"/>
      <c r="K18" s="78"/>
      <c r="L18" s="78"/>
      <c r="M18" s="78"/>
      <c r="N18" s="78"/>
      <c r="O18" s="78"/>
      <c r="P18" s="78"/>
      <c r="Q18" s="78"/>
      <c r="R18" s="78"/>
      <c r="S18" s="78"/>
      <c r="T18" s="78"/>
      <c r="U18" s="78"/>
      <c r="V18" s="78"/>
      <c r="W18" s="78"/>
      <c r="X18" s="78"/>
      <c r="Y18" s="78"/>
      <c r="Z18" s="78">
        <f>O75TVL!$K$18</f>
        <v>10.136005020685571</v>
      </c>
      <c r="AA18" s="78"/>
      <c r="AB18" s="78"/>
      <c r="AC18" s="78"/>
      <c r="AD18" s="78"/>
      <c r="AE18" s="78"/>
      <c r="AF18" s="78"/>
      <c r="AG18" s="78"/>
      <c r="AH18" s="78"/>
      <c r="AI18" s="78"/>
      <c r="AJ18" s="78"/>
      <c r="AK18" s="78"/>
      <c r="AL18" s="78"/>
      <c r="AM18" s="78"/>
      <c r="AN18" s="79"/>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1" width="9.109375" style="199" customWidth="1"/>
    <col min="22" max="22" width="8.88671875" style="199"/>
    <col min="23" max="16384" width="8.88671875" style="179"/>
  </cols>
  <sheetData>
    <row r="1" spans="1:25" ht="60" customHeight="1" thickBot="1" x14ac:dyDescent="0.45">
      <c r="A1" s="176" t="s">
        <v>207</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AA!C$12</f>
        <v>198.29417428045028</v>
      </c>
      <c r="C3" s="185">
        <f>AA!D$12</f>
        <v>205.41888463926824</v>
      </c>
      <c r="D3" s="185">
        <f>AA!E$12</f>
        <v>222.07335062388117</v>
      </c>
      <c r="E3" s="185">
        <f>AA!F$12</f>
        <v>237.41236130779353</v>
      </c>
      <c r="F3" s="185">
        <f>AA!G$12</f>
        <v>252.17941915120019</v>
      </c>
      <c r="G3" s="185">
        <f>AA!H$12</f>
        <v>272.41288029455723</v>
      </c>
      <c r="H3" s="185">
        <f>AA!I$12</f>
        <v>289.98699239088069</v>
      </c>
      <c r="I3" s="185">
        <f>AA!J$12</f>
        <v>313.34702387011191</v>
      </c>
      <c r="J3" s="185">
        <f>AA!K$12</f>
        <v>335.05209466142037</v>
      </c>
      <c r="K3" s="185">
        <f>AA!L$12</f>
        <v>360.88185845352456</v>
      </c>
      <c r="L3" s="185">
        <f>AA!M$12</f>
        <v>384.45116568287966</v>
      </c>
      <c r="M3" s="185">
        <f>AA!N$12</f>
        <v>409.20019561232652</v>
      </c>
      <c r="N3" s="185">
        <f>AA!O$12</f>
        <v>434.76731859422523</v>
      </c>
      <c r="O3" s="185">
        <f>AA!P$12</f>
        <v>470.592899044521</v>
      </c>
      <c r="P3" s="185">
        <f>AA!Q$12</f>
        <v>486.30812076660919</v>
      </c>
      <c r="Q3" s="185">
        <f>AA!R$12</f>
        <v>501.26510098286656</v>
      </c>
      <c r="R3" s="185">
        <f>AA!S$12</f>
        <v>519.51745537153079</v>
      </c>
      <c r="S3" s="185">
        <f>AA!T$12</f>
        <v>512.55725427194579</v>
      </c>
      <c r="T3" s="185">
        <f>AA!U$12</f>
        <v>520.01301593238611</v>
      </c>
      <c r="U3" s="185">
        <f>AA!V$12</f>
        <v>529.29748886310313</v>
      </c>
      <c r="V3" s="185">
        <f>AA!W$12</f>
        <v>531.28712758398478</v>
      </c>
      <c r="W3" s="185">
        <f>AA!X$12</f>
        <v>536.98725833328172</v>
      </c>
      <c r="X3" s="185">
        <f>AA!Y$12</f>
        <v>550.45524615238787</v>
      </c>
      <c r="Y3" s="186">
        <f>AA!Z$12</f>
        <v>573.28171743276755</v>
      </c>
    </row>
    <row r="4" spans="1:25" ht="15" customHeight="1" x14ac:dyDescent="0.4">
      <c r="A4" s="187" t="s">
        <v>190</v>
      </c>
      <c r="B4" s="97">
        <f>BBWB!C$12</f>
        <v>0</v>
      </c>
      <c r="C4" s="97">
        <f>BBWB!D$12</f>
        <v>0</v>
      </c>
      <c r="D4" s="97">
        <f>BBWB!E$12</f>
        <v>0</v>
      </c>
      <c r="E4" s="97">
        <f>BBWB!F$12</f>
        <v>78.440879648818054</v>
      </c>
      <c r="F4" s="97">
        <f>BBWB!G$12</f>
        <v>78.270103714947325</v>
      </c>
      <c r="G4" s="97">
        <f>BBWB!H$12</f>
        <v>90.835943288389515</v>
      </c>
      <c r="H4" s="97">
        <f>BBWB!I$12</f>
        <v>95.020328888420963</v>
      </c>
      <c r="I4" s="97">
        <f>BBWB!J$12</f>
        <v>88.515010241060736</v>
      </c>
      <c r="J4" s="97">
        <f>BBWB!K$12</f>
        <v>81.570014720973887</v>
      </c>
      <c r="K4" s="97">
        <f>BBWB!L$12</f>
        <v>77.33460194086291</v>
      </c>
      <c r="L4" s="97">
        <f>BBWB!M$12</f>
        <v>69.881787197907585</v>
      </c>
      <c r="M4" s="97">
        <f>BBWB!N$12</f>
        <v>64.576543197690299</v>
      </c>
      <c r="N4" s="97">
        <f>BBWB!O$12</f>
        <v>59.27791789196327</v>
      </c>
      <c r="O4" s="97">
        <f>BBWB!P$12</f>
        <v>57.55571881354534</v>
      </c>
      <c r="P4" s="97">
        <f>BBWB!Q$12</f>
        <v>54.876122360802228</v>
      </c>
      <c r="Q4" s="97">
        <f>BBWB!R$12</f>
        <v>52.886524563197867</v>
      </c>
      <c r="R4" s="97">
        <f>BBWB!S$12</f>
        <v>52.849281569847243</v>
      </c>
      <c r="S4" s="97">
        <f>BBWB!T$12</f>
        <v>51.553802527304867</v>
      </c>
      <c r="T4" s="97">
        <f>BBWB!U$12</f>
        <v>51.60227780820054</v>
      </c>
      <c r="U4" s="97">
        <f>BBWB!V$12</f>
        <v>51.492442448727765</v>
      </c>
      <c r="V4" s="97">
        <f>BBWB!W$12</f>
        <v>50.266346623837705</v>
      </c>
      <c r="W4" s="97">
        <f>BBWB!X$12</f>
        <v>44.893445145819555</v>
      </c>
      <c r="X4" s="97">
        <f>BBWB!Y$12</f>
        <v>42.382041371365219</v>
      </c>
      <c r="Y4" s="109">
        <f>BBWB!Z$12</f>
        <v>45.958887343757198</v>
      </c>
    </row>
    <row r="5" spans="1:25" ht="15" customHeight="1" x14ac:dyDescent="0.4">
      <c r="A5" s="187" t="s">
        <v>50</v>
      </c>
      <c r="B5" s="97"/>
      <c r="C5" s="97"/>
      <c r="D5" s="97"/>
      <c r="E5" s="97"/>
      <c r="F5" s="97"/>
      <c r="G5" s="97">
        <f>CA!H$12</f>
        <v>69.402308845826937</v>
      </c>
      <c r="H5" s="97">
        <f>CA!I$12</f>
        <v>75.048265531585272</v>
      </c>
      <c r="I5" s="97">
        <f>CA!J$12</f>
        <v>80.094798183824523</v>
      </c>
      <c r="J5" s="97">
        <f>CA!K$12</f>
        <v>84.631092260253524</v>
      </c>
      <c r="K5" s="97">
        <f>CA!L$12</f>
        <v>89.304070192025989</v>
      </c>
      <c r="L5" s="97">
        <f>CA!M$12</f>
        <v>92.530326792882732</v>
      </c>
      <c r="M5" s="97">
        <f>CA!N$12</f>
        <v>100.14320355237662</v>
      </c>
      <c r="N5" s="97">
        <f>CA!O$12</f>
        <v>107.09523609111794</v>
      </c>
      <c r="O5" s="97">
        <f>CA!P$12</f>
        <v>117.24916869824985</v>
      </c>
      <c r="P5" s="97">
        <f>CA!Q$12</f>
        <v>124.30899550852529</v>
      </c>
      <c r="Q5" s="97">
        <f>CA!R$12</f>
        <v>137.9328933611875</v>
      </c>
      <c r="R5" s="97">
        <f>CA!S$12</f>
        <v>154.43543637685488</v>
      </c>
      <c r="S5" s="97">
        <f>CA!T$12</f>
        <v>167.35206167022088</v>
      </c>
      <c r="T5" s="97">
        <f>CA!U$12</f>
        <v>185.30310988588849</v>
      </c>
      <c r="U5" s="97">
        <f>CA!V$12</f>
        <v>202.50672383217102</v>
      </c>
      <c r="V5" s="97">
        <f>CA!W$12</f>
        <v>211.83235382699053</v>
      </c>
      <c r="W5" s="97">
        <f>CA!X$12</f>
        <v>224.50365099244141</v>
      </c>
      <c r="X5" s="97">
        <f>CA!Y$12</f>
        <v>241.17093043228084</v>
      </c>
      <c r="Y5" s="109">
        <f>CA!Z$12</f>
        <v>255.04501314631167</v>
      </c>
    </row>
    <row r="6" spans="1:25" ht="15" customHeight="1" x14ac:dyDescent="0.4">
      <c r="A6" s="187" t="s">
        <v>108</v>
      </c>
      <c r="B6" s="97"/>
      <c r="C6" s="97"/>
      <c r="D6" s="97"/>
      <c r="E6" s="97"/>
      <c r="F6" s="97"/>
      <c r="G6" s="97">
        <f>CWP!H$12</f>
        <v>0</v>
      </c>
      <c r="H6" s="97">
        <f>CWP!I$12</f>
        <v>0</v>
      </c>
      <c r="I6" s="97">
        <f>CWP!J$12</f>
        <v>0</v>
      </c>
      <c r="J6" s="97">
        <f>CWP!K$12</f>
        <v>0</v>
      </c>
      <c r="K6" s="97">
        <f>CWP!L$12</f>
        <v>0</v>
      </c>
      <c r="L6" s="97">
        <f>CWP!M$12</f>
        <v>0</v>
      </c>
      <c r="M6" s="97">
        <f>CWP!N$12</f>
        <v>0</v>
      </c>
      <c r="N6" s="97">
        <f>CWP!O$12</f>
        <v>0</v>
      </c>
      <c r="O6" s="97">
        <f>CWP!P$12</f>
        <v>23.862090505542451</v>
      </c>
      <c r="P6" s="97">
        <f>CWP!Q$12</f>
        <v>36.217411740629302</v>
      </c>
      <c r="Q6" s="97">
        <f>CWP!R$12</f>
        <v>16.817192126807175</v>
      </c>
      <c r="R6" s="97">
        <f>CWP!S$12</f>
        <v>12.536874080410607</v>
      </c>
      <c r="S6" s="97">
        <f>CWP!T$12</f>
        <v>0</v>
      </c>
      <c r="T6" s="97">
        <f>CWP!U$12</f>
        <v>0.66216000000000008</v>
      </c>
      <c r="U6" s="97">
        <f>CWP!V$12</f>
        <v>0</v>
      </c>
      <c r="V6" s="97">
        <f>CWP!W$12</f>
        <v>0</v>
      </c>
      <c r="W6" s="97">
        <f>CWP!X$12</f>
        <v>6.8088099915023115</v>
      </c>
      <c r="X6" s="97">
        <f>CWP!Y$12</f>
        <v>3.5362837409871851E-5</v>
      </c>
      <c r="Y6" s="109">
        <f>CWP!Z$12</f>
        <v>0</v>
      </c>
    </row>
    <row r="7" spans="1:25" ht="15" customHeight="1" x14ac:dyDescent="0.4">
      <c r="A7" s="187" t="s">
        <v>51</v>
      </c>
      <c r="B7" s="97">
        <f>CTB!C$12</f>
        <v>161.558558</v>
      </c>
      <c r="C7" s="97">
        <f>CTB!D$12</f>
        <v>161.06034299999999</v>
      </c>
      <c r="D7" s="97">
        <f>CTB!E$12</f>
        <v>167.46988899999999</v>
      </c>
      <c r="E7" s="97">
        <f>CTB!F$12</f>
        <v>176.080376</v>
      </c>
      <c r="F7" s="97">
        <f>CTB!G$12</f>
        <v>182.07454199999998</v>
      </c>
      <c r="G7" s="97">
        <f>CTB!H$12</f>
        <v>191.35075400000002</v>
      </c>
      <c r="H7" s="97">
        <f>CTB!I$12</f>
        <v>209.011797</v>
      </c>
      <c r="I7" s="97">
        <f>CTB!J$12</f>
        <v>249.86232900000002</v>
      </c>
      <c r="J7" s="97">
        <f>CTB!K$12</f>
        <v>282.93917200000004</v>
      </c>
      <c r="K7" s="97">
        <f>CTB!L$12</f>
        <v>304.46233699999999</v>
      </c>
      <c r="L7" s="97">
        <f>CTB!M$12</f>
        <v>322.27401800000001</v>
      </c>
      <c r="M7" s="97">
        <f>CTB!N$12</f>
        <v>334.89466999999996</v>
      </c>
      <c r="N7" s="97">
        <f>CTB!O$12</f>
        <v>357.23846899999995</v>
      </c>
      <c r="O7" s="97">
        <f>CTB!P$12</f>
        <v>401.82092599999999</v>
      </c>
      <c r="P7" s="97">
        <f>CTB!Q$12</f>
        <v>423.16880700000002</v>
      </c>
      <c r="Q7" s="97">
        <f>CTB!R$12</f>
        <v>422.06447499999996</v>
      </c>
      <c r="R7" s="97">
        <f>CTB!S$12</f>
        <v>423.49779799999999</v>
      </c>
      <c r="S7" s="97"/>
      <c r="T7" s="97"/>
      <c r="U7" s="97"/>
      <c r="V7" s="97"/>
      <c r="W7" s="97"/>
      <c r="X7" s="97"/>
      <c r="Y7" s="109"/>
    </row>
    <row r="8" spans="1:25" ht="30" customHeight="1" x14ac:dyDescent="0.4">
      <c r="A8" s="187" t="s">
        <v>52</v>
      </c>
      <c r="B8" s="97">
        <f>DLA!C$12</f>
        <v>289.76482590664409</v>
      </c>
      <c r="C8" s="97">
        <f>DLA!D$12</f>
        <v>321.43413369746492</v>
      </c>
      <c r="D8" s="97">
        <f>DLA!E$12</f>
        <v>345.39291153114783</v>
      </c>
      <c r="E8" s="97">
        <f>DLA!F$12</f>
        <v>377.47046594338218</v>
      </c>
      <c r="F8" s="97">
        <f>DLA!G$12</f>
        <v>410.9274485417252</v>
      </c>
      <c r="G8" s="97">
        <f>DLA!H$12</f>
        <v>446.4178906885823</v>
      </c>
      <c r="H8" s="97">
        <f>DLA!I$12</f>
        <v>489.17992584165802</v>
      </c>
      <c r="I8" s="97">
        <f>DLA!J$12</f>
        <v>532.56695873921478</v>
      </c>
      <c r="J8" s="97">
        <f>DLA!K$12</f>
        <v>570.10688154426043</v>
      </c>
      <c r="K8" s="97">
        <f>DLA!L$12</f>
        <v>608.55279690699331</v>
      </c>
      <c r="L8" s="97">
        <f>DLA!M$12</f>
        <v>647.58736599710744</v>
      </c>
      <c r="M8" s="97">
        <f>DLA!N$12</f>
        <v>695.25807907082321</v>
      </c>
      <c r="N8" s="97">
        <f>DLA!O$12</f>
        <v>743.03280116833128</v>
      </c>
      <c r="O8" s="97">
        <f>DLA!P$12</f>
        <v>812.53989371114153</v>
      </c>
      <c r="P8" s="97">
        <f>DLA!Q$12</f>
        <v>851.02858204893028</v>
      </c>
      <c r="Q8" s="97">
        <f>DLA!R$12</f>
        <v>910.72985575002235</v>
      </c>
      <c r="R8" s="97">
        <f>DLA!S$12</f>
        <v>983.66916680060308</v>
      </c>
      <c r="S8" s="97">
        <f>DLA!T$12</f>
        <v>1017.0345323953793</v>
      </c>
      <c r="T8" s="97">
        <f>DLA!U$12</f>
        <v>1025.9380532339787</v>
      </c>
      <c r="U8" s="97">
        <f>DLA!V$12</f>
        <v>984.23827649435611</v>
      </c>
      <c r="V8" s="97">
        <f>DLA!W$12</f>
        <v>864.3676433033994</v>
      </c>
      <c r="W8" s="97">
        <f>DLA!X$12</f>
        <v>720.06329234184238</v>
      </c>
      <c r="X8" s="97">
        <f>DLA!Y$12</f>
        <v>647.20397357949992</v>
      </c>
      <c r="Y8" s="109">
        <f>DLA!Z$12</f>
        <v>582.09650126255235</v>
      </c>
    </row>
    <row r="9" spans="1:25" ht="15" customHeight="1" x14ac:dyDescent="0.4">
      <c r="A9" s="188" t="s">
        <v>53</v>
      </c>
      <c r="B9" s="97"/>
      <c r="C9" s="97"/>
      <c r="D9" s="97"/>
      <c r="E9" s="97"/>
      <c r="F9" s="97"/>
      <c r="G9" s="97"/>
      <c r="H9" s="97">
        <f>'DLA (children)'!I$12</f>
        <v>70.273962418139391</v>
      </c>
      <c r="I9" s="97">
        <f>'DLA (children)'!J$12</f>
        <v>74.112488212479718</v>
      </c>
      <c r="J9" s="97">
        <f>'DLA (children)'!K$12</f>
        <v>78.625365722313603</v>
      </c>
      <c r="K9" s="97">
        <f>'DLA (children)'!L$12</f>
        <v>85.92664172522359</v>
      </c>
      <c r="L9" s="97">
        <f>'DLA (children)'!M$12</f>
        <v>90.384776792361905</v>
      </c>
      <c r="M9" s="97">
        <f>'DLA (children)'!N$12</f>
        <v>96.085389527463278</v>
      </c>
      <c r="N9" s="97">
        <f>'DLA (children)'!O$12</f>
        <v>101.97084946407337</v>
      </c>
      <c r="O9" s="97">
        <f>'DLA (children)'!P$12</f>
        <v>109.50228822985974</v>
      </c>
      <c r="P9" s="97">
        <f>'DLA (children)'!Q$12</f>
        <v>113.05951262667769</v>
      </c>
      <c r="Q9" s="97">
        <f>'DLA (children)'!R$12</f>
        <v>122.60358601236983</v>
      </c>
      <c r="R9" s="97">
        <f>'DLA (children)'!S$12</f>
        <v>130.94498220279149</v>
      </c>
      <c r="S9" s="97">
        <f>'DLA (children)'!T$12</f>
        <v>138.67807698243331</v>
      </c>
      <c r="T9" s="97">
        <f>'DLA (children)'!U$12</f>
        <v>163.27823386519501</v>
      </c>
      <c r="U9" s="97">
        <f>'DLA (children)'!V$12</f>
        <v>174.5677963425355</v>
      </c>
      <c r="V9" s="97">
        <f>'DLA (children)'!W$12</f>
        <v>179.66595554956743</v>
      </c>
      <c r="W9" s="97">
        <f>'DLA (children)'!X$12</f>
        <v>185.71949340040823</v>
      </c>
      <c r="X9" s="97">
        <f>'DLA (children)'!Y$12</f>
        <v>200.0429132359676</v>
      </c>
      <c r="Y9" s="109">
        <f>'DLA (children)'!Z$12</f>
        <v>217.41588054106299</v>
      </c>
    </row>
    <row r="10" spans="1:25" ht="15" customHeight="1" x14ac:dyDescent="0.4">
      <c r="A10" s="188" t="s">
        <v>54</v>
      </c>
      <c r="B10" s="97"/>
      <c r="C10" s="97"/>
      <c r="D10" s="97"/>
      <c r="E10" s="97"/>
      <c r="F10" s="97"/>
      <c r="G10" s="97"/>
      <c r="H10" s="97">
        <f>'DLA (working age)'!I$12</f>
        <v>285.19423798986253</v>
      </c>
      <c r="I10" s="97">
        <f>'DLA (working age)'!J$12</f>
        <v>309.60379528655915</v>
      </c>
      <c r="J10" s="97">
        <f>'DLA (working age)'!K$12</f>
        <v>327.9454722792704</v>
      </c>
      <c r="K10" s="97">
        <f>'DLA (working age)'!L$12</f>
        <v>345.09414067865748</v>
      </c>
      <c r="L10" s="97">
        <f>'DLA (working age)'!M$12</f>
        <v>362.554756835109</v>
      </c>
      <c r="M10" s="97">
        <f>'DLA (working age)'!N$12</f>
        <v>383.56970946901561</v>
      </c>
      <c r="N10" s="97">
        <f>'DLA (working age)'!O$12</f>
        <v>407.83602144505642</v>
      </c>
      <c r="O10" s="97">
        <f>'DLA (working age)'!P$12</f>
        <v>443.86680184657564</v>
      </c>
      <c r="P10" s="97">
        <f>'DLA (working age)'!Q$12</f>
        <v>461.93419701634906</v>
      </c>
      <c r="Q10" s="97">
        <f>'DLA (working age)'!R$12</f>
        <v>500.62151281626797</v>
      </c>
      <c r="R10" s="97">
        <f>'DLA (working age)'!S$12</f>
        <v>544.43576986391736</v>
      </c>
      <c r="S10" s="97">
        <f>'DLA (working age)'!T$12</f>
        <v>557.41651697060024</v>
      </c>
      <c r="T10" s="97">
        <f>'DLA (working age)'!U$12</f>
        <v>525.86110974104281</v>
      </c>
      <c r="U10" s="97">
        <f>'DLA (working age)'!V$12</f>
        <v>490.51001133437313</v>
      </c>
      <c r="V10" s="97">
        <f>'DLA (working age)'!W$12</f>
        <v>385.39990742231828</v>
      </c>
      <c r="W10" s="97">
        <f>'DLA (working age)'!X$12</f>
        <v>277.27327858409217</v>
      </c>
      <c r="X10" s="97">
        <f>'DLA (working age)'!Y$12</f>
        <v>207.99422298148187</v>
      </c>
      <c r="Y10" s="109">
        <f>'DLA (working age)'!Z$12</f>
        <v>138.89342102480319</v>
      </c>
    </row>
    <row r="11" spans="1:25" ht="15" customHeight="1" x14ac:dyDescent="0.4">
      <c r="A11" s="188" t="s">
        <v>55</v>
      </c>
      <c r="B11" s="97"/>
      <c r="C11" s="97"/>
      <c r="D11" s="97"/>
      <c r="E11" s="97"/>
      <c r="F11" s="97"/>
      <c r="G11" s="97"/>
      <c r="H11" s="97">
        <f>'DLA (pensioners)'!I$12</f>
        <v>133.52785470157903</v>
      </c>
      <c r="I11" s="97">
        <f>'DLA (pensioners)'!J$12</f>
        <v>147.95159193945523</v>
      </c>
      <c r="J11" s="97">
        <f>'DLA (pensioners)'!K$12</f>
        <v>162.67009342771956</v>
      </c>
      <c r="K11" s="97">
        <f>'DLA (pensioners)'!L$12</f>
        <v>177.47818746747257</v>
      </c>
      <c r="L11" s="97">
        <f>'DLA (pensioners)'!M$12</f>
        <v>194.54423319201041</v>
      </c>
      <c r="M11" s="97">
        <f>'DLA (pensioners)'!N$12</f>
        <v>215.69479457288935</v>
      </c>
      <c r="N11" s="97">
        <f>'DLA (pensioners)'!O$12</f>
        <v>233.27783443520661</v>
      </c>
      <c r="O11" s="97">
        <f>'DLA (pensioners)'!P$12</f>
        <v>258.9440721381302</v>
      </c>
      <c r="P11" s="97">
        <f>'DLA (pensioners)'!Q$12</f>
        <v>274.99529619914313</v>
      </c>
      <c r="Q11" s="97">
        <f>'DLA (pensioners)'!R$12</f>
        <v>287.2107298224841</v>
      </c>
      <c r="R11" s="97">
        <f>'DLA (pensioners)'!S$12</f>
        <v>306.97789266417391</v>
      </c>
      <c r="S11" s="97">
        <f>'DLA (pensioners)'!T$12</f>
        <v>318.87421767865646</v>
      </c>
      <c r="T11" s="97">
        <f>'DLA (pensioners)'!U$12</f>
        <v>335.8511129275206</v>
      </c>
      <c r="U11" s="97">
        <f>'DLA (pensioners)'!V$12</f>
        <v>319.45072986046466</v>
      </c>
      <c r="V11" s="97">
        <f>'DLA (pensioners)'!W$12</f>
        <v>299.12820604533204</v>
      </c>
      <c r="W11" s="97">
        <f>'DLA (pensioners)'!X$12</f>
        <v>257.35922888563437</v>
      </c>
      <c r="X11" s="97">
        <f>'DLA (pensioners)'!Y$12</f>
        <v>239.51795639608471</v>
      </c>
      <c r="Y11" s="109">
        <f>'DLA (pensioners)'!Z$12</f>
        <v>225.02822240949109</v>
      </c>
    </row>
    <row r="12" spans="1:25" ht="15" customHeight="1" x14ac:dyDescent="0.4">
      <c r="A12" s="187" t="s">
        <v>96</v>
      </c>
      <c r="B12" s="97"/>
      <c r="C12" s="97"/>
      <c r="D12" s="97"/>
      <c r="E12" s="97"/>
      <c r="F12" s="97"/>
      <c r="G12" s="97"/>
      <c r="H12" s="97">
        <f>DHP!I$12</f>
        <v>1.1333129500000001</v>
      </c>
      <c r="I12" s="97">
        <f>DHP!J$12</f>
        <v>1.3352700000000002</v>
      </c>
      <c r="J12" s="97">
        <f>DHP!K$12</f>
        <v>1.3698637120714268</v>
      </c>
      <c r="K12" s="97">
        <f>DHP!L$12</f>
        <v>1.3782570000000001</v>
      </c>
      <c r="L12" s="97">
        <f>DHP!M$12</f>
        <v>1.5551507899999999</v>
      </c>
      <c r="M12" s="97">
        <f>DHP!N$12</f>
        <v>1.600978</v>
      </c>
      <c r="N12" s="97">
        <f>DHP!O$12</f>
        <v>1.7137601899999999</v>
      </c>
      <c r="O12" s="97">
        <f>DHP!P$12</f>
        <v>1.786022</v>
      </c>
      <c r="P12" s="97">
        <f>DHP!Q$12</f>
        <v>1.6457329999999999</v>
      </c>
      <c r="Q12" s="97">
        <f>DHP!R$12</f>
        <v>1.753104</v>
      </c>
      <c r="R12" s="97">
        <f>DHP!S$12</f>
        <v>3.4437199999999999</v>
      </c>
      <c r="S12" s="97">
        <f>DHP!T$12</f>
        <v>9.3018770000000011</v>
      </c>
      <c r="T12" s="97">
        <f>DHP!U$12</f>
        <v>9.9166830000000008</v>
      </c>
      <c r="U12" s="97">
        <f>DHP!V$12</f>
        <v>7.6310169999999999</v>
      </c>
      <c r="V12" s="97">
        <f>DHP!W$12</f>
        <v>9.5164569999999991</v>
      </c>
      <c r="W12" s="97">
        <f>DHP!X$12</f>
        <v>13.846817</v>
      </c>
      <c r="X12" s="97">
        <f>DHP!Y$12</f>
        <v>12.417891000000001</v>
      </c>
      <c r="Y12" s="109">
        <f>DHP!Z$12</f>
        <v>9.871888890000001</v>
      </c>
    </row>
    <row r="13" spans="1:25" ht="30" customHeight="1" x14ac:dyDescent="0.4">
      <c r="A13" s="187" t="s">
        <v>106</v>
      </c>
      <c r="B13" s="97"/>
      <c r="C13" s="97"/>
      <c r="D13" s="97"/>
      <c r="E13" s="97"/>
      <c r="F13" s="97">
        <f>ESA!G$12</f>
        <v>0</v>
      </c>
      <c r="G13" s="97">
        <f>ESA!H$12</f>
        <v>0</v>
      </c>
      <c r="H13" s="97">
        <f>ESA!I$12</f>
        <v>0</v>
      </c>
      <c r="I13" s="97">
        <f>ESA!J$12</f>
        <v>0</v>
      </c>
      <c r="J13" s="97">
        <f>ESA!K$12</f>
        <v>0</v>
      </c>
      <c r="K13" s="97">
        <f>ESA!L$12</f>
        <v>0</v>
      </c>
      <c r="L13" s="97">
        <f>ESA!M$12</f>
        <v>0</v>
      </c>
      <c r="M13" s="97">
        <f>ESA!N$12</f>
        <v>0</v>
      </c>
      <c r="N13" s="97">
        <f>ESA!O$12</f>
        <v>8.9071062702957402</v>
      </c>
      <c r="O13" s="97">
        <f>ESA!P$12</f>
        <v>93.507042453683397</v>
      </c>
      <c r="P13" s="97">
        <f>ESA!Q$12</f>
        <v>167.43760525464265</v>
      </c>
      <c r="Q13" s="97">
        <f>ESA!R$12</f>
        <v>260.66247581860176</v>
      </c>
      <c r="R13" s="97">
        <f>ESA!S$12</f>
        <v>474.5614555291603</v>
      </c>
      <c r="S13" s="97">
        <f>ESA!T$12</f>
        <v>736.60964219822381</v>
      </c>
      <c r="T13" s="97">
        <f>ESA!U$12</f>
        <v>909.76964447527587</v>
      </c>
      <c r="U13" s="97">
        <f>ESA!V$12</f>
        <v>1028.5938440998978</v>
      </c>
      <c r="V13" s="97">
        <f>ESA!W$12</f>
        <v>1082.4747361972072</v>
      </c>
      <c r="W13" s="97">
        <f>ESA!X$12</f>
        <v>1114.9561925507076</v>
      </c>
      <c r="X13" s="97">
        <f>ESA!Y$12</f>
        <v>1092.0876313534498</v>
      </c>
      <c r="Y13" s="109">
        <f>ESA!Z$12</f>
        <v>997.09724907249381</v>
      </c>
    </row>
    <row r="14" spans="1:25" ht="15" customHeight="1" x14ac:dyDescent="0.4">
      <c r="A14" s="189" t="s">
        <v>56</v>
      </c>
      <c r="B14" s="97">
        <f>HB!C$12</f>
        <v>807.95450900000003</v>
      </c>
      <c r="C14" s="97">
        <f>HB!D$12</f>
        <v>789.48245099999997</v>
      </c>
      <c r="D14" s="97">
        <f>HB!E$12</f>
        <v>779.41556400000002</v>
      </c>
      <c r="E14" s="97">
        <f>HB!F$12</f>
        <v>785.56680100000005</v>
      </c>
      <c r="F14" s="97">
        <f>HB!G$12</f>
        <v>782.92975999999999</v>
      </c>
      <c r="G14" s="97">
        <f>HB!H$12</f>
        <v>804.13435400000003</v>
      </c>
      <c r="H14" s="97">
        <f>HB!I$12</f>
        <v>866.01808600000004</v>
      </c>
      <c r="I14" s="97">
        <f>HB!J$12</f>
        <v>863.44536099999993</v>
      </c>
      <c r="J14" s="97">
        <f>HB!K$12</f>
        <v>925.334025</v>
      </c>
      <c r="K14" s="97">
        <f>HB!L$12</f>
        <v>1002.9745010000001</v>
      </c>
      <c r="L14" s="97">
        <f>HB!M$12</f>
        <v>1087.9350749999999</v>
      </c>
      <c r="M14" s="97">
        <f>HB!N$12</f>
        <v>1166.2379719999999</v>
      </c>
      <c r="N14" s="97">
        <f>HB!O$12</f>
        <v>1277.135117</v>
      </c>
      <c r="O14" s="97">
        <f>HB!P$12</f>
        <v>1515.850764</v>
      </c>
      <c r="P14" s="97">
        <f>HB!Q$12</f>
        <v>1632.2642809999998</v>
      </c>
      <c r="Q14" s="97">
        <f>HB!R$12</f>
        <v>1742.9025929999998</v>
      </c>
      <c r="R14" s="97">
        <f>HB!S$12</f>
        <v>1849.0831179999998</v>
      </c>
      <c r="S14" s="97">
        <f>HB!T$12</f>
        <v>1877.8556509999999</v>
      </c>
      <c r="T14" s="97">
        <f>HB!U$12</f>
        <v>1883.3643410000002</v>
      </c>
      <c r="U14" s="97">
        <f>HB!V$12</f>
        <v>1876.599134</v>
      </c>
      <c r="V14" s="97">
        <f>HB!W$12</f>
        <v>1810.38948</v>
      </c>
      <c r="W14" s="97">
        <f>HB!X$12</f>
        <v>1719.7062129999999</v>
      </c>
      <c r="X14" s="97">
        <f>HB!Y$12</f>
        <v>1580.7957779999999</v>
      </c>
      <c r="Y14" s="109">
        <f>HB!Z$12</f>
        <v>1395.1306323457118</v>
      </c>
    </row>
    <row r="15" spans="1:25" ht="15" customHeight="1" x14ac:dyDescent="0.4">
      <c r="A15" s="188" t="s">
        <v>191</v>
      </c>
      <c r="B15" s="97"/>
      <c r="C15" s="97"/>
      <c r="D15" s="97"/>
      <c r="E15" s="97"/>
      <c r="F15" s="97"/>
      <c r="G15" s="97"/>
      <c r="H15" s="97"/>
      <c r="I15" s="97"/>
      <c r="J15" s="97"/>
      <c r="K15" s="97"/>
      <c r="L15" s="97"/>
      <c r="M15" s="97"/>
      <c r="N15" s="108">
        <v>814.68921700000021</v>
      </c>
      <c r="O15" s="108">
        <v>1026.6583410000001</v>
      </c>
      <c r="P15" s="108">
        <v>1131.7850840000001</v>
      </c>
      <c r="Q15" s="108">
        <v>1215.3139590000001</v>
      </c>
      <c r="R15" s="108">
        <v>1303.0394679999999</v>
      </c>
      <c r="S15" s="108">
        <v>1324.2460800000001</v>
      </c>
      <c r="T15" s="108">
        <v>1327.47399</v>
      </c>
      <c r="U15" s="108">
        <v>1326.834535</v>
      </c>
      <c r="V15" s="108">
        <v>1280.81432</v>
      </c>
      <c r="W15" s="108">
        <v>1211.6563249999999</v>
      </c>
      <c r="X15" s="108">
        <v>1099.7073809999999</v>
      </c>
      <c r="Y15" s="249">
        <v>914.78781489629989</v>
      </c>
    </row>
    <row r="16" spans="1:25" ht="15" customHeight="1" x14ac:dyDescent="0.4">
      <c r="A16" s="188" t="s">
        <v>192</v>
      </c>
      <c r="B16" s="97"/>
      <c r="C16" s="97"/>
      <c r="D16" s="97"/>
      <c r="E16" s="97"/>
      <c r="F16" s="97"/>
      <c r="G16" s="97"/>
      <c r="H16" s="97"/>
      <c r="I16" s="97"/>
      <c r="J16" s="97"/>
      <c r="K16" s="97"/>
      <c r="L16" s="97"/>
      <c r="M16" s="97"/>
      <c r="N16" s="108">
        <v>462.44589899999994</v>
      </c>
      <c r="O16" s="108">
        <v>489.19242300000002</v>
      </c>
      <c r="P16" s="108">
        <v>500.479197</v>
      </c>
      <c r="Q16" s="108">
        <v>527.58863399999996</v>
      </c>
      <c r="R16" s="108">
        <v>546.04364999999996</v>
      </c>
      <c r="S16" s="108">
        <v>553.60957099999996</v>
      </c>
      <c r="T16" s="108">
        <v>555.89035100000001</v>
      </c>
      <c r="U16" s="108">
        <v>549.76459899999998</v>
      </c>
      <c r="V16" s="108">
        <v>529.57515999999998</v>
      </c>
      <c r="W16" s="108">
        <v>508.04988800000001</v>
      </c>
      <c r="X16" s="108">
        <v>481.08839699999999</v>
      </c>
      <c r="Y16" s="249">
        <v>480.34281744941183</v>
      </c>
    </row>
    <row r="17" spans="1:25" ht="15" customHeight="1" x14ac:dyDescent="0.4">
      <c r="A17" s="189" t="s">
        <v>57</v>
      </c>
      <c r="B17" s="97">
        <f>IB!C$12</f>
        <v>425.06724996354734</v>
      </c>
      <c r="C17" s="97">
        <f>IB!D$12</f>
        <v>415.74611464037889</v>
      </c>
      <c r="D17" s="97">
        <f>IB!E$12</f>
        <v>406.74663014648905</v>
      </c>
      <c r="E17" s="97">
        <f>IB!F$12</f>
        <v>385.2459492654508</v>
      </c>
      <c r="F17" s="97">
        <f>IB!G$12</f>
        <v>392.83739059446623</v>
      </c>
      <c r="G17" s="97">
        <f>IB!H$12</f>
        <v>397.38208167145939</v>
      </c>
      <c r="H17" s="97">
        <f>IB!I$12</f>
        <v>406.14341948932866</v>
      </c>
      <c r="I17" s="97">
        <f>IB!J$12</f>
        <v>413.97049462137886</v>
      </c>
      <c r="J17" s="97">
        <f>IB!K$12</f>
        <v>420.92751463476509</v>
      </c>
      <c r="K17" s="97">
        <f>IB!L$12</f>
        <v>426.35914678205529</v>
      </c>
      <c r="L17" s="97">
        <f>IB!M$12</f>
        <v>429.198565507137</v>
      </c>
      <c r="M17" s="97">
        <f>IB!N$12</f>
        <v>446.00264461841647</v>
      </c>
      <c r="N17" s="97">
        <f>IB!O$12</f>
        <v>447.63366302972861</v>
      </c>
      <c r="O17" s="97">
        <f>IB!P$12</f>
        <v>423.16773965492575</v>
      </c>
      <c r="P17" s="97">
        <f>IB!Q$12</f>
        <v>388.23475917787948</v>
      </c>
      <c r="Q17" s="97">
        <f>IB!R$12</f>
        <v>345.18029997199227</v>
      </c>
      <c r="R17" s="97">
        <f>IB!S$12</f>
        <v>241.8575599154284</v>
      </c>
      <c r="S17" s="97">
        <f>IB!T$12</f>
        <v>88.610236341641738</v>
      </c>
      <c r="T17" s="97">
        <f>IB!U$12</f>
        <v>19.938764234946348</v>
      </c>
      <c r="U17" s="97">
        <f>IB!V$12</f>
        <v>4.2884412318202143</v>
      </c>
      <c r="V17" s="97">
        <f>IB!W$12</f>
        <v>1.2129136814032737</v>
      </c>
      <c r="W17" s="97">
        <f>IB!X$12</f>
        <v>0.55238612050894664</v>
      </c>
      <c r="X17" s="97">
        <f>IB!Y$12</f>
        <v>0</v>
      </c>
      <c r="Y17" s="109">
        <f>IB!Z$12</f>
        <v>0</v>
      </c>
    </row>
    <row r="18" spans="1:25" ht="30" customHeight="1" x14ac:dyDescent="0.4">
      <c r="A18" s="187" t="s">
        <v>58</v>
      </c>
      <c r="B18" s="97">
        <f>IS!C$12</f>
        <v>977.28021860229546</v>
      </c>
      <c r="C18" s="97">
        <f>IS!D$12</f>
        <v>803.94107949730494</v>
      </c>
      <c r="D18" s="97">
        <f>IS!E$12</f>
        <v>805.46091325008967</v>
      </c>
      <c r="E18" s="97">
        <f>IS!F$12</f>
        <v>831.38183668721035</v>
      </c>
      <c r="F18" s="97">
        <f>IS!G$12</f>
        <v>900.21212725115868</v>
      </c>
      <c r="G18" s="97">
        <f>IS!H$12</f>
        <v>963.99829953785149</v>
      </c>
      <c r="H18" s="97">
        <f>IS!I$12</f>
        <v>969.1216564452526</v>
      </c>
      <c r="I18" s="97">
        <f>IS!J$12</f>
        <v>869.2734554985409</v>
      </c>
      <c r="J18" s="97">
        <f>IS!K$12</f>
        <v>662.87870809700348</v>
      </c>
      <c r="K18" s="97">
        <f>IS!L$12</f>
        <v>597.65434982145314</v>
      </c>
      <c r="L18" s="97">
        <f>IS!M$12</f>
        <v>580.63492243470205</v>
      </c>
      <c r="M18" s="97">
        <f>IS!N$12</f>
        <v>599.58288227451612</v>
      </c>
      <c r="N18" s="97">
        <f>IS!O$12</f>
        <v>580.47255369964171</v>
      </c>
      <c r="O18" s="97">
        <f>IS!P$12</f>
        <v>564.73864729217814</v>
      </c>
      <c r="P18" s="97">
        <f>IS!Q$12</f>
        <v>537.22345689181418</v>
      </c>
      <c r="Q18" s="97">
        <f>IS!R$12</f>
        <v>482.60937810956813</v>
      </c>
      <c r="R18" s="97">
        <f>IS!S$12</f>
        <v>387.65491754074628</v>
      </c>
      <c r="S18" s="97">
        <f>IS!T$12</f>
        <v>268.68278005386907</v>
      </c>
      <c r="T18" s="97">
        <f>IS!U$12</f>
        <v>219.74354672969849</v>
      </c>
      <c r="U18" s="97">
        <f>IS!V$12</f>
        <v>193.38916213058306</v>
      </c>
      <c r="V18" s="97">
        <f>IS!W$12</f>
        <v>171.25366033910365</v>
      </c>
      <c r="W18" s="97">
        <f>IS!X$12</f>
        <v>164.6784483079137</v>
      </c>
      <c r="X18" s="97">
        <f>IS!Y$12</f>
        <v>141.7402073472316</v>
      </c>
      <c r="Y18" s="109">
        <f>IS!Z$12</f>
        <v>104.74642097814895</v>
      </c>
    </row>
    <row r="19" spans="1:25" ht="15" customHeight="1" x14ac:dyDescent="0.4">
      <c r="A19" s="188" t="s">
        <v>59</v>
      </c>
      <c r="B19" s="97">
        <f>'IS MIG'!C$12</f>
        <v>261.99399232148511</v>
      </c>
      <c r="C19" s="97">
        <f>'IS MIG'!D$12</f>
        <v>258.82409212105472</v>
      </c>
      <c r="D19" s="97">
        <f>'IS MIG'!E$12</f>
        <v>254.82368075496831</v>
      </c>
      <c r="E19" s="97">
        <f>'IS MIG'!F$12</f>
        <v>270.75758581105714</v>
      </c>
      <c r="F19" s="97">
        <f>'IS MIG'!G$12</f>
        <v>283.58848765289378</v>
      </c>
      <c r="G19" s="97">
        <f>'IS MIG'!H$12</f>
        <v>315.92274187546354</v>
      </c>
      <c r="H19" s="97">
        <f>'IS MIG'!I$12</f>
        <v>315.75411623766331</v>
      </c>
      <c r="I19" s="97">
        <f>'IS MIG'!J$12</f>
        <v>173.20599601888179</v>
      </c>
      <c r="J19" s="97">
        <f>'IS MIG'!K$12</f>
        <v>0</v>
      </c>
      <c r="K19" s="97">
        <f>'IS MIG'!L$12</f>
        <v>0</v>
      </c>
      <c r="L19" s="97">
        <f>'IS MIG'!M$12</f>
        <v>0</v>
      </c>
      <c r="M19" s="97">
        <f>'IS MIG'!N$12</f>
        <v>0</v>
      </c>
      <c r="N19" s="97">
        <f>'IS MIG'!O$12</f>
        <v>0</v>
      </c>
      <c r="O19" s="97">
        <f>'IS MIG'!P$12</f>
        <v>0</v>
      </c>
      <c r="P19" s="97">
        <f>'IS MIG'!Q$12</f>
        <v>0</v>
      </c>
      <c r="Q19" s="97">
        <f>'IS MIG'!R$12</f>
        <v>0</v>
      </c>
      <c r="R19" s="97">
        <f>'IS MIG'!S$12</f>
        <v>0</v>
      </c>
      <c r="S19" s="97">
        <f>'IS MIG'!T$12</f>
        <v>0</v>
      </c>
      <c r="T19" s="97">
        <f>'IS MIG'!U$12</f>
        <v>0</v>
      </c>
      <c r="U19" s="97">
        <f>'IS MIG'!V$12</f>
        <v>0</v>
      </c>
      <c r="V19" s="97">
        <f>'IS MIG'!W$12</f>
        <v>0</v>
      </c>
      <c r="W19" s="97">
        <f>'IS MIG'!X$12</f>
        <v>0</v>
      </c>
      <c r="X19" s="97">
        <f>'IS MIG'!Y$12</f>
        <v>0</v>
      </c>
      <c r="Y19" s="109">
        <f>'IS MIG'!Z$12</f>
        <v>0</v>
      </c>
    </row>
    <row r="20" spans="1:25" ht="15" customHeight="1" x14ac:dyDescent="0.4">
      <c r="A20" s="188" t="s">
        <v>193</v>
      </c>
      <c r="B20" s="97"/>
      <c r="C20" s="97"/>
      <c r="D20" s="97"/>
      <c r="E20" s="97"/>
      <c r="F20" s="97">
        <f>'IS (incapacity)'!G$12</f>
        <v>260.24253303179665</v>
      </c>
      <c r="G20" s="97">
        <f>'IS (incapacity)'!H$12</f>
        <v>279.55050258614233</v>
      </c>
      <c r="H20" s="97">
        <f>'IS (incapacity)'!I$12</f>
        <v>272.972839082017</v>
      </c>
      <c r="I20" s="97">
        <f>'IS (incapacity)'!J$12</f>
        <v>292.32374932046423</v>
      </c>
      <c r="J20" s="97">
        <f>'IS (incapacity)'!K$12</f>
        <v>292.54255906810516</v>
      </c>
      <c r="K20" s="97">
        <f>'IS (incapacity)'!L$12</f>
        <v>273.77342344830765</v>
      </c>
      <c r="L20" s="97">
        <f>'IS (incapacity)'!M$12</f>
        <v>279.74566087635094</v>
      </c>
      <c r="M20" s="97">
        <f>'IS (incapacity)'!N$12</f>
        <v>315.86662241763014</v>
      </c>
      <c r="N20" s="97">
        <f>'IS (incapacity)'!O$12</f>
        <v>324.57724073025958</v>
      </c>
      <c r="O20" s="97">
        <f>'IS (incapacity)'!P$12</f>
        <v>320.54207105497539</v>
      </c>
      <c r="P20" s="97">
        <f>'IS (incapacity)'!Q$12</f>
        <v>300.8799375069288</v>
      </c>
      <c r="Q20" s="97">
        <f>'IS (incapacity)'!R$12</f>
        <v>263.10131354135342</v>
      </c>
      <c r="R20" s="97">
        <f>'IS (incapacity)'!S$12</f>
        <v>174.8957066871501</v>
      </c>
      <c r="S20" s="97">
        <f>'IS (incapacity)'!T$12</f>
        <v>70.192334963654915</v>
      </c>
      <c r="T20" s="97">
        <f>'IS (incapacity)'!U$12</f>
        <v>32.89428163882976</v>
      </c>
      <c r="U20" s="97">
        <f>'IS (incapacity)'!V$12</f>
        <v>16.624347324728987</v>
      </c>
      <c r="V20" s="97">
        <f>'IS (incapacity)'!W$12</f>
        <v>6.8501374366914431</v>
      </c>
      <c r="W20" s="97">
        <f>'IS (incapacity)'!X$12</f>
        <v>1.8214735144663161</v>
      </c>
      <c r="X20" s="97">
        <f>'IS (incapacity)'!Y$12</f>
        <v>0</v>
      </c>
      <c r="Y20" s="109">
        <f>'IS (incapacity)'!Z$12</f>
        <v>0</v>
      </c>
    </row>
    <row r="21" spans="1:25" ht="15" customHeight="1" x14ac:dyDescent="0.4">
      <c r="A21" s="188" t="s">
        <v>194</v>
      </c>
      <c r="B21" s="97"/>
      <c r="C21" s="97"/>
      <c r="D21" s="97"/>
      <c r="E21" s="97"/>
      <c r="F21" s="97">
        <f>'IS (lone parent)'!G$12</f>
        <v>321.09647782310583</v>
      </c>
      <c r="G21" s="97">
        <f>'IS (lone parent)'!H$12</f>
        <v>330.20951686145764</v>
      </c>
      <c r="H21" s="97">
        <f>'IS (lone parent)'!I$12</f>
        <v>341.94847950649063</v>
      </c>
      <c r="I21" s="97">
        <f>'IS (lone parent)'!J$12</f>
        <v>362.42178282313233</v>
      </c>
      <c r="J21" s="97">
        <f>'IS (lone parent)'!K$12</f>
        <v>331.26009302162248</v>
      </c>
      <c r="K21" s="97">
        <f>'IS (lone parent)'!L$12</f>
        <v>281.72483791937674</v>
      </c>
      <c r="L21" s="97">
        <f>'IS (lone parent)'!M$12</f>
        <v>258.6556677464647</v>
      </c>
      <c r="M21" s="97">
        <f>'IS (lone parent)'!N$12</f>
        <v>244.25447898118372</v>
      </c>
      <c r="N21" s="97">
        <f>'IS (lone parent)'!O$12</f>
        <v>220.80509637121116</v>
      </c>
      <c r="O21" s="97">
        <f>'IS (lone parent)'!P$12</f>
        <v>207.30680973040035</v>
      </c>
      <c r="P21" s="97">
        <f>'IS (lone parent)'!Q$12</f>
        <v>194.17467845368475</v>
      </c>
      <c r="Q21" s="97">
        <f>'IS (lone parent)'!R$12</f>
        <v>175.97354722881096</v>
      </c>
      <c r="R21" s="97">
        <f>'IS (lone parent)'!S$12</f>
        <v>164.17510012921079</v>
      </c>
      <c r="S21" s="97">
        <f>'IS (lone parent)'!T$12</f>
        <v>146.98175824880272</v>
      </c>
      <c r="T21" s="97">
        <f>'IS (lone parent)'!U$12</f>
        <v>135.42733543781446</v>
      </c>
      <c r="U21" s="97">
        <f>'IS (lone parent)'!V$12</f>
        <v>125.11650766295065</v>
      </c>
      <c r="V21" s="97">
        <f>'IS (lone parent)'!W$12</f>
        <v>113.93876149928164</v>
      </c>
      <c r="W21" s="97">
        <f>'IS (lone parent)'!X$12</f>
        <v>110.7257275268297</v>
      </c>
      <c r="X21" s="97">
        <f>'IS (lone parent)'!Y$12</f>
        <v>92.425362938077527</v>
      </c>
      <c r="Y21" s="109">
        <f>'IS (lone parent)'!Z$12</f>
        <v>66.739466641336335</v>
      </c>
    </row>
    <row r="22" spans="1:25" ht="15" customHeight="1" x14ac:dyDescent="0.4">
      <c r="A22" s="188" t="s">
        <v>195</v>
      </c>
      <c r="B22" s="97"/>
      <c r="C22" s="97"/>
      <c r="D22" s="97"/>
      <c r="E22" s="97"/>
      <c r="F22" s="97">
        <f>'IS (carer)'!G$12</f>
        <v>13.869346039668441</v>
      </c>
      <c r="G22" s="97">
        <f>'IS (carer)'!H$12</f>
        <v>17.669845470219993</v>
      </c>
      <c r="H22" s="97">
        <f>'IS (carer)'!I$12</f>
        <v>19.215412336247429</v>
      </c>
      <c r="I22" s="97">
        <f>'IS (carer)'!J$12</f>
        <v>21.036821905348361</v>
      </c>
      <c r="J22" s="97">
        <f>'IS (carer)'!K$12</f>
        <v>20.861308693424931</v>
      </c>
      <c r="K22" s="97">
        <f>'IS (carer)'!L$12</f>
        <v>19.673943101284983</v>
      </c>
      <c r="L22" s="97">
        <f>'IS (carer)'!M$12</f>
        <v>19.274448707618291</v>
      </c>
      <c r="M22" s="97">
        <f>'IS (carer)'!N$12</f>
        <v>19.053673086304268</v>
      </c>
      <c r="N22" s="97">
        <f>'IS (carer)'!O$12</f>
        <v>18.673802234281023</v>
      </c>
      <c r="O22" s="97">
        <f>'IS (carer)'!P$12</f>
        <v>20.161539365994653</v>
      </c>
      <c r="P22" s="97">
        <f>'IS (carer)'!Q$12</f>
        <v>25.588646701608042</v>
      </c>
      <c r="Q22" s="97">
        <f>'IS (carer)'!R$12</f>
        <v>28.864144385254072</v>
      </c>
      <c r="R22" s="97">
        <f>'IS (carer)'!S$12</f>
        <v>34.465959584499657</v>
      </c>
      <c r="S22" s="97">
        <f>'IS (carer)'!T$12</f>
        <v>38.039580286583643</v>
      </c>
      <c r="T22" s="97">
        <f>'IS (carer)'!U$12</f>
        <v>39.912904088884645</v>
      </c>
      <c r="U22" s="97">
        <f>'IS (carer)'!V$12</f>
        <v>42.340204143936006</v>
      </c>
      <c r="V22" s="97">
        <f>'IS (carer)'!W$12</f>
        <v>42.50736588424332</v>
      </c>
      <c r="W22" s="97">
        <f>'IS (carer)'!X$12</f>
        <v>45.694738815388753</v>
      </c>
      <c r="X22" s="97">
        <f>'IS (carer)'!Y$12</f>
        <v>43.819029218686467</v>
      </c>
      <c r="Y22" s="109">
        <f>'IS (carer)'!Z$12</f>
        <v>36.465869543537806</v>
      </c>
    </row>
    <row r="23" spans="1:25" ht="15" customHeight="1" x14ac:dyDescent="0.4">
      <c r="A23" s="188" t="s">
        <v>196</v>
      </c>
      <c r="B23" s="97"/>
      <c r="C23" s="97"/>
      <c r="D23" s="97"/>
      <c r="E23" s="97"/>
      <c r="F23" s="97">
        <f>'IS (others)'!G$12</f>
        <v>21.415282703693933</v>
      </c>
      <c r="G23" s="97">
        <f>'IS (others)'!H$12</f>
        <v>20.645692744568038</v>
      </c>
      <c r="H23" s="97">
        <f>'IS (others)'!I$12</f>
        <v>19.230809282834347</v>
      </c>
      <c r="I23" s="97">
        <f>'IS (others)'!J$12</f>
        <v>20.285105430714307</v>
      </c>
      <c r="J23" s="97">
        <f>'IS (others)'!K$12</f>
        <v>18.214747313850921</v>
      </c>
      <c r="K23" s="97">
        <f>'IS (others)'!L$12</f>
        <v>22.364706879962856</v>
      </c>
      <c r="L23" s="97">
        <f>'IS (others)'!M$12</f>
        <v>23.108592980852894</v>
      </c>
      <c r="M23" s="97">
        <f>'IS (others)'!N$12</f>
        <v>19.93821103199836</v>
      </c>
      <c r="N23" s="97">
        <f>'IS (others)'!O$12</f>
        <v>15.411718325072975</v>
      </c>
      <c r="O23" s="97">
        <f>'IS (others)'!P$12</f>
        <v>16.188079553885309</v>
      </c>
      <c r="P23" s="97">
        <f>'IS (others)'!Q$12</f>
        <v>16.244705471214484</v>
      </c>
      <c r="Q23" s="97">
        <f>'IS (others)'!R$12</f>
        <v>14.824767428364966</v>
      </c>
      <c r="R23" s="97">
        <f>'IS (others)'!S$12</f>
        <v>14.27376450281459</v>
      </c>
      <c r="S23" s="97">
        <f>'IS (others)'!T$12</f>
        <v>13.53227045324979</v>
      </c>
      <c r="T23" s="97">
        <f>'IS (others)'!U$12</f>
        <v>11.390836837276229</v>
      </c>
      <c r="U23" s="97">
        <f>'IS (others)'!V$12</f>
        <v>9.4112174418514396</v>
      </c>
      <c r="V23" s="97">
        <f>'IS (others)'!W$12</f>
        <v>8.0397724132043944</v>
      </c>
      <c r="W23" s="97">
        <f>'IS (others)'!X$12</f>
        <v>6.6035213161218973</v>
      </c>
      <c r="X23" s="97">
        <f>'IS (others)'!Y$12</f>
        <v>4.9078972722248428</v>
      </c>
      <c r="Y23" s="109">
        <f>'IS (others)'!Z$12</f>
        <v>1.8247411802255362</v>
      </c>
    </row>
    <row r="24" spans="1:25" ht="30" customHeight="1" x14ac:dyDescent="0.4">
      <c r="A24" s="189" t="s">
        <v>64</v>
      </c>
      <c r="B24" s="97"/>
      <c r="C24" s="97"/>
      <c r="D24" s="97"/>
      <c r="E24" s="97"/>
      <c r="F24" s="97">
        <f>IIDB!G$12</f>
        <v>43.818241906656361</v>
      </c>
      <c r="G24" s="97">
        <f>IIDB!H$12</f>
        <v>44.960144762489087</v>
      </c>
      <c r="H24" s="97">
        <f>IIDB!I$12</f>
        <v>45.180785215074437</v>
      </c>
      <c r="I24" s="97">
        <f>IIDB!J$12</f>
        <v>45.417225765189336</v>
      </c>
      <c r="J24" s="97">
        <f>IIDB!K$12</f>
        <v>46.898642693263319</v>
      </c>
      <c r="K24" s="97">
        <f>IIDB!L$12</f>
        <v>46.575032944888953</v>
      </c>
      <c r="L24" s="97">
        <f>IIDB!M$12</f>
        <v>46.884088671992522</v>
      </c>
      <c r="M24" s="97">
        <f>IIDB!N$12</f>
        <v>47.54319894739541</v>
      </c>
      <c r="N24" s="97">
        <f>IIDB!O$12</f>
        <v>49.525902137769613</v>
      </c>
      <c r="O24" s="97">
        <f>IIDB!P$12</f>
        <v>51.351100918806274</v>
      </c>
      <c r="P24" s="97">
        <f>IIDB!Q$12</f>
        <v>53.645278256104646</v>
      </c>
      <c r="Q24" s="97">
        <f>IIDB!R$12</f>
        <v>53.60501901728081</v>
      </c>
      <c r="R24" s="97">
        <f>IIDB!S$12</f>
        <v>55.328162946559978</v>
      </c>
      <c r="S24" s="97">
        <f>IIDB!T$12</f>
        <v>55.450739107222475</v>
      </c>
      <c r="T24" s="97">
        <f>IIDB!U$12</f>
        <v>56.493180236641869</v>
      </c>
      <c r="U24" s="97">
        <f>IIDB!V$12</f>
        <v>56.127385188102942</v>
      </c>
      <c r="V24" s="97">
        <f>IIDB!W$12</f>
        <v>54.239803674049412</v>
      </c>
      <c r="W24" s="97">
        <f>IIDB!X$12</f>
        <v>52.808781726554976</v>
      </c>
      <c r="X24" s="97">
        <f>IIDB!Y$12</f>
        <v>52.469010190075295</v>
      </c>
      <c r="Y24" s="109">
        <f>IIDB!Z$12</f>
        <v>52.234558019892106</v>
      </c>
    </row>
    <row r="25" spans="1:25" ht="15" customHeight="1" x14ac:dyDescent="0.4">
      <c r="A25" s="187" t="s">
        <v>65</v>
      </c>
      <c r="B25" s="97">
        <f>JSA!C$12</f>
        <v>160.90684016097671</v>
      </c>
      <c r="C25" s="97">
        <f>JSA!D$12</f>
        <v>275.34928947999992</v>
      </c>
      <c r="D25" s="97">
        <f>JSA!E$12</f>
        <v>238.55092015354438</v>
      </c>
      <c r="E25" s="97">
        <f>JSA!F$12</f>
        <v>209.62756270804147</v>
      </c>
      <c r="F25" s="97">
        <f>JSA!G$12</f>
        <v>181.05894225670716</v>
      </c>
      <c r="G25" s="97">
        <f>JSA!H$12</f>
        <v>160.54828066597383</v>
      </c>
      <c r="H25" s="97">
        <f>JSA!I$12</f>
        <v>169.6607666227446</v>
      </c>
      <c r="I25" s="97">
        <f>JSA!J$12</f>
        <v>169.08385491375668</v>
      </c>
      <c r="J25" s="97">
        <f>JSA!K$12</f>
        <v>150.24827086325445</v>
      </c>
      <c r="K25" s="97">
        <f>JSA!L$12</f>
        <v>161.42890027523688</v>
      </c>
      <c r="L25" s="97">
        <f>JSA!M$12</f>
        <v>174.35728775307027</v>
      </c>
      <c r="M25" s="97">
        <f>JSA!N$12</f>
        <v>160.69592180258067</v>
      </c>
      <c r="N25" s="97">
        <f>JSA!O$12</f>
        <v>215.84748673387944</v>
      </c>
      <c r="O25" s="97">
        <f>JSA!P$12</f>
        <v>367.91042272665374</v>
      </c>
      <c r="P25" s="97">
        <f>JSA!Q$12</f>
        <v>344.71978782714916</v>
      </c>
      <c r="Q25" s="97">
        <f>JSA!R$12</f>
        <v>374.68273224889447</v>
      </c>
      <c r="R25" s="97">
        <f>JSA!S$12</f>
        <v>388.47362390069139</v>
      </c>
      <c r="S25" s="97">
        <f>JSA!T$12</f>
        <v>318.40663068709858</v>
      </c>
      <c r="T25" s="97">
        <f>JSA!U$12</f>
        <v>209.16561916776629</v>
      </c>
      <c r="U25" s="97">
        <f>JSA!V$12</f>
        <v>155.9339329415161</v>
      </c>
      <c r="V25" s="97">
        <f>JSA!W$12</f>
        <v>122.26324981289449</v>
      </c>
      <c r="W25" s="97">
        <f>JSA!X$12</f>
        <v>107.57197426454439</v>
      </c>
      <c r="X25" s="97">
        <f>JSA!Y$12</f>
        <v>81.532291487351927</v>
      </c>
      <c r="Y25" s="109">
        <f>JSA!Z$12</f>
        <v>45.219173795076848</v>
      </c>
    </row>
    <row r="26" spans="1:25" ht="15" customHeight="1" x14ac:dyDescent="0.4">
      <c r="A26" s="187" t="s">
        <v>66</v>
      </c>
      <c r="B26" s="97">
        <f>MA!C$12</f>
        <v>0</v>
      </c>
      <c r="C26" s="97">
        <f>MA!D$12</f>
        <v>0</v>
      </c>
      <c r="D26" s="97">
        <f>MA!E$12</f>
        <v>0</v>
      </c>
      <c r="E26" s="97">
        <f>MA!F$12</f>
        <v>0</v>
      </c>
      <c r="F26" s="97">
        <f>MA!G$12</f>
        <v>4.7805530013704889</v>
      </c>
      <c r="G26" s="97">
        <f>MA!H$12</f>
        <v>6.8694264294489447</v>
      </c>
      <c r="H26" s="97">
        <f>MA!I$12</f>
        <v>7.0948692515419998</v>
      </c>
      <c r="I26" s="97">
        <f>MA!J$12</f>
        <v>14.071912911675733</v>
      </c>
      <c r="J26" s="97">
        <f>MA!K$12</f>
        <v>15.829484018502813</v>
      </c>
      <c r="K26" s="97">
        <f>MA!L$12</f>
        <v>15.568715955408699</v>
      </c>
      <c r="L26" s="97">
        <f>MA!M$12</f>
        <v>17.519532441745504</v>
      </c>
      <c r="M26" s="97">
        <f>MA!N$12</f>
        <v>22.137392860270651</v>
      </c>
      <c r="N26" s="97">
        <f>MA!O$12</f>
        <v>33.425271213280851</v>
      </c>
      <c r="O26" s="97">
        <f>MA!P$12</f>
        <v>34.031814623716997</v>
      </c>
      <c r="P26" s="97">
        <f>MA!Q$12</f>
        <v>32.667878517876176</v>
      </c>
      <c r="Q26" s="97">
        <f>MA!R$12</f>
        <v>35.912094585514609</v>
      </c>
      <c r="R26" s="97">
        <f>MA!S$12</f>
        <v>42.178012818274759</v>
      </c>
      <c r="S26" s="97">
        <f>MA!T$12</f>
        <v>41.308684019302888</v>
      </c>
      <c r="T26" s="97">
        <f>MA!U$12</f>
        <v>40.869476832227789</v>
      </c>
      <c r="U26" s="97">
        <f>MA!V$12</f>
        <v>43.742979648625322</v>
      </c>
      <c r="V26" s="97">
        <f>MA!W$12</f>
        <v>43.307037668055933</v>
      </c>
      <c r="W26" s="97">
        <f>MA!X$12</f>
        <v>46.242530246723128</v>
      </c>
      <c r="X26" s="97">
        <f>MA!Y$12</f>
        <v>43.155711512940208</v>
      </c>
      <c r="Y26" s="109">
        <f>MA!Z$12</f>
        <v>39.679985864948847</v>
      </c>
    </row>
    <row r="27" spans="1:25" ht="15" customHeight="1" x14ac:dyDescent="0.4">
      <c r="A27" s="187" t="s">
        <v>197</v>
      </c>
      <c r="B27" s="97"/>
      <c r="C27" s="97"/>
      <c r="D27" s="97"/>
      <c r="E27" s="97"/>
      <c r="F27" s="97"/>
      <c r="G27" s="97"/>
      <c r="H27" s="97"/>
      <c r="I27" s="97"/>
      <c r="J27" s="97">
        <f>O75TVL!K$12</f>
        <v>42.721544665064329</v>
      </c>
      <c r="K27" s="97">
        <f>O75TVL!L$12</f>
        <v>45.365627996530989</v>
      </c>
      <c r="L27" s="97">
        <f>O75TVL!M$12</f>
        <v>48.226623045736488</v>
      </c>
      <c r="M27" s="97">
        <f>O75TVL!N$12</f>
        <v>50.688691324123496</v>
      </c>
      <c r="N27" s="97">
        <f>O75TVL!O$12</f>
        <v>52.711141817721206</v>
      </c>
      <c r="O27" s="97">
        <f>O75TVL!P$12</f>
        <v>55.087196250840961</v>
      </c>
      <c r="P27" s="97">
        <f>O75TVL!Q$12</f>
        <v>58.232411977098828</v>
      </c>
      <c r="Q27" s="97">
        <f>O75TVL!R$12</f>
        <v>59.267922848640907</v>
      </c>
      <c r="R27" s="97">
        <f>O75TVL!S$12</f>
        <v>60.296482633440142</v>
      </c>
      <c r="S27" s="97">
        <f>O75TVL!T$12</f>
        <v>60.716121305199266</v>
      </c>
      <c r="T27" s="97">
        <f>O75TVL!U$12</f>
        <v>61.391797730212197</v>
      </c>
      <c r="U27" s="97">
        <f>O75TVL!V$12</f>
        <v>62.476653943295695</v>
      </c>
      <c r="V27" s="97">
        <f>O75TVL!W$12</f>
        <v>63.059590611200008</v>
      </c>
      <c r="W27" s="97">
        <f>O75TVL!X$12</f>
        <v>65.792979057115872</v>
      </c>
      <c r="X27" s="97">
        <f>O75TVL!Y$12</f>
        <v>47.071056804063467</v>
      </c>
      <c r="Y27" s="109">
        <f>O75TVL!Z$12</f>
        <v>25.541920949112974</v>
      </c>
    </row>
    <row r="28" spans="1:25" ht="15" customHeight="1" x14ac:dyDescent="0.4">
      <c r="A28" s="187" t="s">
        <v>100</v>
      </c>
      <c r="B28" s="97"/>
      <c r="C28" s="97"/>
      <c r="D28" s="97"/>
      <c r="E28" s="97"/>
      <c r="F28" s="97"/>
      <c r="G28" s="97"/>
      <c r="H28" s="97"/>
      <c r="I28" s="97">
        <f>PC!J$12</f>
        <v>0</v>
      </c>
      <c r="J28" s="97">
        <f>PC!K$12</f>
        <v>457.45459350865093</v>
      </c>
      <c r="K28" s="97">
        <f>PC!L$12</f>
        <v>499.26226885045145</v>
      </c>
      <c r="L28" s="97">
        <f>PC!M$12</f>
        <v>538.50505793570824</v>
      </c>
      <c r="M28" s="97">
        <f>PC!N$12</f>
        <v>579.24305711710747</v>
      </c>
      <c r="N28" s="97">
        <f>PC!O$12</f>
        <v>606.7137383676361</v>
      </c>
      <c r="O28" s="97">
        <f>PC!P$12</f>
        <v>640.89711025988299</v>
      </c>
      <c r="P28" s="97">
        <f>PC!Q$12</f>
        <v>652.08987000977299</v>
      </c>
      <c r="Q28" s="97">
        <f>PC!R$12</f>
        <v>633.86377441202683</v>
      </c>
      <c r="R28" s="97">
        <f>PC!S$12</f>
        <v>587.59119927998995</v>
      </c>
      <c r="S28" s="97">
        <f>PC!T$12</f>
        <v>549.21729824544286</v>
      </c>
      <c r="T28" s="97">
        <f>PC!U$12</f>
        <v>510.12550575575563</v>
      </c>
      <c r="U28" s="97">
        <f>PC!V$12</f>
        <v>468.79433384829713</v>
      </c>
      <c r="V28" s="97">
        <f>PC!W$12</f>
        <v>434.91581722867983</v>
      </c>
      <c r="W28" s="97">
        <f>PC!X$12</f>
        <v>409.8715039958775</v>
      </c>
      <c r="X28" s="97">
        <f>PC!Y$12</f>
        <v>389.80430307451127</v>
      </c>
      <c r="Y28" s="109">
        <f>PC!Z$12</f>
        <v>382.69642423789935</v>
      </c>
    </row>
    <row r="29" spans="1:25" ht="30" customHeight="1" x14ac:dyDescent="0.4">
      <c r="A29" s="187" t="s">
        <v>113</v>
      </c>
      <c r="B29" s="97"/>
      <c r="C29" s="97"/>
      <c r="D29" s="97"/>
      <c r="E29" s="97"/>
      <c r="F29" s="97"/>
      <c r="G29" s="97"/>
      <c r="H29" s="97"/>
      <c r="I29" s="97">
        <f>PIP!J$12</f>
        <v>0</v>
      </c>
      <c r="J29" s="97">
        <f>PIP!K$12</f>
        <v>0</v>
      </c>
      <c r="K29" s="97">
        <f>PIP!L$12</f>
        <v>0</v>
      </c>
      <c r="L29" s="97">
        <f>PIP!M$12</f>
        <v>0</v>
      </c>
      <c r="M29" s="97">
        <f>PIP!N$12</f>
        <v>0</v>
      </c>
      <c r="N29" s="97">
        <f>PIP!O$12</f>
        <v>0</v>
      </c>
      <c r="O29" s="97">
        <f>PIP!P$12</f>
        <v>0</v>
      </c>
      <c r="P29" s="97">
        <f>PIP!Q$12</f>
        <v>0</v>
      </c>
      <c r="Q29" s="97">
        <f>PIP!R$12</f>
        <v>0</v>
      </c>
      <c r="R29" s="97">
        <f>PIP!S$12</f>
        <v>0</v>
      </c>
      <c r="S29" s="97">
        <f>PIP!T$12</f>
        <v>11.362922517367616</v>
      </c>
      <c r="T29" s="97">
        <f>PIP!U$12</f>
        <v>120.00087103916462</v>
      </c>
      <c r="U29" s="97">
        <f>PIP!V$12</f>
        <v>243.16273980019903</v>
      </c>
      <c r="V29" s="97">
        <f>PIP!W$12</f>
        <v>405.77033543795562</v>
      </c>
      <c r="W29" s="97">
        <f>PIP!X$12</f>
        <v>655.24269058090215</v>
      </c>
      <c r="X29" s="97">
        <f>PIP!Y$12</f>
        <v>787.5833965890522</v>
      </c>
      <c r="Y29" s="109">
        <f>PIP!Z$12</f>
        <v>928.59240516740124</v>
      </c>
    </row>
    <row r="30" spans="1:25" ht="15" customHeight="1" x14ac:dyDescent="0.4">
      <c r="A30" s="187" t="s">
        <v>67</v>
      </c>
      <c r="B30" s="97">
        <f>SDA!C$12</f>
        <v>65.627039200200201</v>
      </c>
      <c r="C30" s="97">
        <f>SDA!D$12</f>
        <v>73.207642413233287</v>
      </c>
      <c r="D30" s="97">
        <f>SDA!E$12</f>
        <v>72.814216963669779</v>
      </c>
      <c r="E30" s="97">
        <f>SDA!F$12</f>
        <v>74.706521277534534</v>
      </c>
      <c r="F30" s="97">
        <f>SDA!G$12</f>
        <v>78.992256258133253</v>
      </c>
      <c r="G30" s="97">
        <f>SDA!H$12</f>
        <v>81.321395523355989</v>
      </c>
      <c r="H30" s="97">
        <f>SDA!I$12</f>
        <v>74.932651887177741</v>
      </c>
      <c r="I30" s="97">
        <f>SDA!J$12</f>
        <v>73.722563469667421</v>
      </c>
      <c r="J30" s="97">
        <f>SDA!K$12</f>
        <v>72.644136973283736</v>
      </c>
      <c r="K30" s="97">
        <f>SDA!L$12</f>
        <v>71.409188626281747</v>
      </c>
      <c r="L30" s="97">
        <f>SDA!M$12</f>
        <v>71.936673378664366</v>
      </c>
      <c r="M30" s="97">
        <f>SDA!N$12</f>
        <v>71.899936587737528</v>
      </c>
      <c r="N30" s="97">
        <f>SDA!O$12</f>
        <v>71.068880947229417</v>
      </c>
      <c r="O30" s="97">
        <f>SDA!P$12</f>
        <v>72.854718466126826</v>
      </c>
      <c r="P30" s="97">
        <f>SDA!Q$12</f>
        <v>71.224474855140357</v>
      </c>
      <c r="Q30" s="97">
        <f>SDA!R$12</f>
        <v>70.795342689574184</v>
      </c>
      <c r="R30" s="97">
        <f>SDA!S$12</f>
        <v>71.374672500993526</v>
      </c>
      <c r="S30" s="97">
        <f>SDA!T$12</f>
        <v>69.290736346974271</v>
      </c>
      <c r="T30" s="97">
        <f>SDA!U$12</f>
        <v>60.001598573578917</v>
      </c>
      <c r="U30" s="97">
        <f>SDA!V$12</f>
        <v>39.324083274690992</v>
      </c>
      <c r="V30" s="97">
        <f>SDA!W$12</f>
        <v>19.021979655474837</v>
      </c>
      <c r="W30" s="97">
        <f>SDA!X$12</f>
        <v>8.9730482031372496</v>
      </c>
      <c r="X30" s="97">
        <f>SDA!Y$12</f>
        <v>7.5567226276759261</v>
      </c>
      <c r="Y30" s="109">
        <f>SDA!Z$12</f>
        <v>6.9305356032470007</v>
      </c>
    </row>
    <row r="31" spans="1:25" ht="15" customHeight="1" x14ac:dyDescent="0.4">
      <c r="A31" s="188" t="s">
        <v>54</v>
      </c>
      <c r="B31" s="97"/>
      <c r="C31" s="97"/>
      <c r="D31" s="97"/>
      <c r="E31" s="97"/>
      <c r="F31" s="97">
        <f>'SDA (working age)'!G$12</f>
        <v>66.520683868160219</v>
      </c>
      <c r="G31" s="97">
        <f>'SDA (working age)'!H$12</f>
        <v>68.613457166980396</v>
      </c>
      <c r="H31" s="97">
        <f>'SDA (working age)'!I$12</f>
        <v>62.729053748527804</v>
      </c>
      <c r="I31" s="97">
        <f>'SDA (working age)'!J$12</f>
        <v>60.801002029992858</v>
      </c>
      <c r="J31" s="97">
        <f>'SDA (working age)'!K$12</f>
        <v>63.074083473656302</v>
      </c>
      <c r="K31" s="97">
        <f>'SDA (working age)'!L$12</f>
        <v>61.581541018361762</v>
      </c>
      <c r="L31" s="97">
        <f>'SDA (working age)'!M$12</f>
        <v>61.526291974261568</v>
      </c>
      <c r="M31" s="97">
        <f>'SDA (working age)'!N$12</f>
        <v>56.180686978134602</v>
      </c>
      <c r="N31" s="97">
        <f>'SDA (working age)'!O$12</f>
        <v>57.430297763843008</v>
      </c>
      <c r="O31" s="97">
        <f>'SDA (working age)'!P$12</f>
        <v>58.515452003872539</v>
      </c>
      <c r="P31" s="97">
        <f>'SDA (working age)'!Q$12</f>
        <v>57.910394046138698</v>
      </c>
      <c r="Q31" s="97">
        <f>'SDA (working age)'!R$12</f>
        <v>57.377749072375295</v>
      </c>
      <c r="R31" s="97">
        <f>'SDA (working age)'!S$12</f>
        <v>58.807470071661108</v>
      </c>
      <c r="S31" s="97">
        <f>'SDA (working age)'!T$12</f>
        <v>57.79676041083146</v>
      </c>
      <c r="T31" s="97">
        <f>'SDA (working age)'!U$12</f>
        <v>49.119508761707024</v>
      </c>
      <c r="U31" s="97">
        <f>'SDA (working age)'!V$12</f>
        <v>29.399324704023918</v>
      </c>
      <c r="V31" s="97">
        <f>'SDA (working age)'!W$12</f>
        <v>9.8278140114594557</v>
      </c>
      <c r="W31" s="97">
        <f>'SDA (working age)'!X$12</f>
        <v>0.72763931518043301</v>
      </c>
      <c r="X31" s="97">
        <f>'SDA (working age)'!Y$12</f>
        <v>0</v>
      </c>
      <c r="Y31" s="109">
        <f>'SDA (working age)'!Z$12</f>
        <v>0</v>
      </c>
    </row>
    <row r="32" spans="1:25" ht="15" customHeight="1" x14ac:dyDescent="0.4">
      <c r="A32" s="188" t="s">
        <v>55</v>
      </c>
      <c r="B32" s="97"/>
      <c r="C32" s="97"/>
      <c r="D32" s="97"/>
      <c r="E32" s="97"/>
      <c r="F32" s="97">
        <f>'SDA (pensioners)'!G$12</f>
        <v>12.471572389973037</v>
      </c>
      <c r="G32" s="97">
        <f>'SDA (pensioners)'!H$12</f>
        <v>12.707938356375577</v>
      </c>
      <c r="H32" s="97">
        <f>'SDA (pensioners)'!I$12</f>
        <v>12.203598138649928</v>
      </c>
      <c r="I32" s="97">
        <f>'SDA (pensioners)'!J$12</f>
        <v>12.921561439674557</v>
      </c>
      <c r="J32" s="97">
        <f>'SDA (pensioners)'!K$12</f>
        <v>9.5700534996274467</v>
      </c>
      <c r="K32" s="97">
        <f>'SDA (pensioners)'!L$12</f>
        <v>9.8276476079199817</v>
      </c>
      <c r="L32" s="97">
        <f>'SDA (pensioners)'!M$12</f>
        <v>10.410381404402788</v>
      </c>
      <c r="M32" s="97">
        <f>'SDA (pensioners)'!N$12</f>
        <v>15.719249609602919</v>
      </c>
      <c r="N32" s="97">
        <f>'SDA (pensioners)'!O$12</f>
        <v>13.638583183386404</v>
      </c>
      <c r="O32" s="97">
        <f>'SDA (pensioners)'!P$12</f>
        <v>14.339266462254276</v>
      </c>
      <c r="P32" s="97">
        <f>'SDA (pensioners)'!Q$12</f>
        <v>13.314080809001661</v>
      </c>
      <c r="Q32" s="97">
        <f>'SDA (pensioners)'!R$12</f>
        <v>13.417593617198893</v>
      </c>
      <c r="R32" s="97">
        <f>'SDA (pensioners)'!S$12</f>
        <v>12.567202429332404</v>
      </c>
      <c r="S32" s="97">
        <f>'SDA (pensioners)'!T$12</f>
        <v>11.493975936142817</v>
      </c>
      <c r="T32" s="97">
        <f>'SDA (pensioners)'!U$12</f>
        <v>10.882089811871893</v>
      </c>
      <c r="U32" s="97">
        <f>'SDA (pensioners)'!V$12</f>
        <v>9.9247585706670591</v>
      </c>
      <c r="V32" s="97">
        <f>'SDA (pensioners)'!W$12</f>
        <v>9.1941656440153814</v>
      </c>
      <c r="W32" s="97">
        <f>'SDA (pensioners)'!X$12</f>
        <v>8.2454088879568168</v>
      </c>
      <c r="X32" s="97">
        <f>'SDA (pensioners)'!Y$12</f>
        <v>7.5567226276759261</v>
      </c>
      <c r="Y32" s="109">
        <f>'SDA (pensioners)'!Z$12</f>
        <v>6.9305356032470007</v>
      </c>
    </row>
    <row r="33" spans="1:25" ht="15" x14ac:dyDescent="0.4">
      <c r="A33" s="190" t="s">
        <v>68</v>
      </c>
      <c r="B33" s="97">
        <f>SP!C$12</f>
        <v>0</v>
      </c>
      <c r="C33" s="97">
        <f>SP!D$12</f>
        <v>0</v>
      </c>
      <c r="D33" s="97">
        <f>SP!E$12</f>
        <v>0</v>
      </c>
      <c r="E33" s="97">
        <f>SP!F$12</f>
        <v>3581.2369345008433</v>
      </c>
      <c r="F33" s="97">
        <f>SP!G$12</f>
        <v>3674.6611053331208</v>
      </c>
      <c r="G33" s="97">
        <f>SP!H$12</f>
        <v>3999.5484966466001</v>
      </c>
      <c r="H33" s="97">
        <f>SP!I$12</f>
        <v>4245.1581346009089</v>
      </c>
      <c r="I33" s="97">
        <f>SP!J$12</f>
        <v>4472.3685674860717</v>
      </c>
      <c r="J33" s="97">
        <f>SP!K$12</f>
        <v>4714.2105425312948</v>
      </c>
      <c r="K33" s="97">
        <f>SP!L$12</f>
        <v>4983.8457450743499</v>
      </c>
      <c r="L33" s="97">
        <f>SP!M$12</f>
        <v>5218.6311511606782</v>
      </c>
      <c r="M33" s="97">
        <f>SP!N$12</f>
        <v>5635.336035910138</v>
      </c>
      <c r="N33" s="97">
        <f>SP!O$12</f>
        <v>6051.0556584585029</v>
      </c>
      <c r="O33" s="97">
        <f>SP!P$12</f>
        <v>6595.5057191140968</v>
      </c>
      <c r="P33" s="97">
        <f>SP!Q$12</f>
        <v>6892.8580344655002</v>
      </c>
      <c r="Q33" s="97">
        <f>SP!R$12</f>
        <v>7349.2174204031944</v>
      </c>
      <c r="R33" s="97">
        <f>SP!S$12</f>
        <v>7937.9305211568371</v>
      </c>
      <c r="S33" s="97">
        <f>SP!T$12</f>
        <v>8298.821995573986</v>
      </c>
      <c r="T33" s="97">
        <f>SP!U$12</f>
        <v>8648.5193557056446</v>
      </c>
      <c r="U33" s="97">
        <f>SP!V$12</f>
        <v>8949.0577960480041</v>
      </c>
      <c r="V33" s="97">
        <f>SP!W$12</f>
        <v>9173.9305982613623</v>
      </c>
      <c r="W33" s="97">
        <f>SP!X$12</f>
        <v>9401.6981506329248</v>
      </c>
      <c r="X33" s="97">
        <f>SP!Y$12</f>
        <v>9691.2833838819552</v>
      </c>
      <c r="Y33" s="109">
        <f>SP!Z$12</f>
        <v>9912.2172432735242</v>
      </c>
    </row>
    <row r="34" spans="1:25" ht="30" customHeight="1" x14ac:dyDescent="0.4">
      <c r="A34" s="190" t="s">
        <v>101</v>
      </c>
      <c r="B34" s="97"/>
      <c r="C34" s="97"/>
      <c r="D34" s="97"/>
      <c r="E34" s="97"/>
      <c r="F34" s="97"/>
      <c r="G34" s="97"/>
      <c r="H34" s="97"/>
      <c r="I34" s="97"/>
      <c r="J34" s="97">
        <f>SMP!K$12</f>
        <v>120.89765291511314</v>
      </c>
      <c r="K34" s="97">
        <f>SMP!L$12</f>
        <v>98.899730327390756</v>
      </c>
      <c r="L34" s="97">
        <f>SMP!M$12</f>
        <v>119.40505273345049</v>
      </c>
      <c r="M34" s="97">
        <f>SMP!N$12</f>
        <v>148.39000179641411</v>
      </c>
      <c r="N34" s="97">
        <f>SMP!O$12</f>
        <v>172.4337205651033</v>
      </c>
      <c r="O34" s="97">
        <f>SMP!P$12</f>
        <v>178.49250135775904</v>
      </c>
      <c r="P34" s="97">
        <f>SMP!Q$12</f>
        <v>174.75379469830503</v>
      </c>
      <c r="Q34" s="97">
        <f>SMP!R$12</f>
        <v>201.20173408096781</v>
      </c>
      <c r="R34" s="97">
        <f>SMP!S$12</f>
        <v>205.75515986590096</v>
      </c>
      <c r="S34" s="97">
        <f>SMP!T$12</f>
        <v>203.90154162347969</v>
      </c>
      <c r="T34" s="97">
        <f>SMP!U$12</f>
        <v>208.31796912809941</v>
      </c>
      <c r="U34" s="97">
        <f>SMP!V$12</f>
        <v>240.02302689999999</v>
      </c>
      <c r="V34" s="97">
        <f>SMP!W$12</f>
        <v>230.95098206700001</v>
      </c>
      <c r="W34" s="97">
        <f>SMP!X$12</f>
        <v>229.09241262784309</v>
      </c>
      <c r="X34" s="97">
        <f>SMP!Y$12</f>
        <v>263.39036952865354</v>
      </c>
      <c r="Y34" s="109">
        <f>SMP!Z$12</f>
        <v>234.23276404577675</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UC!T$12</f>
        <v>0</v>
      </c>
      <c r="T35" s="97">
        <f>UC!U$12</f>
        <v>3.8000833503144996E-2</v>
      </c>
      <c r="U35" s="97">
        <f>UC!V$12</f>
        <v>18.956639405556672</v>
      </c>
      <c r="V35" s="97">
        <f>UC!W$12</f>
        <v>93.73999824853577</v>
      </c>
      <c r="W35" s="97">
        <f>UC!X$12</f>
        <v>212.5888168621147</v>
      </c>
      <c r="X35" s="97">
        <f>UC!Y$12</f>
        <v>598.14465718690735</v>
      </c>
      <c r="Y35" s="109">
        <f>UC!Z$12</f>
        <v>1436.5458139534201</v>
      </c>
    </row>
    <row r="36" spans="1:25" ht="15" customHeight="1" x14ac:dyDescent="0.4">
      <c r="A36" s="190" t="s">
        <v>69</v>
      </c>
      <c r="B36" s="97"/>
      <c r="C36" s="97"/>
      <c r="D36" s="97"/>
      <c r="E36" s="97"/>
      <c r="F36" s="97">
        <f>WFP!G$12</f>
        <v>165.84348791875721</v>
      </c>
      <c r="G36" s="97">
        <f>WFP!H$12</f>
        <v>160.18240468527233</v>
      </c>
      <c r="H36" s="97">
        <f>WFP!I$12</f>
        <v>163.251956792767</v>
      </c>
      <c r="I36" s="97">
        <f>WFP!J$12</f>
        <v>184.91113637405883</v>
      </c>
      <c r="J36" s="97">
        <f>WFP!K$12</f>
        <v>240.74345075013912</v>
      </c>
      <c r="K36" s="97">
        <f>WFP!L$12</f>
        <v>307.60961557084522</v>
      </c>
      <c r="L36" s="97">
        <f>WFP!M$12</f>
        <v>197.22927714953133</v>
      </c>
      <c r="M36" s="97">
        <f>WFP!N$12</f>
        <v>203.76019143033332</v>
      </c>
      <c r="N36" s="97">
        <f>WFP!O$12</f>
        <v>267.20938445950435</v>
      </c>
      <c r="O36" s="97">
        <f>WFP!P$12</f>
        <v>270.76576754614035</v>
      </c>
      <c r="P36" s="97">
        <f>WFP!Q$12</f>
        <v>276.03245254941766</v>
      </c>
      <c r="Q36" s="97">
        <f>WFP!R$12</f>
        <v>213.65240279450725</v>
      </c>
      <c r="R36" s="97">
        <f>WFP!S$12</f>
        <v>212.8586653358077</v>
      </c>
      <c r="S36" s="97">
        <f>WFP!T$12</f>
        <v>212.9559064987013</v>
      </c>
      <c r="T36" s="97">
        <f>WFP!U$12</f>
        <v>210.71739227637437</v>
      </c>
      <c r="U36" s="97">
        <f>WFP!V$12</f>
        <v>208.4968267230077</v>
      </c>
      <c r="V36" s="97">
        <f>WFP!W$12</f>
        <v>206.38095420816421</v>
      </c>
      <c r="W36" s="97">
        <f>WFP!X$12</f>
        <v>204.08187814097508</v>
      </c>
      <c r="X36" s="97">
        <f>WFP!Y$12</f>
        <v>201.59959885462658</v>
      </c>
      <c r="Y36" s="109">
        <f>WFP!Z$12</f>
        <v>199.60196988776431</v>
      </c>
    </row>
    <row r="37" spans="1:25" ht="30" customHeight="1" x14ac:dyDescent="0.4">
      <c r="A37" s="191" t="s">
        <v>198</v>
      </c>
      <c r="B37" s="90">
        <f>SUM(B3:B36)-SUM(B9:B11,B19:B23)</f>
        <v>3086.4534151141138</v>
      </c>
      <c r="C37" s="90">
        <f>SUM(C3:C36)-SUM(C9:C11,C19:C23)</f>
        <v>3045.6399383676498</v>
      </c>
      <c r="D37" s="90">
        <f>SUM(D3:D36)-SUM(D9:D11,D19:D23)</f>
        <v>3037.9243956688219</v>
      </c>
      <c r="E37" s="90">
        <f>SUM(E3:E36)-SUM(E9:E11,E19:E23)</f>
        <v>6737.169688339075</v>
      </c>
      <c r="F37" s="90">
        <f t="shared" ref="F37:M37" si="0">SUM(F3:F36)-SUM(F9:F11,F19:F23,F31:F32)</f>
        <v>7148.5853779282425</v>
      </c>
      <c r="G37" s="90">
        <f t="shared" si="0"/>
        <v>7689.3646610398082</v>
      </c>
      <c r="H37" s="90">
        <f t="shared" si="0"/>
        <v>8105.9429489073409</v>
      </c>
      <c r="I37" s="90">
        <f t="shared" si="0"/>
        <v>8371.9859620745519</v>
      </c>
      <c r="J37" s="90">
        <f t="shared" si="0"/>
        <v>9226.4576855493142</v>
      </c>
      <c r="K37" s="90">
        <f t="shared" si="0"/>
        <v>9698.8667447182997</v>
      </c>
      <c r="L37" s="90">
        <f t="shared" si="0"/>
        <v>10048.743121673197</v>
      </c>
      <c r="M37" s="90">
        <f t="shared" si="0"/>
        <v>10737.19159610225</v>
      </c>
      <c r="N37" s="90">
        <f t="shared" ref="N37:V37" si="1">SUM(N3:N36)-SUM(N9:N11,N19:N23,N31:N32,N15:N16)</f>
        <v>11537.265127635928</v>
      </c>
      <c r="O37" s="90">
        <f t="shared" si="1"/>
        <v>12749.567263437812</v>
      </c>
      <c r="P37" s="90">
        <f t="shared" si="1"/>
        <v>13258.937857906196</v>
      </c>
      <c r="Q37" s="90">
        <f t="shared" si="1"/>
        <v>13867.002335764846</v>
      </c>
      <c r="R37" s="90">
        <f t="shared" si="1"/>
        <v>14664.893283623074</v>
      </c>
      <c r="S37" s="90">
        <f t="shared" si="1"/>
        <v>14550.990413383361</v>
      </c>
      <c r="T37" s="90">
        <f t="shared" si="1"/>
        <v>14951.89236357934</v>
      </c>
      <c r="U37" s="90">
        <f t="shared" si="1"/>
        <v>15364.132927821953</v>
      </c>
      <c r="V37" s="90">
        <f t="shared" si="1"/>
        <v>15580.1810654293</v>
      </c>
      <c r="W37" s="90">
        <f t="shared" ref="W37:Y37" si="2">SUM(W3:W36)-SUM(W9:W11,W19:W23,W31:W32,W15:W16)</f>
        <v>15940.96128012273</v>
      </c>
      <c r="X37" s="90">
        <f t="shared" si="2"/>
        <v>16471.844236336867</v>
      </c>
      <c r="Y37" s="110">
        <f t="shared" si="2"/>
        <v>17226.721105269811</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307.95337004298506</v>
      </c>
      <c r="C41" s="185">
        <v>317.67325639770712</v>
      </c>
      <c r="D41" s="185">
        <v>338.1622543790711</v>
      </c>
      <c r="E41" s="185">
        <v>360.09356746498014</v>
      </c>
      <c r="F41" s="185">
        <v>375.18505459409505</v>
      </c>
      <c r="G41" s="185">
        <v>400.29745135657743</v>
      </c>
      <c r="H41" s="185">
        <v>416.45375541841616</v>
      </c>
      <c r="I41" s="185">
        <v>441.1301974961429</v>
      </c>
      <c r="J41" s="185">
        <v>458.70570053179796</v>
      </c>
      <c r="K41" s="185">
        <v>482.31007543960038</v>
      </c>
      <c r="L41" s="185">
        <v>499.62248923177879</v>
      </c>
      <c r="M41" s="185">
        <v>518.00863510353861</v>
      </c>
      <c r="N41" s="185">
        <v>536.67876351659868</v>
      </c>
      <c r="O41" s="185">
        <v>571.47982141647242</v>
      </c>
      <c r="P41" s="185">
        <v>580.61966153866183</v>
      </c>
      <c r="Q41" s="185">
        <v>589.48075184240111</v>
      </c>
      <c r="R41" s="185">
        <v>598.61579166467186</v>
      </c>
      <c r="S41" s="185">
        <v>579.41661813325288</v>
      </c>
      <c r="T41" s="185">
        <v>579.74899476833025</v>
      </c>
      <c r="U41" s="185">
        <v>585.06150122041208</v>
      </c>
      <c r="V41" s="185">
        <v>573.67791491953744</v>
      </c>
      <c r="W41" s="185">
        <v>569.98569650207799</v>
      </c>
      <c r="X41" s="185">
        <v>572.05916405769676</v>
      </c>
      <c r="Y41" s="186">
        <v>584.57595906580593</v>
      </c>
    </row>
    <row r="42" spans="1:25" ht="15" x14ac:dyDescent="0.4">
      <c r="A42" s="187" t="s">
        <v>190</v>
      </c>
      <c r="B42" s="97" t="s">
        <v>219</v>
      </c>
      <c r="C42" s="97" t="s">
        <v>219</v>
      </c>
      <c r="D42" s="97" t="s">
        <v>219</v>
      </c>
      <c r="E42" s="97">
        <v>118.97466514481283</v>
      </c>
      <c r="F42" s="97">
        <v>116.44793708471128</v>
      </c>
      <c r="G42" s="97">
        <v>133.47899170771856</v>
      </c>
      <c r="H42" s="97">
        <v>136.45982007819308</v>
      </c>
      <c r="I42" s="97">
        <v>124.6115040977628</v>
      </c>
      <c r="J42" s="97">
        <v>111.67406902136804</v>
      </c>
      <c r="K42" s="97">
        <v>103.3558679176237</v>
      </c>
      <c r="L42" s="97">
        <v>90.816508280752103</v>
      </c>
      <c r="M42" s="97">
        <v>81.747778618443519</v>
      </c>
      <c r="N42" s="97">
        <v>73.172932549212703</v>
      </c>
      <c r="O42" s="97">
        <v>69.894662617826313</v>
      </c>
      <c r="P42" s="97">
        <v>65.51845266629752</v>
      </c>
      <c r="Q42" s="97">
        <v>62.193813614227828</v>
      </c>
      <c r="R42" s="97">
        <v>60.895768176294688</v>
      </c>
      <c r="S42" s="97">
        <v>58.278620901991772</v>
      </c>
      <c r="T42" s="97">
        <v>57.530038230716535</v>
      </c>
      <c r="U42" s="97">
        <v>56.91741660302899</v>
      </c>
      <c r="V42" s="97">
        <v>54.277040463826218</v>
      </c>
      <c r="W42" s="97">
        <v>47.65219509908033</v>
      </c>
      <c r="X42" s="97">
        <v>44.045424814154501</v>
      </c>
      <c r="Y42" s="109">
        <v>46.864324867860439</v>
      </c>
    </row>
    <row r="43" spans="1:25" ht="15" x14ac:dyDescent="0.4">
      <c r="A43" s="187" t="s">
        <v>50</v>
      </c>
      <c r="B43" s="97" t="s">
        <v>219</v>
      </c>
      <c r="C43" s="97" t="s">
        <v>219</v>
      </c>
      <c r="D43" s="97" t="s">
        <v>219</v>
      </c>
      <c r="E43" s="97" t="s">
        <v>219</v>
      </c>
      <c r="F43" s="97" t="s">
        <v>219</v>
      </c>
      <c r="G43" s="97">
        <v>101.98331047785499</v>
      </c>
      <c r="H43" s="97">
        <v>107.7777032707003</v>
      </c>
      <c r="I43" s="97">
        <v>112.75752264968081</v>
      </c>
      <c r="J43" s="97">
        <v>115.86486125759129</v>
      </c>
      <c r="K43" s="97">
        <v>119.35277937205147</v>
      </c>
      <c r="L43" s="97">
        <v>120.24994675090602</v>
      </c>
      <c r="M43" s="97">
        <v>126.77179713816294</v>
      </c>
      <c r="N43" s="97">
        <v>132.19884850071344</v>
      </c>
      <c r="O43" s="97">
        <v>142.38534862075454</v>
      </c>
      <c r="P43" s="97">
        <v>148.41670088624753</v>
      </c>
      <c r="Q43" s="97">
        <v>162.20715450352031</v>
      </c>
      <c r="R43" s="97">
        <v>177.94876774967378</v>
      </c>
      <c r="S43" s="97">
        <v>189.18192026824721</v>
      </c>
      <c r="T43" s="97">
        <v>206.5896206293375</v>
      </c>
      <c r="U43" s="97">
        <v>223.84177205707584</v>
      </c>
      <c r="V43" s="97">
        <v>228.73421309601636</v>
      </c>
      <c r="W43" s="97">
        <v>238.29963912991997</v>
      </c>
      <c r="X43" s="97">
        <v>250.63625394154857</v>
      </c>
      <c r="Y43" s="109">
        <v>260.06966318865966</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28.977707161367483</v>
      </c>
      <c r="P44" s="97">
        <v>43.241188967812114</v>
      </c>
      <c r="Q44" s="97">
        <v>19.776782862701719</v>
      </c>
      <c r="R44" s="97">
        <v>14.445656685930398</v>
      </c>
      <c r="S44" s="97" t="s">
        <v>219</v>
      </c>
      <c r="T44" s="97">
        <v>0.73822497247975016</v>
      </c>
      <c r="U44" s="97" t="s">
        <v>219</v>
      </c>
      <c r="V44" s="97" t="s">
        <v>219</v>
      </c>
      <c r="W44" s="97">
        <v>7.227218607388358</v>
      </c>
      <c r="X44" s="97">
        <v>3.6750735593496683E-5</v>
      </c>
      <c r="Y44" s="109" t="s">
        <v>219</v>
      </c>
    </row>
    <row r="45" spans="1:25" ht="15" x14ac:dyDescent="0.4">
      <c r="A45" s="187" t="s">
        <v>51</v>
      </c>
      <c r="B45" s="97">
        <v>250.90249159321942</v>
      </c>
      <c r="C45" s="97">
        <v>249.07429386149505</v>
      </c>
      <c r="D45" s="97">
        <v>255.01481850818143</v>
      </c>
      <c r="E45" s="97">
        <v>267.06870023592859</v>
      </c>
      <c r="F45" s="97">
        <v>270.88509922971537</v>
      </c>
      <c r="G45" s="97">
        <v>281.18060738734397</v>
      </c>
      <c r="H45" s="97">
        <v>300.16431795696963</v>
      </c>
      <c r="I45" s="97">
        <v>351.75639193019811</v>
      </c>
      <c r="J45" s="97">
        <v>387.36009464826395</v>
      </c>
      <c r="K45" s="97">
        <v>406.90671832676287</v>
      </c>
      <c r="L45" s="97">
        <v>418.81872513478874</v>
      </c>
      <c r="M45" s="97">
        <v>423.94488753984405</v>
      </c>
      <c r="N45" s="97">
        <v>440.97679752792095</v>
      </c>
      <c r="O45" s="97">
        <v>487.96433498703709</v>
      </c>
      <c r="P45" s="97">
        <v>505.23550605476447</v>
      </c>
      <c r="Q45" s="97">
        <v>496.34192278921955</v>
      </c>
      <c r="R45" s="97">
        <v>487.97680808764522</v>
      </c>
      <c r="S45" s="97" t="s">
        <v>219</v>
      </c>
      <c r="T45" s="97" t="s">
        <v>219</v>
      </c>
      <c r="U45" s="97" t="s">
        <v>219</v>
      </c>
      <c r="V45" s="97" t="s">
        <v>219</v>
      </c>
      <c r="W45" s="97" t="s">
        <v>219</v>
      </c>
      <c r="X45" s="97" t="s">
        <v>219</v>
      </c>
      <c r="Y45" s="109" t="s">
        <v>219</v>
      </c>
    </row>
    <row r="46" spans="1:25" ht="26.25" customHeight="1" x14ac:dyDescent="0.4">
      <c r="A46" s="187" t="s">
        <v>52</v>
      </c>
      <c r="B46" s="97">
        <v>450.00845325725459</v>
      </c>
      <c r="C46" s="97">
        <v>497.0868581453193</v>
      </c>
      <c r="D46" s="97">
        <v>525.94714891181445</v>
      </c>
      <c r="E46" s="97">
        <v>572.52573516170492</v>
      </c>
      <c r="F46" s="97">
        <v>611.36566074371342</v>
      </c>
      <c r="G46" s="97">
        <v>655.9893338721439</v>
      </c>
      <c r="H46" s="97">
        <v>702.51708710251546</v>
      </c>
      <c r="I46" s="97">
        <v>749.74820180814402</v>
      </c>
      <c r="J46" s="97">
        <v>780.50930181774652</v>
      </c>
      <c r="K46" s="97">
        <v>813.31643170694599</v>
      </c>
      <c r="L46" s="97">
        <v>841.58728253515108</v>
      </c>
      <c r="M46" s="97">
        <v>880.13078303947975</v>
      </c>
      <c r="N46" s="97">
        <v>917.20308295636323</v>
      </c>
      <c r="O46" s="97">
        <v>986.73429687232112</v>
      </c>
      <c r="P46" s="97">
        <v>1016.0717170218076</v>
      </c>
      <c r="Q46" s="97">
        <v>1071.0055797624634</v>
      </c>
      <c r="R46" s="97">
        <v>1133.4362126473011</v>
      </c>
      <c r="S46" s="97">
        <v>1149.6992860286571</v>
      </c>
      <c r="T46" s="97">
        <v>1143.7916683499188</v>
      </c>
      <c r="U46" s="97">
        <v>1087.9324684521855</v>
      </c>
      <c r="V46" s="97">
        <v>933.33454094617173</v>
      </c>
      <c r="W46" s="97">
        <v>764.31194752169188</v>
      </c>
      <c r="X46" s="97">
        <v>672.60502409347828</v>
      </c>
      <c r="Y46" s="109">
        <v>593.56440323655261</v>
      </c>
    </row>
    <row r="47" spans="1:25" ht="15" x14ac:dyDescent="0.4">
      <c r="A47" s="188" t="s">
        <v>53</v>
      </c>
      <c r="B47" s="97" t="s">
        <v>219</v>
      </c>
      <c r="C47" s="97" t="s">
        <v>219</v>
      </c>
      <c r="D47" s="97" t="s">
        <v>219</v>
      </c>
      <c r="E47" s="97" t="s">
        <v>219</v>
      </c>
      <c r="F47" s="97" t="s">
        <v>219</v>
      </c>
      <c r="G47" s="97" t="s">
        <v>219</v>
      </c>
      <c r="H47" s="97">
        <v>100.92127000551326</v>
      </c>
      <c r="I47" s="97">
        <v>104.33562175989805</v>
      </c>
      <c r="J47" s="97">
        <v>107.64267419270514</v>
      </c>
      <c r="K47" s="97">
        <v>114.83892604177912</v>
      </c>
      <c r="L47" s="97">
        <v>117.46164714950571</v>
      </c>
      <c r="M47" s="97">
        <v>121.63498946532214</v>
      </c>
      <c r="N47" s="97">
        <v>125.87328224684781</v>
      </c>
      <c r="O47" s="97">
        <v>132.97767188870191</v>
      </c>
      <c r="P47" s="97">
        <v>134.98556399088397</v>
      </c>
      <c r="Q47" s="97">
        <v>144.18010334139851</v>
      </c>
      <c r="R47" s="97">
        <v>150.88181037109362</v>
      </c>
      <c r="S47" s="97">
        <v>156.76762294296222</v>
      </c>
      <c r="T47" s="97">
        <v>182.03465884631476</v>
      </c>
      <c r="U47" s="97">
        <v>192.95934543781391</v>
      </c>
      <c r="V47" s="97">
        <v>194.00129498791401</v>
      </c>
      <c r="W47" s="97">
        <v>197.13215380269639</v>
      </c>
      <c r="X47" s="97">
        <v>207.89407044683421</v>
      </c>
      <c r="Y47" s="109">
        <v>221.69919782647517</v>
      </c>
    </row>
    <row r="48" spans="1:25" ht="15" x14ac:dyDescent="0.4">
      <c r="A48" s="188" t="s">
        <v>54</v>
      </c>
      <c r="B48" s="97" t="s">
        <v>219</v>
      </c>
      <c r="C48" s="97" t="s">
        <v>219</v>
      </c>
      <c r="D48" s="97" t="s">
        <v>219</v>
      </c>
      <c r="E48" s="97" t="s">
        <v>219</v>
      </c>
      <c r="F48" s="97" t="s">
        <v>219</v>
      </c>
      <c r="G48" s="97" t="s">
        <v>219</v>
      </c>
      <c r="H48" s="97">
        <v>409.57082404054336</v>
      </c>
      <c r="I48" s="97">
        <v>435.86047722262174</v>
      </c>
      <c r="J48" s="97">
        <v>448.97632336878326</v>
      </c>
      <c r="K48" s="97">
        <v>461.21016372986315</v>
      </c>
      <c r="L48" s="97">
        <v>471.16649983627804</v>
      </c>
      <c r="M48" s="97">
        <v>485.5628706916491</v>
      </c>
      <c r="N48" s="97">
        <v>503.43464732900725</v>
      </c>
      <c r="O48" s="97">
        <v>539.024114403358</v>
      </c>
      <c r="P48" s="97">
        <v>551.51881219249788</v>
      </c>
      <c r="Q48" s="97">
        <v>588.72390115485177</v>
      </c>
      <c r="R48" s="97">
        <v>627.32800605242858</v>
      </c>
      <c r="S48" s="97">
        <v>630.12744520314925</v>
      </c>
      <c r="T48" s="97">
        <v>586.26888254614016</v>
      </c>
      <c r="U48" s="97">
        <v>542.18757812613285</v>
      </c>
      <c r="V48" s="97">
        <v>416.150521669223</v>
      </c>
      <c r="W48" s="97">
        <v>294.31201646330248</v>
      </c>
      <c r="X48" s="97">
        <v>216.15744814734117</v>
      </c>
      <c r="Y48" s="109">
        <v>141.62976479888741</v>
      </c>
    </row>
    <row r="49" spans="1:25" ht="15" x14ac:dyDescent="0.4">
      <c r="A49" s="188" t="s">
        <v>55</v>
      </c>
      <c r="B49" s="97" t="s">
        <v>219</v>
      </c>
      <c r="C49" s="97" t="s">
        <v>219</v>
      </c>
      <c r="D49" s="97" t="s">
        <v>219</v>
      </c>
      <c r="E49" s="97" t="s">
        <v>219</v>
      </c>
      <c r="F49" s="97" t="s">
        <v>219</v>
      </c>
      <c r="G49" s="97" t="s">
        <v>219</v>
      </c>
      <c r="H49" s="97">
        <v>191.76093411969859</v>
      </c>
      <c r="I49" s="97">
        <v>208.28637261662502</v>
      </c>
      <c r="J49" s="97">
        <v>222.7047684532115</v>
      </c>
      <c r="K49" s="97">
        <v>237.19540337421532</v>
      </c>
      <c r="L49" s="97">
        <v>252.82450081906026</v>
      </c>
      <c r="M49" s="97">
        <v>273.04915132908309</v>
      </c>
      <c r="N49" s="97">
        <v>287.95922413239873</v>
      </c>
      <c r="O49" s="97">
        <v>314.45717179925583</v>
      </c>
      <c r="P49" s="97">
        <v>328.32615575527029</v>
      </c>
      <c r="Q49" s="97">
        <v>337.75580350795178</v>
      </c>
      <c r="R49" s="97">
        <v>353.71634261894167</v>
      </c>
      <c r="S49" s="97">
        <v>360.46903887780275</v>
      </c>
      <c r="T49" s="97">
        <v>374.43167602726277</v>
      </c>
      <c r="U49" s="97">
        <v>353.1063863151237</v>
      </c>
      <c r="V49" s="97">
        <v>322.99530071068989</v>
      </c>
      <c r="W49" s="97">
        <v>273.1742272301218</v>
      </c>
      <c r="X49" s="97">
        <v>248.9184050301883</v>
      </c>
      <c r="Y49" s="109">
        <v>229.46151068794373</v>
      </c>
    </row>
    <row r="50" spans="1:25" ht="17.25" customHeight="1" x14ac:dyDescent="0.4">
      <c r="A50" s="187" t="s">
        <v>96</v>
      </c>
      <c r="B50" s="97" t="s">
        <v>219</v>
      </c>
      <c r="C50" s="97" t="s">
        <v>219</v>
      </c>
      <c r="D50" s="97" t="s">
        <v>219</v>
      </c>
      <c r="E50" s="97" t="s">
        <v>219</v>
      </c>
      <c r="F50" s="97" t="s">
        <v>219</v>
      </c>
      <c r="G50" s="97" t="s">
        <v>219</v>
      </c>
      <c r="H50" s="97">
        <v>1.627564154517801</v>
      </c>
      <c r="I50" s="97">
        <v>1.8797942024010978</v>
      </c>
      <c r="J50" s="97">
        <v>1.8754226691637097</v>
      </c>
      <c r="K50" s="97">
        <v>1.8420079094409936</v>
      </c>
      <c r="L50" s="97">
        <v>2.0210325216479581</v>
      </c>
      <c r="M50" s="97">
        <v>2.0266862956157663</v>
      </c>
      <c r="N50" s="97">
        <v>2.1154734047330197</v>
      </c>
      <c r="O50" s="97">
        <v>2.1689140139561025</v>
      </c>
      <c r="P50" s="97">
        <v>1.9648961155258913</v>
      </c>
      <c r="Q50" s="97">
        <v>2.0616257983083557</v>
      </c>
      <c r="R50" s="97">
        <v>3.9680383262526093</v>
      </c>
      <c r="S50" s="97">
        <v>10.515239163451414</v>
      </c>
      <c r="T50" s="97">
        <v>11.055852112428122</v>
      </c>
      <c r="U50" s="97">
        <v>8.4349809999064771</v>
      </c>
      <c r="V50" s="97">
        <v>10.275764131549428</v>
      </c>
      <c r="W50" s="97">
        <v>14.697718632242356</v>
      </c>
      <c r="X50" s="97">
        <v>12.905260499330387</v>
      </c>
      <c r="Y50" s="109">
        <v>10.06637529189933</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10.994972655970821</v>
      </c>
      <c r="O51" s="97">
        <v>113.55332396878769</v>
      </c>
      <c r="P51" s="97">
        <v>199.90940216779086</v>
      </c>
      <c r="Q51" s="97">
        <v>306.53542790305499</v>
      </c>
      <c r="R51" s="97">
        <v>546.81508476354975</v>
      </c>
      <c r="S51" s="97">
        <v>832.69500960061021</v>
      </c>
      <c r="T51" s="97">
        <v>1014.2785289894776</v>
      </c>
      <c r="U51" s="97">
        <v>1136.9611064427459</v>
      </c>
      <c r="V51" s="97">
        <v>1168.8441473043688</v>
      </c>
      <c r="W51" s="97">
        <v>1183.4714364598399</v>
      </c>
      <c r="X51" s="97">
        <v>1134.9491931208738</v>
      </c>
      <c r="Y51" s="109">
        <v>1016.7410941842704</v>
      </c>
    </row>
    <row r="52" spans="1:25" ht="15" x14ac:dyDescent="0.4">
      <c r="A52" s="189" t="s">
        <v>56</v>
      </c>
      <c r="B52" s="97">
        <v>1254.7636096261531</v>
      </c>
      <c r="C52" s="97">
        <v>1220.907520350105</v>
      </c>
      <c r="D52" s="97">
        <v>1186.8552596694674</v>
      </c>
      <c r="E52" s="97">
        <v>1191.5030468333755</v>
      </c>
      <c r="F52" s="97">
        <v>1164.8196579151481</v>
      </c>
      <c r="G52" s="97">
        <v>1181.636243140957</v>
      </c>
      <c r="H52" s="97">
        <v>1243.6988335284746</v>
      </c>
      <c r="I52" s="97">
        <v>1215.5590881978346</v>
      </c>
      <c r="J52" s="97">
        <v>1266.8358112861763</v>
      </c>
      <c r="K52" s="97">
        <v>1340.4517182279023</v>
      </c>
      <c r="L52" s="97">
        <v>1413.8514298131247</v>
      </c>
      <c r="M52" s="97">
        <v>1476.3466551564879</v>
      </c>
      <c r="N52" s="97">
        <v>1576.5014206941603</v>
      </c>
      <c r="O52" s="97">
        <v>1840.8227698794665</v>
      </c>
      <c r="P52" s="97">
        <v>1948.8153578062552</v>
      </c>
      <c r="Q52" s="97">
        <v>2049.6290862763008</v>
      </c>
      <c r="R52" s="97">
        <v>2130.6124425477901</v>
      </c>
      <c r="S52" s="97">
        <v>2122.8082552267401</v>
      </c>
      <c r="T52" s="97">
        <v>2099.7139495047536</v>
      </c>
      <c r="U52" s="97">
        <v>2074.3077940634844</v>
      </c>
      <c r="V52" s="97">
        <v>1954.8383692290547</v>
      </c>
      <c r="W52" s="97">
        <v>1825.3839888830075</v>
      </c>
      <c r="X52" s="97">
        <v>1642.8378467270848</v>
      </c>
      <c r="Y52" s="109">
        <v>1422.6161459984544</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1005.6560898910067</v>
      </c>
      <c r="O53" s="97">
        <v>1246.756010474576</v>
      </c>
      <c r="P53" s="97">
        <v>1351.276370566638</v>
      </c>
      <c r="Q53" s="97">
        <v>1429.1922275681668</v>
      </c>
      <c r="R53" s="97">
        <v>1501.4317510261608</v>
      </c>
      <c r="S53" s="97">
        <v>1496.9843443923214</v>
      </c>
      <c r="T53" s="97">
        <v>1479.9662464288599</v>
      </c>
      <c r="U53" s="97">
        <v>1466.6228751350895</v>
      </c>
      <c r="V53" s="97">
        <v>1383.0090178131286</v>
      </c>
      <c r="W53" s="97">
        <v>1286.1138948992248</v>
      </c>
      <c r="X53" s="97">
        <v>1142.8679978622272</v>
      </c>
      <c r="Y53" s="109">
        <v>932.81007918664795</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570.84532956874909</v>
      </c>
      <c r="O54" s="97">
        <v>594.0667594048906</v>
      </c>
      <c r="P54" s="97">
        <v>597.53898723961743</v>
      </c>
      <c r="Q54" s="97">
        <v>620.4368587081342</v>
      </c>
      <c r="R54" s="97">
        <v>629.18069152162934</v>
      </c>
      <c r="S54" s="97">
        <v>625.82391083441917</v>
      </c>
      <c r="T54" s="97">
        <v>619.74770307589347</v>
      </c>
      <c r="U54" s="97">
        <v>607.68491892839495</v>
      </c>
      <c r="V54" s="97">
        <v>571.82935141592611</v>
      </c>
      <c r="W54" s="97">
        <v>539.27009398378289</v>
      </c>
      <c r="X54" s="97">
        <v>499.96984886485757</v>
      </c>
      <c r="Y54" s="109">
        <v>489.80606681180637</v>
      </c>
    </row>
    <row r="55" spans="1:25" ht="15" x14ac:dyDescent="0.4">
      <c r="A55" s="189" t="s">
        <v>57</v>
      </c>
      <c r="B55" s="97">
        <v>660.13483550980834</v>
      </c>
      <c r="C55" s="97">
        <v>642.9371004736563</v>
      </c>
      <c r="D55" s="97">
        <v>619.37354043162532</v>
      </c>
      <c r="E55" s="97">
        <v>584.3191460556651</v>
      </c>
      <c r="F55" s="97">
        <v>584.45180948100062</v>
      </c>
      <c r="G55" s="97">
        <v>583.93360231665497</v>
      </c>
      <c r="H55" s="97">
        <v>583.26737654777332</v>
      </c>
      <c r="I55" s="97">
        <v>582.78800224252973</v>
      </c>
      <c r="J55" s="97">
        <v>576.27411841362527</v>
      </c>
      <c r="K55" s="97">
        <v>569.81892392714815</v>
      </c>
      <c r="L55" s="97">
        <v>557.77501751748173</v>
      </c>
      <c r="M55" s="97">
        <v>564.59704484167401</v>
      </c>
      <c r="N55" s="97">
        <v>552.56103784428171</v>
      </c>
      <c r="O55" s="97">
        <v>513.88753374353507</v>
      </c>
      <c r="P55" s="97">
        <v>463.52656853860577</v>
      </c>
      <c r="Q55" s="97">
        <v>405.92720767853831</v>
      </c>
      <c r="R55" s="97">
        <v>278.6812131178948</v>
      </c>
      <c r="S55" s="97">
        <v>100.16879684200477</v>
      </c>
      <c r="T55" s="97">
        <v>22.229209977382343</v>
      </c>
      <c r="U55" s="97">
        <v>4.7402489484191994</v>
      </c>
      <c r="V55" s="97">
        <v>1.3096906655522462</v>
      </c>
      <c r="W55" s="97">
        <v>0.58633083513679829</v>
      </c>
      <c r="X55" s="97" t="s">
        <v>219</v>
      </c>
      <c r="Y55" s="109" t="s">
        <v>219</v>
      </c>
    </row>
    <row r="56" spans="1:25" ht="27" customHeight="1" x14ac:dyDescent="0.4">
      <c r="A56" s="187" t="s">
        <v>58</v>
      </c>
      <c r="B56" s="97">
        <v>1517.7285862633291</v>
      </c>
      <c r="C56" s="97">
        <v>1243.267293191095</v>
      </c>
      <c r="D56" s="97">
        <v>1226.5158222437569</v>
      </c>
      <c r="E56" s="97">
        <v>1260.9926873612098</v>
      </c>
      <c r="F56" s="97">
        <v>1339.3088827224583</v>
      </c>
      <c r="G56" s="97">
        <v>1416.5485200252715</v>
      </c>
      <c r="H56" s="97">
        <v>1391.7670925733341</v>
      </c>
      <c r="I56" s="97">
        <v>1223.7638844183766</v>
      </c>
      <c r="J56" s="97">
        <v>907.51929926752655</v>
      </c>
      <c r="K56" s="97">
        <v>798.75091472993142</v>
      </c>
      <c r="L56" s="97">
        <v>754.57767117558581</v>
      </c>
      <c r="M56" s="97">
        <v>759.01505866511798</v>
      </c>
      <c r="N56" s="97">
        <v>716.53797112013194</v>
      </c>
      <c r="O56" s="97">
        <v>685.80877857866119</v>
      </c>
      <c r="P56" s="97">
        <v>641.40919797811489</v>
      </c>
      <c r="Q56" s="97">
        <v>567.54188252165159</v>
      </c>
      <c r="R56" s="97">
        <v>446.67672463556164</v>
      </c>
      <c r="S56" s="97">
        <v>303.73049346572162</v>
      </c>
      <c r="T56" s="97">
        <v>244.9863684564672</v>
      </c>
      <c r="U56" s="97">
        <v>213.76363178843675</v>
      </c>
      <c r="V56" s="97">
        <v>184.91779244198867</v>
      </c>
      <c r="W56" s="97">
        <v>174.79811410983353</v>
      </c>
      <c r="X56" s="97">
        <v>147.30313698559013</v>
      </c>
      <c r="Y56" s="109">
        <v>106.81003360131255</v>
      </c>
    </row>
    <row r="57" spans="1:25" ht="15" x14ac:dyDescent="0.4">
      <c r="A57" s="188" t="s">
        <v>59</v>
      </c>
      <c r="B57" s="97">
        <v>406.87999614304186</v>
      </c>
      <c r="C57" s="97">
        <v>400.26257723413795</v>
      </c>
      <c r="D57" s="97">
        <v>388.0328283929</v>
      </c>
      <c r="E57" s="97">
        <v>410.66970757477782</v>
      </c>
      <c r="F57" s="97">
        <v>421.91453442326412</v>
      </c>
      <c r="G57" s="97">
        <v>464.23307246554106</v>
      </c>
      <c r="H57" s="97">
        <v>453.45822725300008</v>
      </c>
      <c r="I57" s="97">
        <v>243.83954341623908</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387.18111609535572</v>
      </c>
      <c r="G58" s="97">
        <v>410.7858394569418</v>
      </c>
      <c r="H58" s="97">
        <v>392.01952827491004</v>
      </c>
      <c r="I58" s="97">
        <v>411.53361432276654</v>
      </c>
      <c r="J58" s="97">
        <v>400.5076871055046</v>
      </c>
      <c r="K58" s="97">
        <v>365.89171060732582</v>
      </c>
      <c r="L58" s="97">
        <v>363.55000560492664</v>
      </c>
      <c r="M58" s="97">
        <v>399.85718410637173</v>
      </c>
      <c r="N58" s="97">
        <v>400.65962819832527</v>
      </c>
      <c r="O58" s="97">
        <v>389.26070897987194</v>
      </c>
      <c r="P58" s="97">
        <v>359.23070172806729</v>
      </c>
      <c r="Q58" s="97">
        <v>309.40346697381887</v>
      </c>
      <c r="R58" s="97">
        <v>201.52418525073071</v>
      </c>
      <c r="S58" s="97">
        <v>79.34841425917844</v>
      </c>
      <c r="T58" s="97">
        <v>36.672979578298666</v>
      </c>
      <c r="U58" s="97">
        <v>18.375801524218211</v>
      </c>
      <c r="V58" s="97">
        <v>7.3967020045525222</v>
      </c>
      <c r="W58" s="97">
        <v>1.9334049992649964</v>
      </c>
      <c r="X58" s="97" t="s">
        <v>219</v>
      </c>
      <c r="Y58" s="109" t="s">
        <v>219</v>
      </c>
    </row>
    <row r="59" spans="1:25" ht="15" x14ac:dyDescent="0.4">
      <c r="A59" s="188" t="s">
        <v>194</v>
      </c>
      <c r="B59" s="97" t="s">
        <v>219</v>
      </c>
      <c r="C59" s="97" t="s">
        <v>219</v>
      </c>
      <c r="D59" s="97" t="s">
        <v>219</v>
      </c>
      <c r="E59" s="97" t="s">
        <v>219</v>
      </c>
      <c r="F59" s="97">
        <v>477.71780888194752</v>
      </c>
      <c r="G59" s="97">
        <v>485.22679203127706</v>
      </c>
      <c r="H59" s="97">
        <v>491.07626268333826</v>
      </c>
      <c r="I59" s="97">
        <v>510.2176834458902</v>
      </c>
      <c r="J59" s="97">
        <v>453.51423091762064</v>
      </c>
      <c r="K59" s="97">
        <v>376.51858813956608</v>
      </c>
      <c r="L59" s="97">
        <v>336.14201258527095</v>
      </c>
      <c r="M59" s="97">
        <v>309.2030029106798</v>
      </c>
      <c r="N59" s="97">
        <v>272.56281930718012</v>
      </c>
      <c r="O59" s="97">
        <v>251.74977957315005</v>
      </c>
      <c r="P59" s="97">
        <v>231.83169531578585</v>
      </c>
      <c r="Q59" s="97">
        <v>206.94243170214119</v>
      </c>
      <c r="R59" s="97">
        <v>189.1713291234677</v>
      </c>
      <c r="S59" s="97">
        <v>166.15445900335578</v>
      </c>
      <c r="T59" s="97">
        <v>150.98441611783625</v>
      </c>
      <c r="U59" s="97">
        <v>138.29812787884524</v>
      </c>
      <c r="V59" s="97">
        <v>123.02980390784967</v>
      </c>
      <c r="W59" s="97">
        <v>117.52994125217913</v>
      </c>
      <c r="X59" s="97">
        <v>96.052814883062396</v>
      </c>
      <c r="Y59" s="109">
        <v>68.054303029426379</v>
      </c>
    </row>
    <row r="60" spans="1:25" ht="15" x14ac:dyDescent="0.4">
      <c r="A60" s="188" t="s">
        <v>195</v>
      </c>
      <c r="B60" s="97" t="s">
        <v>219</v>
      </c>
      <c r="C60" s="97" t="s">
        <v>219</v>
      </c>
      <c r="D60" s="97" t="s">
        <v>219</v>
      </c>
      <c r="E60" s="97" t="s">
        <v>219</v>
      </c>
      <c r="F60" s="97">
        <v>20.634401366264846</v>
      </c>
      <c r="G60" s="97">
        <v>25.964976765949746</v>
      </c>
      <c r="H60" s="97">
        <v>27.595481312337839</v>
      </c>
      <c r="I60" s="97">
        <v>29.615655151855623</v>
      </c>
      <c r="J60" s="97">
        <v>28.560338439004592</v>
      </c>
      <c r="K60" s="97">
        <v>26.293760018965266</v>
      </c>
      <c r="L60" s="97">
        <v>25.048559873047438</v>
      </c>
      <c r="M60" s="97">
        <v>24.120142890880338</v>
      </c>
      <c r="N60" s="97">
        <v>23.051026755304399</v>
      </c>
      <c r="O60" s="97">
        <v>24.483822301087798</v>
      </c>
      <c r="P60" s="97">
        <v>30.551148032854694</v>
      </c>
      <c r="Q60" s="97">
        <v>33.943830320812154</v>
      </c>
      <c r="R60" s="97">
        <v>39.713521593616235</v>
      </c>
      <c r="S60" s="97">
        <v>43.001566715055318</v>
      </c>
      <c r="T60" s="97">
        <v>44.497859312860591</v>
      </c>
      <c r="U60" s="97">
        <v>46.800946385817475</v>
      </c>
      <c r="V60" s="97">
        <v>45.898979597128992</v>
      </c>
      <c r="W60" s="97">
        <v>48.502729116907318</v>
      </c>
      <c r="X60" s="97">
        <v>45.538810647872374</v>
      </c>
      <c r="Y60" s="109">
        <v>37.184284817319622</v>
      </c>
    </row>
    <row r="61" spans="1:25" ht="15" x14ac:dyDescent="0.4">
      <c r="A61" s="188" t="s">
        <v>196</v>
      </c>
      <c r="B61" s="97" t="s">
        <v>219</v>
      </c>
      <c r="C61" s="97" t="s">
        <v>219</v>
      </c>
      <c r="D61" s="97" t="s">
        <v>219</v>
      </c>
      <c r="E61" s="97" t="s">
        <v>219</v>
      </c>
      <c r="F61" s="97">
        <v>31.861021955625947</v>
      </c>
      <c r="G61" s="97">
        <v>30.337839305561978</v>
      </c>
      <c r="H61" s="97">
        <v>27.617593049747963</v>
      </c>
      <c r="I61" s="97">
        <v>28.55738808162527</v>
      </c>
      <c r="J61" s="97">
        <v>24.937042805396715</v>
      </c>
      <c r="K61" s="97">
        <v>29.889902220863735</v>
      </c>
      <c r="L61" s="97">
        <v>30.03131158993877</v>
      </c>
      <c r="M61" s="97">
        <v>25.239884031914343</v>
      </c>
      <c r="N61" s="97">
        <v>19.024295480879623</v>
      </c>
      <c r="O61" s="97">
        <v>19.658521901442477</v>
      </c>
      <c r="P61" s="97">
        <v>19.395101561584738</v>
      </c>
      <c r="Q61" s="97">
        <v>17.433719268359798</v>
      </c>
      <c r="R61" s="97">
        <v>16.446994705455818</v>
      </c>
      <c r="S61" s="97">
        <v>15.297456657449738</v>
      </c>
      <c r="T61" s="97">
        <v>12.699347907937005</v>
      </c>
      <c r="U61" s="97">
        <v>10.402734040299652</v>
      </c>
      <c r="V61" s="97">
        <v>8.6812565841916065</v>
      </c>
      <c r="W61" s="97">
        <v>7.0093147245590357</v>
      </c>
      <c r="X61" s="97">
        <v>5.1005193073457171</v>
      </c>
      <c r="Y61" s="109">
        <v>1.8606904651591514</v>
      </c>
    </row>
    <row r="62" spans="1:25" ht="26.25" customHeight="1" x14ac:dyDescent="0.4">
      <c r="A62" s="189" t="s">
        <v>200</v>
      </c>
      <c r="B62" s="97" t="s">
        <v>219</v>
      </c>
      <c r="C62" s="97" t="s">
        <v>219</v>
      </c>
      <c r="D62" s="97" t="s">
        <v>219</v>
      </c>
      <c r="E62" s="97" t="s">
        <v>219</v>
      </c>
      <c r="F62" s="97">
        <v>65.19147969053401</v>
      </c>
      <c r="G62" s="97">
        <v>66.066741563712839</v>
      </c>
      <c r="H62" s="97">
        <v>64.884660930613194</v>
      </c>
      <c r="I62" s="97">
        <v>63.938407724688389</v>
      </c>
      <c r="J62" s="97">
        <v>64.206954958281955</v>
      </c>
      <c r="K62" s="97">
        <v>62.246430866638299</v>
      </c>
      <c r="L62" s="97">
        <v>60.929312169094239</v>
      </c>
      <c r="M62" s="97">
        <v>60.185180406239311</v>
      </c>
      <c r="N62" s="97">
        <v>61.134999767885752</v>
      </c>
      <c r="O62" s="97">
        <v>62.359882697342478</v>
      </c>
      <c r="P62" s="97">
        <v>64.048906391088707</v>
      </c>
      <c r="Q62" s="97">
        <v>63.038753048784407</v>
      </c>
      <c r="R62" s="97">
        <v>63.752067849041012</v>
      </c>
      <c r="S62" s="97">
        <v>62.683884500149013</v>
      </c>
      <c r="T62" s="97">
        <v>62.982778218993147</v>
      </c>
      <c r="U62" s="97">
        <v>62.040672643774812</v>
      </c>
      <c r="V62" s="97">
        <v>58.567535070675973</v>
      </c>
      <c r="W62" s="97">
        <v>56.053937531521271</v>
      </c>
      <c r="X62" s="97">
        <v>54.528280578798949</v>
      </c>
      <c r="Y62" s="109">
        <v>53.263632734699854</v>
      </c>
    </row>
    <row r="63" spans="1:25" ht="15" x14ac:dyDescent="0.4">
      <c r="A63" s="187" t="s">
        <v>65</v>
      </c>
      <c r="B63" s="97">
        <v>249.89036551552385</v>
      </c>
      <c r="C63" s="97">
        <v>425.81822790788033</v>
      </c>
      <c r="D63" s="97">
        <v>363.25347781126078</v>
      </c>
      <c r="E63" s="97">
        <v>317.95116513189544</v>
      </c>
      <c r="F63" s="97">
        <v>269.37412007679484</v>
      </c>
      <c r="G63" s="97">
        <v>235.91787400352911</v>
      </c>
      <c r="H63" s="97">
        <v>243.651837017471</v>
      </c>
      <c r="I63" s="97">
        <v>238.03638978372024</v>
      </c>
      <c r="J63" s="97">
        <v>205.69857475347467</v>
      </c>
      <c r="K63" s="97">
        <v>215.74591031959042</v>
      </c>
      <c r="L63" s="97">
        <v>226.59008451218179</v>
      </c>
      <c r="M63" s="97">
        <v>203.42579503193241</v>
      </c>
      <c r="N63" s="97">
        <v>266.44312333103346</v>
      </c>
      <c r="O63" s="97">
        <v>446.78401034945426</v>
      </c>
      <c r="P63" s="97">
        <v>411.57257711091341</v>
      </c>
      <c r="Q63" s="97">
        <v>440.62165563764785</v>
      </c>
      <c r="R63" s="97">
        <v>447.62008188127527</v>
      </c>
      <c r="S63" s="97">
        <v>359.94045856589906</v>
      </c>
      <c r="T63" s="97">
        <v>233.19331196966615</v>
      </c>
      <c r="U63" s="97">
        <v>172.36231574407174</v>
      </c>
      <c r="V63" s="97">
        <v>132.01849354586571</v>
      </c>
      <c r="W63" s="97">
        <v>114.18238649756759</v>
      </c>
      <c r="X63" s="97">
        <v>84.732219082259135</v>
      </c>
      <c r="Y63" s="109">
        <v>46.110038198663638</v>
      </c>
    </row>
    <row r="64" spans="1:25" ht="15" x14ac:dyDescent="0.4">
      <c r="A64" s="187" t="s">
        <v>66</v>
      </c>
      <c r="B64" s="97" t="s">
        <v>219</v>
      </c>
      <c r="C64" s="97" t="s">
        <v>219</v>
      </c>
      <c r="D64" s="97" t="s">
        <v>219</v>
      </c>
      <c r="E64" s="97" t="s">
        <v>219</v>
      </c>
      <c r="F64" s="97">
        <v>7.1123648585048134</v>
      </c>
      <c r="G64" s="97">
        <v>10.094287351672143</v>
      </c>
      <c r="H64" s="97">
        <v>10.189025789214089</v>
      </c>
      <c r="I64" s="97">
        <v>19.810450551619667</v>
      </c>
      <c r="J64" s="97">
        <v>21.671479365326022</v>
      </c>
      <c r="K64" s="97">
        <v>20.807220953496351</v>
      </c>
      <c r="L64" s="97">
        <v>22.767917462739501</v>
      </c>
      <c r="M64" s="97">
        <v>28.023839634631358</v>
      </c>
      <c r="N64" s="97">
        <v>41.260307428242832</v>
      </c>
      <c r="O64" s="97">
        <v>41.327643028885433</v>
      </c>
      <c r="P64" s="97">
        <v>39.003281578631899</v>
      </c>
      <c r="Q64" s="97">
        <v>42.232121236838623</v>
      </c>
      <c r="R64" s="97">
        <v>48.599761707713775</v>
      </c>
      <c r="S64" s="97">
        <v>46.697101239933964</v>
      </c>
      <c r="T64" s="97">
        <v>45.564317400225235</v>
      </c>
      <c r="U64" s="97">
        <v>48.351510973629111</v>
      </c>
      <c r="V64" s="97">
        <v>46.762456270549976</v>
      </c>
      <c r="W64" s="97">
        <v>49.084182914332821</v>
      </c>
      <c r="X64" s="97">
        <v>44.849459470085932</v>
      </c>
      <c r="Y64" s="109">
        <v>40.461722548199759</v>
      </c>
    </row>
    <row r="65" spans="1:25" ht="15" x14ac:dyDescent="0.4">
      <c r="A65" s="187" t="s">
        <v>197</v>
      </c>
      <c r="B65" s="97" t="s">
        <v>219</v>
      </c>
      <c r="C65" s="97" t="s">
        <v>219</v>
      </c>
      <c r="D65" s="97" t="s">
        <v>219</v>
      </c>
      <c r="E65" s="97" t="s">
        <v>219</v>
      </c>
      <c r="F65" s="97" t="s">
        <v>219</v>
      </c>
      <c r="G65" s="97" t="s">
        <v>219</v>
      </c>
      <c r="H65" s="97" t="s">
        <v>219</v>
      </c>
      <c r="I65" s="97" t="s">
        <v>219</v>
      </c>
      <c r="J65" s="97">
        <v>58.488266110354459</v>
      </c>
      <c r="K65" s="97">
        <v>60.630089733894231</v>
      </c>
      <c r="L65" s="97">
        <v>62.674034062439922</v>
      </c>
      <c r="M65" s="97">
        <v>64.167075405969896</v>
      </c>
      <c r="N65" s="97">
        <v>65.066874174793242</v>
      </c>
      <c r="O65" s="97">
        <v>66.896931805990647</v>
      </c>
      <c r="P65" s="97">
        <v>69.525639998410966</v>
      </c>
      <c r="Q65" s="97">
        <v>69.698248795797255</v>
      </c>
      <c r="R65" s="97">
        <v>69.476831457759445</v>
      </c>
      <c r="S65" s="97">
        <v>68.636097488850695</v>
      </c>
      <c r="T65" s="97">
        <v>68.444119532844439</v>
      </c>
      <c r="U65" s="97">
        <v>69.058867114230154</v>
      </c>
      <c r="V65" s="97">
        <v>68.091042638322236</v>
      </c>
      <c r="W65" s="97">
        <v>69.836027598147865</v>
      </c>
      <c r="X65" s="97">
        <v>48.918471746548356</v>
      </c>
      <c r="Y65" s="109">
        <v>26.045123158775411</v>
      </c>
    </row>
    <row r="66" spans="1:25" ht="15" x14ac:dyDescent="0.4">
      <c r="A66" s="187" t="s">
        <v>100</v>
      </c>
      <c r="B66" s="97" t="s">
        <v>219</v>
      </c>
      <c r="C66" s="97" t="s">
        <v>219</v>
      </c>
      <c r="D66" s="97" t="s">
        <v>219</v>
      </c>
      <c r="E66" s="97" t="s">
        <v>219</v>
      </c>
      <c r="F66" s="97" t="s">
        <v>219</v>
      </c>
      <c r="G66" s="97" t="s">
        <v>219</v>
      </c>
      <c r="H66" s="97" t="s">
        <v>219</v>
      </c>
      <c r="I66" s="97" t="s">
        <v>219</v>
      </c>
      <c r="J66" s="97">
        <v>626.28180250274465</v>
      </c>
      <c r="K66" s="97">
        <v>667.25222372024041</v>
      </c>
      <c r="L66" s="97">
        <v>699.8268220408288</v>
      </c>
      <c r="M66" s="97">
        <v>733.26676924343883</v>
      </c>
      <c r="N66" s="97">
        <v>748.93020930943771</v>
      </c>
      <c r="O66" s="97">
        <v>778.29428973810491</v>
      </c>
      <c r="P66" s="97">
        <v>778.55208138621902</v>
      </c>
      <c r="Q66" s="97">
        <v>745.41493827002978</v>
      </c>
      <c r="R66" s="97">
        <v>677.05399942844792</v>
      </c>
      <c r="S66" s="97">
        <v>620.85869806227879</v>
      </c>
      <c r="T66" s="97">
        <v>568.72566667838782</v>
      </c>
      <c r="U66" s="97">
        <v>518.18405054977609</v>
      </c>
      <c r="V66" s="97">
        <v>469.61724882716072</v>
      </c>
      <c r="W66" s="97">
        <v>435.0585438592426</v>
      </c>
      <c r="X66" s="97">
        <v>405.10309479576688</v>
      </c>
      <c r="Y66" s="109">
        <v>390.23593885350277</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12.845133070012414</v>
      </c>
      <c r="T67" s="97">
        <v>133.78585193976281</v>
      </c>
      <c r="U67" s="97">
        <v>268.78109301812344</v>
      </c>
      <c r="V67" s="97">
        <v>438.14628264911244</v>
      </c>
      <c r="W67" s="97">
        <v>695.50805083879845</v>
      </c>
      <c r="X67" s="97">
        <v>818.49396954194185</v>
      </c>
      <c r="Y67" s="109">
        <v>946.88663413659003</v>
      </c>
    </row>
    <row r="68" spans="1:25" ht="15" x14ac:dyDescent="0.4">
      <c r="A68" s="187" t="s">
        <v>67</v>
      </c>
      <c r="B68" s="97">
        <v>101.91962502671082</v>
      </c>
      <c r="C68" s="97">
        <v>113.21310696166168</v>
      </c>
      <c r="D68" s="97">
        <v>110.87786846150949</v>
      </c>
      <c r="E68" s="97">
        <v>113.31060274847941</v>
      </c>
      <c r="F68" s="97">
        <v>117.52233420344692</v>
      </c>
      <c r="G68" s="97">
        <v>119.49782746528226</v>
      </c>
      <c r="H68" s="97">
        <v>107.61166914622403</v>
      </c>
      <c r="I68" s="97">
        <v>103.78668538679649</v>
      </c>
      <c r="J68" s="97">
        <v>99.454026018046861</v>
      </c>
      <c r="K68" s="97">
        <v>95.436693052438557</v>
      </c>
      <c r="L68" s="97">
        <v>93.486983598193461</v>
      </c>
      <c r="M68" s="97">
        <v>91.018500028114232</v>
      </c>
      <c r="N68" s="97">
        <v>87.727751190206533</v>
      </c>
      <c r="O68" s="97">
        <v>88.473501370088897</v>
      </c>
      <c r="P68" s="97">
        <v>85.03730190330802</v>
      </c>
      <c r="Q68" s="97">
        <v>83.254333393174051</v>
      </c>
      <c r="R68" s="97">
        <v>82.241714195018901</v>
      </c>
      <c r="S68" s="97">
        <v>78.329208664024492</v>
      </c>
      <c r="T68" s="97">
        <v>66.894222628550963</v>
      </c>
      <c r="U68" s="97">
        <v>43.467062812303865</v>
      </c>
      <c r="V68" s="97">
        <v>20.539721479831339</v>
      </c>
      <c r="W68" s="97">
        <v>9.5244515590304353</v>
      </c>
      <c r="X68" s="97">
        <v>7.853304078071087</v>
      </c>
      <c r="Y68" s="109">
        <v>7.0670743090337007</v>
      </c>
    </row>
    <row r="69" spans="1:25" ht="15" x14ac:dyDescent="0.4">
      <c r="A69" s="188" t="s">
        <v>54</v>
      </c>
      <c r="B69" s="97" t="s">
        <v>219</v>
      </c>
      <c r="C69" s="97" t="s">
        <v>219</v>
      </c>
      <c r="D69" s="97" t="s">
        <v>219</v>
      </c>
      <c r="E69" s="97" t="s">
        <v>219</v>
      </c>
      <c r="F69" s="97">
        <v>98.967498984317686</v>
      </c>
      <c r="G69" s="97">
        <v>100.82413138103995</v>
      </c>
      <c r="H69" s="97">
        <v>90.085937276128675</v>
      </c>
      <c r="I69" s="97">
        <v>85.595700582023071</v>
      </c>
      <c r="J69" s="97">
        <v>86.352069144416674</v>
      </c>
      <c r="K69" s="97">
        <v>82.302274272060544</v>
      </c>
      <c r="L69" s="97">
        <v>79.957929363486613</v>
      </c>
      <c r="M69" s="97">
        <v>71.119420989460522</v>
      </c>
      <c r="N69" s="97">
        <v>70.892221825568328</v>
      </c>
      <c r="O69" s="97">
        <v>71.060145890798012</v>
      </c>
      <c r="P69" s="97">
        <v>69.141171933619631</v>
      </c>
      <c r="Q69" s="97">
        <v>67.475430856624726</v>
      </c>
      <c r="R69" s="97">
        <v>67.76111156374634</v>
      </c>
      <c r="S69" s="97">
        <v>65.335927210453661</v>
      </c>
      <c r="T69" s="97">
        <v>54.762063555379378</v>
      </c>
      <c r="U69" s="97">
        <v>32.496683638435464</v>
      </c>
      <c r="V69" s="97">
        <v>10.611963959958416</v>
      </c>
      <c r="W69" s="97">
        <v>0.77235352502163623</v>
      </c>
      <c r="X69" s="97" t="s">
        <v>219</v>
      </c>
      <c r="Y69" s="109" t="s">
        <v>219</v>
      </c>
    </row>
    <row r="70" spans="1:25" ht="15" x14ac:dyDescent="0.4">
      <c r="A70" s="188" t="s">
        <v>55</v>
      </c>
      <c r="B70" s="97" t="s">
        <v>219</v>
      </c>
      <c r="C70" s="97" t="s">
        <v>219</v>
      </c>
      <c r="D70" s="97" t="s">
        <v>219</v>
      </c>
      <c r="E70" s="97" t="s">
        <v>219</v>
      </c>
      <c r="F70" s="97">
        <v>18.554835219129235</v>
      </c>
      <c r="G70" s="97">
        <v>18.673696084242291</v>
      </c>
      <c r="H70" s="97">
        <v>17.525731870095353</v>
      </c>
      <c r="I70" s="97">
        <v>18.190984804773425</v>
      </c>
      <c r="J70" s="97">
        <v>13.101956873630197</v>
      </c>
      <c r="K70" s="97">
        <v>13.134418780378018</v>
      </c>
      <c r="L70" s="97">
        <v>13.529054234706836</v>
      </c>
      <c r="M70" s="97">
        <v>19.899079038653699</v>
      </c>
      <c r="N70" s="97">
        <v>16.835529364638202</v>
      </c>
      <c r="O70" s="97">
        <v>17.413355479290871</v>
      </c>
      <c r="P70" s="97">
        <v>15.896129969688388</v>
      </c>
      <c r="Q70" s="97">
        <v>15.778902536549325</v>
      </c>
      <c r="R70" s="97">
        <v>14.480602631272543</v>
      </c>
      <c r="S70" s="97">
        <v>12.993281453570829</v>
      </c>
      <c r="T70" s="97">
        <v>12.132159073171584</v>
      </c>
      <c r="U70" s="97">
        <v>10.970379173868386</v>
      </c>
      <c r="V70" s="97">
        <v>9.9277575198729231</v>
      </c>
      <c r="W70" s="97">
        <v>8.7520980340087995</v>
      </c>
      <c r="X70" s="97">
        <v>7.853304078071087</v>
      </c>
      <c r="Y70" s="109">
        <v>7.0670743090337007</v>
      </c>
    </row>
    <row r="71" spans="1:25" ht="15" x14ac:dyDescent="0.4">
      <c r="A71" s="190" t="s">
        <v>68</v>
      </c>
      <c r="B71" s="97" t="s">
        <v>219</v>
      </c>
      <c r="C71" s="97" t="s">
        <v>219</v>
      </c>
      <c r="D71" s="97" t="s">
        <v>219</v>
      </c>
      <c r="E71" s="97">
        <v>5431.816509376612</v>
      </c>
      <c r="F71" s="97">
        <v>5467.0517207932235</v>
      </c>
      <c r="G71" s="97">
        <v>5877.1415949697766</v>
      </c>
      <c r="H71" s="97">
        <v>6096.5218919770514</v>
      </c>
      <c r="I71" s="97">
        <v>6296.2041416052325</v>
      </c>
      <c r="J71" s="97">
        <v>6454.0269522905292</v>
      </c>
      <c r="K71" s="97">
        <v>6660.7920597252869</v>
      </c>
      <c r="L71" s="97">
        <v>6781.9939666306273</v>
      </c>
      <c r="M71" s="97">
        <v>7133.8009111735173</v>
      </c>
      <c r="N71" s="97">
        <v>7469.450738045336</v>
      </c>
      <c r="O71" s="97">
        <v>8009.4672872530045</v>
      </c>
      <c r="P71" s="97">
        <v>8229.6156039847847</v>
      </c>
      <c r="Q71" s="97">
        <v>8642.5769556628766</v>
      </c>
      <c r="R71" s="97">
        <v>9146.5080027065724</v>
      </c>
      <c r="S71" s="97">
        <v>9381.3429330845356</v>
      </c>
      <c r="T71" s="97">
        <v>9642.0094287730826</v>
      </c>
      <c r="U71" s="97">
        <v>9891.8836737920847</v>
      </c>
      <c r="V71" s="97">
        <v>9905.90794314921</v>
      </c>
      <c r="W71" s="97">
        <v>9979.4425017154517</v>
      </c>
      <c r="X71" s="97">
        <v>10071.640719171131</v>
      </c>
      <c r="Y71" s="109">
        <v>10107.498155363362</v>
      </c>
    </row>
    <row r="72" spans="1:25" ht="27" customHeight="1" x14ac:dyDescent="0.4">
      <c r="A72" s="190" t="s">
        <v>101</v>
      </c>
      <c r="B72" s="97" t="s">
        <v>219</v>
      </c>
      <c r="C72" s="97" t="s">
        <v>219</v>
      </c>
      <c r="D72" s="97" t="s">
        <v>219</v>
      </c>
      <c r="E72" s="97" t="s">
        <v>219</v>
      </c>
      <c r="F72" s="97" t="s">
        <v>219</v>
      </c>
      <c r="G72" s="97" t="s">
        <v>219</v>
      </c>
      <c r="H72" s="97" t="s">
        <v>219</v>
      </c>
      <c r="I72" s="97" t="s">
        <v>219</v>
      </c>
      <c r="J72" s="97">
        <v>165.51588083374747</v>
      </c>
      <c r="K72" s="97">
        <v>132.17715237770247</v>
      </c>
      <c r="L72" s="97">
        <v>155.17562436719908</v>
      </c>
      <c r="M72" s="97">
        <v>187.84766751772443</v>
      </c>
      <c r="N72" s="97">
        <v>212.85297211545173</v>
      </c>
      <c r="O72" s="97">
        <v>216.75818527482988</v>
      </c>
      <c r="P72" s="97">
        <v>208.64444741407547</v>
      </c>
      <c r="Q72" s="97">
        <v>236.61042678911278</v>
      </c>
      <c r="R72" s="97">
        <v>237.08209731689212</v>
      </c>
      <c r="S72" s="97">
        <v>230.49901390518622</v>
      </c>
      <c r="T72" s="97">
        <v>232.24828897340311</v>
      </c>
      <c r="U72" s="97">
        <v>265.31059640432477</v>
      </c>
      <c r="V72" s="97">
        <v>249.37829463950649</v>
      </c>
      <c r="W72" s="97">
        <v>243.170385048463</v>
      </c>
      <c r="X72" s="97">
        <v>273.72774747194723</v>
      </c>
      <c r="Y72" s="109">
        <v>238.84739129632692</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t="s">
        <v>219</v>
      </c>
      <c r="T73" s="97">
        <v>4.2366141517256824E-2</v>
      </c>
      <c r="U73" s="97">
        <v>20.953811688265006</v>
      </c>
      <c r="V73" s="97">
        <v>101.2194046265128</v>
      </c>
      <c r="W73" s="97">
        <v>225.65262576956576</v>
      </c>
      <c r="X73" s="97">
        <v>621.62025880881959</v>
      </c>
      <c r="Y73" s="109">
        <v>1464.8472494367911</v>
      </c>
    </row>
    <row r="74" spans="1:25" ht="15" x14ac:dyDescent="0.4">
      <c r="A74" s="190" t="s">
        <v>69</v>
      </c>
      <c r="B74" s="97" t="s">
        <v>219</v>
      </c>
      <c r="C74" s="97" t="s">
        <v>219</v>
      </c>
      <c r="D74" s="97" t="s">
        <v>219</v>
      </c>
      <c r="E74" s="97" t="s">
        <v>219</v>
      </c>
      <c r="F74" s="97">
        <v>246.73701873969097</v>
      </c>
      <c r="G74" s="97">
        <v>235.38023708111547</v>
      </c>
      <c r="H74" s="97">
        <v>234.44806929171364</v>
      </c>
      <c r="I74" s="97">
        <v>260.31804961944363</v>
      </c>
      <c r="J74" s="97">
        <v>329.59171121248471</v>
      </c>
      <c r="K74" s="97">
        <v>411.11298176000582</v>
      </c>
      <c r="L74" s="97">
        <v>256.31391238937118</v>
      </c>
      <c r="M74" s="97">
        <v>257.94107574488947</v>
      </c>
      <c r="N74" s="97">
        <v>329.84448443697494</v>
      </c>
      <c r="O74" s="97">
        <v>328.81323283274463</v>
      </c>
      <c r="P74" s="97">
        <v>329.56445169018042</v>
      </c>
      <c r="Q74" s="97">
        <v>251.25223915507831</v>
      </c>
      <c r="R74" s="97">
        <v>245.26713615725515</v>
      </c>
      <c r="S74" s="97">
        <v>240.73445478836595</v>
      </c>
      <c r="T74" s="97">
        <v>234.92334347322574</v>
      </c>
      <c r="U74" s="97">
        <v>230.46296082807351</v>
      </c>
      <c r="V74" s="97">
        <v>222.84785258707089</v>
      </c>
      <c r="W74" s="97">
        <v>216.6229266159597</v>
      </c>
      <c r="X74" s="97">
        <v>209.51185187399889</v>
      </c>
      <c r="Y74" s="109">
        <v>203.53433474397872</v>
      </c>
    </row>
    <row r="75" spans="1:25" s="195" customFormat="1" ht="40.5" customHeight="1" thickBot="1" x14ac:dyDescent="0.45">
      <c r="A75" s="196" t="s">
        <v>198</v>
      </c>
      <c r="B75" s="197">
        <v>4793.3013368349839</v>
      </c>
      <c r="C75" s="197">
        <v>4709.9776572889186</v>
      </c>
      <c r="D75" s="197">
        <v>4626.0001904166866</v>
      </c>
      <c r="E75" s="197">
        <v>10218.555825514666</v>
      </c>
      <c r="F75" s="197">
        <v>10635.453140133037</v>
      </c>
      <c r="G75" s="197">
        <v>11299.146622719612</v>
      </c>
      <c r="H75" s="197">
        <v>11641.040704783181</v>
      </c>
      <c r="I75" s="197">
        <v>11786.088711714572</v>
      </c>
      <c r="J75" s="197">
        <v>12631.554326958249</v>
      </c>
      <c r="K75" s="197">
        <v>12962.3062000667</v>
      </c>
      <c r="L75" s="197">
        <v>13059.078760193896</v>
      </c>
      <c r="M75" s="197">
        <v>13592.266140584821</v>
      </c>
      <c r="N75" s="197">
        <v>14241.652760569446</v>
      </c>
      <c r="O75" s="197">
        <v>15482.85245621063</v>
      </c>
      <c r="P75" s="197">
        <v>15830.292941199496</v>
      </c>
      <c r="Q75" s="197">
        <v>16307.400907541729</v>
      </c>
      <c r="R75" s="197">
        <v>16897.674201102538</v>
      </c>
      <c r="S75" s="197">
        <v>16449.061222999913</v>
      </c>
      <c r="T75" s="197">
        <v>16669.476151720948</v>
      </c>
      <c r="U75" s="197">
        <v>16982.81753614435</v>
      </c>
      <c r="V75" s="197">
        <v>16823.305748681887</v>
      </c>
      <c r="W75" s="197">
        <v>16920.550305728299</v>
      </c>
      <c r="X75" s="197">
        <v>17118.320717609862</v>
      </c>
      <c r="Y75" s="198">
        <v>17566.105294214743</v>
      </c>
    </row>
    <row r="81" spans="2:22" x14ac:dyDescent="0.35">
      <c r="B81" s="179"/>
      <c r="C81" s="179"/>
      <c r="D81" s="179"/>
      <c r="E81" s="179"/>
      <c r="F81" s="179"/>
      <c r="G81" s="179"/>
      <c r="H81" s="179"/>
      <c r="I81" s="179"/>
      <c r="J81" s="179"/>
      <c r="K81" s="179"/>
      <c r="L81" s="179"/>
      <c r="M81" s="179"/>
      <c r="N81" s="179"/>
      <c r="O81" s="179"/>
      <c r="P81" s="179"/>
      <c r="Q81" s="179"/>
      <c r="R81" s="179"/>
      <c r="S81" s="179"/>
      <c r="T81" s="179"/>
      <c r="U81" s="179"/>
      <c r="V81" s="179"/>
    </row>
  </sheetData>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1" width="9.109375" style="199" customWidth="1"/>
    <col min="22" max="22" width="8.88671875" style="199"/>
    <col min="23" max="16384" width="8.88671875" style="179"/>
  </cols>
  <sheetData>
    <row r="1" spans="1:25" ht="60" customHeight="1" thickBot="1" x14ac:dyDescent="0.45">
      <c r="A1" s="176" t="s">
        <v>208</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AA!C$13</f>
        <v>226.89270478055772</v>
      </c>
      <c r="C3" s="185">
        <f>AA!D$13</f>
        <v>230.72416976108656</v>
      </c>
      <c r="D3" s="185">
        <f>AA!E$13</f>
        <v>243.90707321781355</v>
      </c>
      <c r="E3" s="185">
        <f>AA!F$13</f>
        <v>254.47605144948412</v>
      </c>
      <c r="F3" s="185">
        <f>AA!G$13</f>
        <v>258.88804051850224</v>
      </c>
      <c r="G3" s="185">
        <f>AA!H$13</f>
        <v>273.5108355409518</v>
      </c>
      <c r="H3" s="185">
        <f>AA!I$13</f>
        <v>284.81367498933918</v>
      </c>
      <c r="I3" s="185">
        <f>AA!J$13</f>
        <v>302.13041002112379</v>
      </c>
      <c r="J3" s="185">
        <f>AA!K$13</f>
        <v>319.34984948733751</v>
      </c>
      <c r="K3" s="185">
        <f>AA!L$13</f>
        <v>339.04779102340257</v>
      </c>
      <c r="L3" s="185">
        <f>AA!M$13</f>
        <v>355.633718806714</v>
      </c>
      <c r="M3" s="185">
        <f>AA!N$13</f>
        <v>377.77893584015942</v>
      </c>
      <c r="N3" s="185">
        <f>AA!O$13</f>
        <v>402.85811466185197</v>
      </c>
      <c r="O3" s="185">
        <f>AA!P$13</f>
        <v>435.82079532433318</v>
      </c>
      <c r="P3" s="185">
        <f>AA!Q$13</f>
        <v>451.2055072349782</v>
      </c>
      <c r="Q3" s="185">
        <f>AA!R$13</f>
        <v>468.58965909654893</v>
      </c>
      <c r="R3" s="185">
        <f>AA!S$13</f>
        <v>487.36160529660168</v>
      </c>
      <c r="S3" s="185">
        <f>AA!T$13</f>
        <v>480.80728888231505</v>
      </c>
      <c r="T3" s="185">
        <f>AA!U$13</f>
        <v>486.36471330062523</v>
      </c>
      <c r="U3" s="185">
        <f>AA!V$13</f>
        <v>492.14272408317828</v>
      </c>
      <c r="V3" s="185">
        <f>AA!W$13</f>
        <v>490.78178133930624</v>
      </c>
      <c r="W3" s="185">
        <f>AA!X$13</f>
        <v>494.17920276839772</v>
      </c>
      <c r="X3" s="185">
        <f>AA!Y$13</f>
        <v>506.59199454519319</v>
      </c>
      <c r="Y3" s="186">
        <f>AA!Z$13</f>
        <v>525.33724852230171</v>
      </c>
    </row>
    <row r="4" spans="1:25" ht="15" customHeight="1" x14ac:dyDescent="0.4">
      <c r="A4" s="187" t="s">
        <v>190</v>
      </c>
      <c r="B4" s="97">
        <f>BBWB!C$13</f>
        <v>0</v>
      </c>
      <c r="C4" s="97">
        <f>BBWB!D$13</f>
        <v>0</v>
      </c>
      <c r="D4" s="97">
        <f>BBWB!E$13</f>
        <v>0</v>
      </c>
      <c r="E4" s="97">
        <f>BBWB!F$13</f>
        <v>100.70045363948039</v>
      </c>
      <c r="F4" s="97">
        <f>BBWB!G$13</f>
        <v>99.425716730378028</v>
      </c>
      <c r="G4" s="97">
        <f>BBWB!H$13</f>
        <v>107.52824229208683</v>
      </c>
      <c r="H4" s="97">
        <f>BBWB!I$13</f>
        <v>107.89678488915885</v>
      </c>
      <c r="I4" s="97">
        <f>BBWB!J$13</f>
        <v>99.572141298563167</v>
      </c>
      <c r="J4" s="97">
        <f>BBWB!K$13</f>
        <v>91.157366282702625</v>
      </c>
      <c r="K4" s="97">
        <f>BBWB!L$13</f>
        <v>86.112993366631471</v>
      </c>
      <c r="L4" s="97">
        <f>BBWB!M$13</f>
        <v>78.912250598444047</v>
      </c>
      <c r="M4" s="97">
        <f>BBWB!N$13</f>
        <v>73.317689452335316</v>
      </c>
      <c r="N4" s="97">
        <f>BBWB!O$13</f>
        <v>67.815627407298692</v>
      </c>
      <c r="O4" s="97">
        <f>BBWB!P$13</f>
        <v>65.503073193056693</v>
      </c>
      <c r="P4" s="97">
        <f>BBWB!Q$13</f>
        <v>61.254831157444137</v>
      </c>
      <c r="Q4" s="97">
        <f>BBWB!R$13</f>
        <v>58.532755523030133</v>
      </c>
      <c r="R4" s="97">
        <f>BBWB!S$13</f>
        <v>58.358810210104153</v>
      </c>
      <c r="S4" s="97">
        <f>BBWB!T$13</f>
        <v>57.277692312994049</v>
      </c>
      <c r="T4" s="97">
        <f>BBWB!U$13</f>
        <v>55.409503765181199</v>
      </c>
      <c r="U4" s="97">
        <f>BBWB!V$13</f>
        <v>54.801551466799808</v>
      </c>
      <c r="V4" s="97">
        <f>BBWB!W$13</f>
        <v>53.656532695763488</v>
      </c>
      <c r="W4" s="97">
        <f>BBWB!X$13</f>
        <v>50.914805968761002</v>
      </c>
      <c r="X4" s="97">
        <f>BBWB!Y$13</f>
        <v>49.884517289163654</v>
      </c>
      <c r="Y4" s="109">
        <f>BBWB!Z$13</f>
        <v>54.937514852550841</v>
      </c>
    </row>
    <row r="5" spans="1:25" ht="15" customHeight="1" x14ac:dyDescent="0.4">
      <c r="A5" s="187" t="s">
        <v>50</v>
      </c>
      <c r="B5" s="97"/>
      <c r="C5" s="97"/>
      <c r="D5" s="97"/>
      <c r="E5" s="97"/>
      <c r="F5" s="97"/>
      <c r="G5" s="97">
        <f>CA!H$13</f>
        <v>91.612413899256623</v>
      </c>
      <c r="H5" s="97">
        <f>CA!I$13</f>
        <v>99.515622383978609</v>
      </c>
      <c r="I5" s="97">
        <f>CA!J$13</f>
        <v>108.87018059335966</v>
      </c>
      <c r="J5" s="97">
        <f>CA!K$13</f>
        <v>115.99349625223303</v>
      </c>
      <c r="K5" s="97">
        <f>CA!L$13</f>
        <v>124.31701792998982</v>
      </c>
      <c r="L5" s="97">
        <f>CA!M$13</f>
        <v>130.12309908635169</v>
      </c>
      <c r="M5" s="97">
        <f>CA!N$13</f>
        <v>144.53256369678212</v>
      </c>
      <c r="N5" s="97">
        <f>CA!O$13</f>
        <v>156.76970153290773</v>
      </c>
      <c r="O5" s="97">
        <f>CA!P$13</f>
        <v>174.75661411243533</v>
      </c>
      <c r="P5" s="97">
        <f>CA!Q$13</f>
        <v>187.42785024573624</v>
      </c>
      <c r="Q5" s="97">
        <f>CA!R$13</f>
        <v>210.84419936908412</v>
      </c>
      <c r="R5" s="97">
        <f>CA!S$13</f>
        <v>234.94160603082582</v>
      </c>
      <c r="S5" s="97">
        <f>CA!T$13</f>
        <v>252.81282743621739</v>
      </c>
      <c r="T5" s="97">
        <f>CA!U$13</f>
        <v>276.07739035071762</v>
      </c>
      <c r="U5" s="97">
        <f>CA!V$13</f>
        <v>301.07127375840292</v>
      </c>
      <c r="V5" s="97">
        <f>CA!W$13</f>
        <v>314.89637399779633</v>
      </c>
      <c r="W5" s="97">
        <f>CA!X$13</f>
        <v>332.44414797497308</v>
      </c>
      <c r="X5" s="97">
        <f>CA!Y$13</f>
        <v>355.3344481056655</v>
      </c>
      <c r="Y5" s="109">
        <f>CA!Z$13</f>
        <v>375.67599788160521</v>
      </c>
    </row>
    <row r="6" spans="1:25" ht="15" customHeight="1" x14ac:dyDescent="0.4">
      <c r="A6" s="187" t="s">
        <v>108</v>
      </c>
      <c r="B6" s="97"/>
      <c r="C6" s="97"/>
      <c r="D6" s="97"/>
      <c r="E6" s="97"/>
      <c r="F6" s="97"/>
      <c r="G6" s="97">
        <f>CWP!H$13</f>
        <v>0</v>
      </c>
      <c r="H6" s="97">
        <f>CWP!I$13</f>
        <v>0</v>
      </c>
      <c r="I6" s="97">
        <f>CWP!J$13</f>
        <v>0</v>
      </c>
      <c r="J6" s="97">
        <f>CWP!K$13</f>
        <v>0</v>
      </c>
      <c r="K6" s="97">
        <f>CWP!L$13</f>
        <v>0</v>
      </c>
      <c r="L6" s="97">
        <f>CWP!M$13</f>
        <v>0</v>
      </c>
      <c r="M6" s="97">
        <f>CWP!N$13</f>
        <v>0</v>
      </c>
      <c r="N6" s="97">
        <f>CWP!O$13</f>
        <v>0</v>
      </c>
      <c r="O6" s="97">
        <f>CWP!P$13</f>
        <v>13.893072986158675</v>
      </c>
      <c r="P6" s="97">
        <f>CWP!Q$13</f>
        <v>40.909143227739563</v>
      </c>
      <c r="Q6" s="97">
        <f>CWP!R$13</f>
        <v>13.329181907913835</v>
      </c>
      <c r="R6" s="97">
        <f>CWP!S$13</f>
        <v>15.175194970059881</v>
      </c>
      <c r="S6" s="97">
        <f>CWP!T$13</f>
        <v>0</v>
      </c>
      <c r="T6" s="97">
        <f>CWP!U$13</f>
        <v>0</v>
      </c>
      <c r="U6" s="97">
        <f>CWP!V$13</f>
        <v>0</v>
      </c>
      <c r="V6" s="97">
        <f>CWP!W$13</f>
        <v>0</v>
      </c>
      <c r="W6" s="97">
        <f>CWP!X$13</f>
        <v>10.951331418867369</v>
      </c>
      <c r="X6" s="97">
        <f>CWP!Y$13</f>
        <v>3.5362837409871851E-5</v>
      </c>
      <c r="Y6" s="109">
        <f>CWP!Z$13</f>
        <v>0</v>
      </c>
    </row>
    <row r="7" spans="1:25" ht="15" customHeight="1" x14ac:dyDescent="0.4">
      <c r="A7" s="187" t="s">
        <v>51</v>
      </c>
      <c r="B7" s="97">
        <f>CTB!C$13</f>
        <v>397.75435499999998</v>
      </c>
      <c r="C7" s="97">
        <f>CTB!D$13</f>
        <v>399.30028600000003</v>
      </c>
      <c r="D7" s="97">
        <f>CTB!E$13</f>
        <v>383.60267399999998</v>
      </c>
      <c r="E7" s="97">
        <f>CTB!F$13</f>
        <v>380.09460000000001</v>
      </c>
      <c r="F7" s="97">
        <f>CTB!G$13</f>
        <v>389.31864400000006</v>
      </c>
      <c r="G7" s="97">
        <f>CTB!H$13</f>
        <v>414.91211299999998</v>
      </c>
      <c r="H7" s="97">
        <f>CTB!I$13</f>
        <v>435.44796900000006</v>
      </c>
      <c r="I7" s="97">
        <f>CTB!J$13</f>
        <v>529.10975135000012</v>
      </c>
      <c r="J7" s="97">
        <f>CTB!K$13</f>
        <v>598.88055101000009</v>
      </c>
      <c r="K7" s="97">
        <f>CTB!L$13</f>
        <v>634.32257400000003</v>
      </c>
      <c r="L7" s="97">
        <f>CTB!M$13</f>
        <v>666.59790199999998</v>
      </c>
      <c r="M7" s="97">
        <f>CTB!N$13</f>
        <v>679.03706499999976</v>
      </c>
      <c r="N7" s="97">
        <f>CTB!O$13</f>
        <v>701.01520000000005</v>
      </c>
      <c r="O7" s="97">
        <f>CTB!P$13</f>
        <v>759.83487700000001</v>
      </c>
      <c r="P7" s="97">
        <f>CTB!Q$13</f>
        <v>789.96059999999989</v>
      </c>
      <c r="Q7" s="97">
        <f>CTB!R$13</f>
        <v>787.64460400000007</v>
      </c>
      <c r="R7" s="97">
        <f>CTB!S$13</f>
        <v>776.81005099999993</v>
      </c>
      <c r="S7" s="97"/>
      <c r="T7" s="97"/>
      <c r="U7" s="97"/>
      <c r="V7" s="97"/>
      <c r="W7" s="97"/>
      <c r="X7" s="97"/>
      <c r="Y7" s="109"/>
    </row>
    <row r="8" spans="1:25" ht="30" customHeight="1" x14ac:dyDescent="0.4">
      <c r="A8" s="187" t="s">
        <v>52</v>
      </c>
      <c r="B8" s="97">
        <f>DLA!C$13</f>
        <v>411.1952200660096</v>
      </c>
      <c r="C8" s="97">
        <f>DLA!D$13</f>
        <v>454.45394426722208</v>
      </c>
      <c r="D8" s="97">
        <f>DLA!E$13</f>
        <v>495.67262439853909</v>
      </c>
      <c r="E8" s="97">
        <f>DLA!F$13</f>
        <v>531.24205684595177</v>
      </c>
      <c r="F8" s="97">
        <f>DLA!G$13</f>
        <v>569.26965295523758</v>
      </c>
      <c r="G8" s="97">
        <f>DLA!H$13</f>
        <v>629.18658590462803</v>
      </c>
      <c r="H8" s="97">
        <f>DLA!I$13</f>
        <v>690.74719972991306</v>
      </c>
      <c r="I8" s="97">
        <f>DLA!J$13</f>
        <v>747.30246038537894</v>
      </c>
      <c r="J8" s="97">
        <f>DLA!K$13</f>
        <v>797.21165386567384</v>
      </c>
      <c r="K8" s="97">
        <f>DLA!L$13</f>
        <v>848.84416581125174</v>
      </c>
      <c r="L8" s="97">
        <f>DLA!M$13</f>
        <v>898.66145148098053</v>
      </c>
      <c r="M8" s="97">
        <f>DLA!N$13</f>
        <v>967.36143782444071</v>
      </c>
      <c r="N8" s="97">
        <f>DLA!O$13</f>
        <v>1036.5524261580535</v>
      </c>
      <c r="O8" s="97">
        <f>DLA!P$13</f>
        <v>1133.6798888941792</v>
      </c>
      <c r="P8" s="97">
        <f>DLA!Q$13</f>
        <v>1183.7902613824886</v>
      </c>
      <c r="Q8" s="97">
        <f>DLA!R$13</f>
        <v>1265.1279695170811</v>
      </c>
      <c r="R8" s="97">
        <f>DLA!S$13</f>
        <v>1361.9968428794778</v>
      </c>
      <c r="S8" s="97">
        <f>DLA!T$13</f>
        <v>1408.8811583826212</v>
      </c>
      <c r="T8" s="97">
        <f>DLA!U$13</f>
        <v>1424.8105861278816</v>
      </c>
      <c r="U8" s="97">
        <f>DLA!V$13</f>
        <v>1415.7384506631208</v>
      </c>
      <c r="V8" s="97">
        <f>DLA!W$13</f>
        <v>1252.7846488290475</v>
      </c>
      <c r="W8" s="97">
        <f>DLA!X$13</f>
        <v>1033.1914028998531</v>
      </c>
      <c r="X8" s="97">
        <f>DLA!Y$13</f>
        <v>913.23904019473389</v>
      </c>
      <c r="Y8" s="109">
        <f>DLA!Z$13</f>
        <v>826.43074135110805</v>
      </c>
    </row>
    <row r="9" spans="1:25" ht="15" customHeight="1" x14ac:dyDescent="0.4">
      <c r="A9" s="188" t="s">
        <v>53</v>
      </c>
      <c r="B9" s="97"/>
      <c r="C9" s="97"/>
      <c r="D9" s="97"/>
      <c r="E9" s="97"/>
      <c r="F9" s="97"/>
      <c r="G9" s="97"/>
      <c r="H9" s="97">
        <f>'DLA (children)'!I$13</f>
        <v>86.593772282583629</v>
      </c>
      <c r="I9" s="97">
        <f>'DLA (children)'!J$13</f>
        <v>90.680563789930233</v>
      </c>
      <c r="J9" s="97">
        <f>'DLA (children)'!K$13</f>
        <v>96.532314095009696</v>
      </c>
      <c r="K9" s="97">
        <f>'DLA (children)'!L$13</f>
        <v>106.34924061086036</v>
      </c>
      <c r="L9" s="97">
        <f>'DLA (children)'!M$13</f>
        <v>111.54572159946008</v>
      </c>
      <c r="M9" s="97">
        <f>'DLA (children)'!N$13</f>
        <v>119.16134077602938</v>
      </c>
      <c r="N9" s="97">
        <f>'DLA (children)'!O$13</f>
        <v>127.6577766694852</v>
      </c>
      <c r="O9" s="97">
        <f>'DLA (children)'!P$13</f>
        <v>138.56808230064809</v>
      </c>
      <c r="P9" s="97">
        <f>'DLA (children)'!Q$13</f>
        <v>144.34899279550621</v>
      </c>
      <c r="Q9" s="97">
        <f>'DLA (children)'!R$13</f>
        <v>158.00466730784223</v>
      </c>
      <c r="R9" s="97">
        <f>'DLA (children)'!S$13</f>
        <v>168.38571801488422</v>
      </c>
      <c r="S9" s="97">
        <f>'DLA (children)'!T$13</f>
        <v>177.27275174991871</v>
      </c>
      <c r="T9" s="97">
        <f>'DLA (children)'!U$13</f>
        <v>205.85504948366702</v>
      </c>
      <c r="U9" s="97">
        <f>'DLA (children)'!V$13</f>
        <v>218.00825070565824</v>
      </c>
      <c r="V9" s="97">
        <f>'DLA (children)'!W$13</f>
        <v>229.05433916042944</v>
      </c>
      <c r="W9" s="97">
        <f>'DLA (children)'!X$13</f>
        <v>237.51046866982935</v>
      </c>
      <c r="X9" s="97">
        <f>'DLA (children)'!Y$13</f>
        <v>249.64068968865192</v>
      </c>
      <c r="Y9" s="109">
        <f>'DLA (children)'!Z$13</f>
        <v>270.32011216120588</v>
      </c>
    </row>
    <row r="10" spans="1:25" ht="15" customHeight="1" x14ac:dyDescent="0.4">
      <c r="A10" s="188" t="s">
        <v>54</v>
      </c>
      <c r="B10" s="97"/>
      <c r="C10" s="97"/>
      <c r="D10" s="97"/>
      <c r="E10" s="97"/>
      <c r="F10" s="97"/>
      <c r="G10" s="97"/>
      <c r="H10" s="97">
        <f>'DLA (working age)'!I$13</f>
        <v>433.76373887512727</v>
      </c>
      <c r="I10" s="97">
        <f>'DLA (working age)'!J$13</f>
        <v>468.63587829779726</v>
      </c>
      <c r="J10" s="97">
        <f>'DLA (working age)'!K$13</f>
        <v>496.43467829769315</v>
      </c>
      <c r="K10" s="97">
        <f>'DLA (working age)'!L$13</f>
        <v>522.00554815664077</v>
      </c>
      <c r="L10" s="97">
        <f>'DLA (working age)'!M$13</f>
        <v>548.89130486234512</v>
      </c>
      <c r="M10" s="97">
        <f>'DLA (working age)'!N$13</f>
        <v>587.92684076805176</v>
      </c>
      <c r="N10" s="97">
        <f>'DLA (working age)'!O$13</f>
        <v>628.38651552540477</v>
      </c>
      <c r="O10" s="97">
        <f>'DLA (working age)'!P$13</f>
        <v>684.9756720931116</v>
      </c>
      <c r="P10" s="97">
        <f>'DLA (working age)'!Q$13</f>
        <v>710.01901437545871</v>
      </c>
      <c r="Q10" s="97">
        <f>'DLA (working age)'!R$13</f>
        <v>767.16413253594601</v>
      </c>
      <c r="R10" s="97">
        <f>'DLA (working age)'!S$13</f>
        <v>830.64395517228536</v>
      </c>
      <c r="S10" s="97">
        <f>'DLA (working age)'!T$13</f>
        <v>852.33277819239674</v>
      </c>
      <c r="T10" s="97">
        <f>'DLA (working age)'!U$13</f>
        <v>813.84210044185727</v>
      </c>
      <c r="U10" s="97">
        <f>'DLA (working age)'!V$13</f>
        <v>814.38259403738073</v>
      </c>
      <c r="V10" s="97">
        <f>'DLA (working age)'!W$13</f>
        <v>657.17217079754982</v>
      </c>
      <c r="W10" s="97">
        <f>'DLA (working age)'!X$13</f>
        <v>486.06145896528687</v>
      </c>
      <c r="X10" s="97">
        <f>'DLA (working age)'!Y$13</f>
        <v>374.64175091698166</v>
      </c>
      <c r="Y10" s="109">
        <f>'DLA (working age)'!Z$13</f>
        <v>276.16296258387331</v>
      </c>
    </row>
    <row r="11" spans="1:25" ht="15" customHeight="1" x14ac:dyDescent="0.4">
      <c r="A11" s="188" t="s">
        <v>55</v>
      </c>
      <c r="B11" s="97"/>
      <c r="C11" s="97"/>
      <c r="D11" s="97"/>
      <c r="E11" s="97"/>
      <c r="F11" s="97"/>
      <c r="G11" s="97"/>
      <c r="H11" s="97">
        <f>'DLA (pensioners)'!I$13</f>
        <v>170.30195218039981</v>
      </c>
      <c r="I11" s="97">
        <f>'DLA (pensioners)'!J$13</f>
        <v>187.13857757297083</v>
      </c>
      <c r="J11" s="97">
        <f>'DLA (pensioners)'!K$13</f>
        <v>203.31940500717002</v>
      </c>
      <c r="K11" s="97">
        <f>'DLA (pensioners)'!L$13</f>
        <v>220.27124505830733</v>
      </c>
      <c r="L11" s="97">
        <f>'DLA (pensioners)'!M$13</f>
        <v>237.97479073643746</v>
      </c>
      <c r="M11" s="97">
        <f>'DLA (pensioners)'!N$13</f>
        <v>260.32245536372017</v>
      </c>
      <c r="N11" s="97">
        <f>'DLA (pensioners)'!O$13</f>
        <v>281.12455520341996</v>
      </c>
      <c r="O11" s="97">
        <f>'DLA (pensioners)'!P$13</f>
        <v>310.56479671804846</v>
      </c>
      <c r="P11" s="97">
        <f>'DLA (pensioners)'!Q$13</f>
        <v>327.70225964898259</v>
      </c>
      <c r="Q11" s="97">
        <f>'DLA (pensioners)'!R$13</f>
        <v>340.4357769299246</v>
      </c>
      <c r="R11" s="97">
        <f>'DLA (pensioners)'!S$13</f>
        <v>363.04193220368126</v>
      </c>
      <c r="S11" s="97">
        <f>'DLA (pensioners)'!T$13</f>
        <v>377.41727793460473</v>
      </c>
      <c r="T11" s="97">
        <f>'DLA (pensioners)'!U$13</f>
        <v>398.32733097538159</v>
      </c>
      <c r="U11" s="97">
        <f>'DLA (pensioners)'!V$13</f>
        <v>383.66644914814054</v>
      </c>
      <c r="V11" s="97">
        <f>'DLA (pensioners)'!W$13</f>
        <v>362.88355203745351</v>
      </c>
      <c r="W11" s="97">
        <f>'DLA (pensioners)'!X$13</f>
        <v>310.76331318488002</v>
      </c>
      <c r="X11" s="97">
        <f>'DLA (pensioners)'!Y$13</f>
        <v>289.07044281469166</v>
      </c>
      <c r="Y11" s="109">
        <f>'DLA (pensioners)'!Z$13</f>
        <v>274.05901031036996</v>
      </c>
    </row>
    <row r="12" spans="1:25" ht="15" customHeight="1" x14ac:dyDescent="0.4">
      <c r="A12" s="187" t="s">
        <v>96</v>
      </c>
      <c r="B12" s="97"/>
      <c r="C12" s="97"/>
      <c r="D12" s="97"/>
      <c r="E12" s="97"/>
      <c r="F12" s="97"/>
      <c r="G12" s="97"/>
      <c r="H12" s="97">
        <f>DHP!I$13</f>
        <v>3.3239973000000003</v>
      </c>
      <c r="I12" s="97">
        <f>DHP!J$13</f>
        <v>3.5525529999999996</v>
      </c>
      <c r="J12" s="97">
        <f>DHP!K$13</f>
        <v>3.9302150000000005</v>
      </c>
      <c r="K12" s="97">
        <f>DHP!L$13</f>
        <v>4.0867095999999998</v>
      </c>
      <c r="L12" s="97">
        <f>DHP!M$13</f>
        <v>4.4264489999999999</v>
      </c>
      <c r="M12" s="97">
        <f>DHP!N$13</f>
        <v>4.6988479999999999</v>
      </c>
      <c r="N12" s="97">
        <f>DHP!O$13</f>
        <v>4.5812999999999997</v>
      </c>
      <c r="O12" s="97">
        <f>DHP!P$13</f>
        <v>4.6400660000000009</v>
      </c>
      <c r="P12" s="97">
        <f>DHP!Q$13</f>
        <v>4.5832709999999999</v>
      </c>
      <c r="Q12" s="97">
        <f>DHP!R$13</f>
        <v>4.819788</v>
      </c>
      <c r="R12" s="97">
        <f>DHP!S$13</f>
        <v>20.236087999999999</v>
      </c>
      <c r="S12" s="97">
        <f>DHP!T$13</f>
        <v>55.246516999999997</v>
      </c>
      <c r="T12" s="97">
        <f>DHP!U$13</f>
        <v>52.090609000000001</v>
      </c>
      <c r="U12" s="97">
        <f>DHP!V$13</f>
        <v>35.51501300000001</v>
      </c>
      <c r="V12" s="97">
        <f>DHP!W$13</f>
        <v>39.882220000000004</v>
      </c>
      <c r="W12" s="97">
        <f>DHP!X$13</f>
        <v>42.942805000000007</v>
      </c>
      <c r="X12" s="97">
        <f>DHP!Y$13</f>
        <v>38.042130999999998</v>
      </c>
      <c r="Y12" s="109">
        <f>DHP!Z$13</f>
        <v>32.409229000000003</v>
      </c>
    </row>
    <row r="13" spans="1:25" ht="30" customHeight="1" x14ac:dyDescent="0.4">
      <c r="A13" s="187" t="s">
        <v>106</v>
      </c>
      <c r="B13" s="97"/>
      <c r="C13" s="97"/>
      <c r="D13" s="97"/>
      <c r="E13" s="97"/>
      <c r="F13" s="97">
        <f>ESA!G$13</f>
        <v>0</v>
      </c>
      <c r="G13" s="97">
        <f>ESA!H$13</f>
        <v>0</v>
      </c>
      <c r="H13" s="97">
        <f>ESA!I$13</f>
        <v>0</v>
      </c>
      <c r="I13" s="97">
        <f>ESA!J$13</f>
        <v>0</v>
      </c>
      <c r="J13" s="97">
        <f>ESA!K$13</f>
        <v>0</v>
      </c>
      <c r="K13" s="97">
        <f>ESA!L$13</f>
        <v>0</v>
      </c>
      <c r="L13" s="97">
        <f>ESA!M$13</f>
        <v>0</v>
      </c>
      <c r="M13" s="97">
        <f>ESA!N$13</f>
        <v>0</v>
      </c>
      <c r="N13" s="97">
        <f>ESA!O$13</f>
        <v>14.179457842155699</v>
      </c>
      <c r="O13" s="97">
        <f>ESA!P$13</f>
        <v>150.67232482754883</v>
      </c>
      <c r="P13" s="97">
        <f>ESA!Q$13</f>
        <v>274.23873618837081</v>
      </c>
      <c r="Q13" s="97">
        <f>ESA!R$13</f>
        <v>452.85054532940251</v>
      </c>
      <c r="R13" s="97">
        <f>ESA!S$13</f>
        <v>848.54403649239453</v>
      </c>
      <c r="S13" s="97">
        <f>ESA!T$13</f>
        <v>1267.7157913625133</v>
      </c>
      <c r="T13" s="97">
        <f>ESA!U$13</f>
        <v>1590.9711956545534</v>
      </c>
      <c r="U13" s="97">
        <f>ESA!V$13</f>
        <v>1757.7993938947898</v>
      </c>
      <c r="V13" s="97">
        <f>ESA!W$13</f>
        <v>1775.2857936023793</v>
      </c>
      <c r="W13" s="97">
        <f>ESA!X$13</f>
        <v>1813.6468066429193</v>
      </c>
      <c r="X13" s="97">
        <f>ESA!Y$13</f>
        <v>1801.302810629642</v>
      </c>
      <c r="Y13" s="109">
        <f>ESA!Z$13</f>
        <v>1657.5399747378729</v>
      </c>
    </row>
    <row r="14" spans="1:25" ht="15" customHeight="1" x14ac:dyDescent="0.4">
      <c r="A14" s="189" t="s">
        <v>56</v>
      </c>
      <c r="B14" s="97">
        <f>HB!C$13</f>
        <v>2735.2457260000001</v>
      </c>
      <c r="C14" s="97">
        <f>HB!D$13</f>
        <v>2610.6603639999998</v>
      </c>
      <c r="D14" s="97">
        <f>HB!E$13</f>
        <v>2524.070244</v>
      </c>
      <c r="E14" s="97">
        <f>HB!F$13</f>
        <v>2533.8571999999999</v>
      </c>
      <c r="F14" s="97">
        <f>HB!G$13</f>
        <v>2545.7602259999999</v>
      </c>
      <c r="G14" s="97">
        <f>HB!H$13</f>
        <v>2644.7826009999999</v>
      </c>
      <c r="H14" s="97">
        <f>HB!I$13</f>
        <v>2939.0045630000004</v>
      </c>
      <c r="I14" s="97">
        <f>HB!J$13</f>
        <v>3015.297603</v>
      </c>
      <c r="J14" s="97">
        <f>HB!K$13</f>
        <v>3397.4533624400001</v>
      </c>
      <c r="K14" s="97">
        <f>HB!L$13</f>
        <v>3677.6562890000005</v>
      </c>
      <c r="L14" s="97">
        <f>HB!M$13</f>
        <v>3941.9163560000002</v>
      </c>
      <c r="M14" s="97">
        <f>HB!N$13</f>
        <v>4193.7559160000001</v>
      </c>
      <c r="N14" s="97">
        <f>HB!O$13</f>
        <v>4469.7128290000001</v>
      </c>
      <c r="O14" s="97">
        <f>HB!P$13</f>
        <v>5184.5518279999997</v>
      </c>
      <c r="P14" s="97">
        <f>HB!Q$13</f>
        <v>5538.8340650000009</v>
      </c>
      <c r="Q14" s="97">
        <f>HB!R$13</f>
        <v>5889.8841059999995</v>
      </c>
      <c r="R14" s="97">
        <f>HB!S$13</f>
        <v>6082.7835179999993</v>
      </c>
      <c r="S14" s="97">
        <f>HB!T$13</f>
        <v>6194.2659759999997</v>
      </c>
      <c r="T14" s="97">
        <f>HB!U$13</f>
        <v>6249.9038490000003</v>
      </c>
      <c r="U14" s="97">
        <f>HB!V$13</f>
        <v>6294.7315980000003</v>
      </c>
      <c r="V14" s="97">
        <f>HB!W$13</f>
        <v>6101.7306619999999</v>
      </c>
      <c r="W14" s="97">
        <f>HB!X$13</f>
        <v>5821.8480010000003</v>
      </c>
      <c r="X14" s="97">
        <f>HB!Y$13</f>
        <v>5514.2124570000005</v>
      </c>
      <c r="Y14" s="109">
        <f>HB!Z$13</f>
        <v>4897.408043293517</v>
      </c>
    </row>
    <row r="15" spans="1:25" ht="15" customHeight="1" x14ac:dyDescent="0.4">
      <c r="A15" s="188" t="s">
        <v>191</v>
      </c>
      <c r="B15" s="97"/>
      <c r="C15" s="97"/>
      <c r="D15" s="97"/>
      <c r="E15" s="97"/>
      <c r="F15" s="97"/>
      <c r="G15" s="97"/>
      <c r="H15" s="97"/>
      <c r="I15" s="97"/>
      <c r="J15" s="97"/>
      <c r="K15" s="97"/>
      <c r="L15" s="97"/>
      <c r="M15" s="97"/>
      <c r="N15" s="108">
        <v>3471.0127600000005</v>
      </c>
      <c r="O15" s="108">
        <v>4126.3099849999999</v>
      </c>
      <c r="P15" s="108">
        <v>4431.7020789999997</v>
      </c>
      <c r="Q15" s="108">
        <v>4723.8766780000005</v>
      </c>
      <c r="R15" s="108">
        <v>4870.8371050000005</v>
      </c>
      <c r="S15" s="108">
        <v>4941.1988890000002</v>
      </c>
      <c r="T15" s="108">
        <v>4980.1255120000005</v>
      </c>
      <c r="U15" s="108">
        <v>5018.2589879999996</v>
      </c>
      <c r="V15" s="108">
        <v>4855.4425899999997</v>
      </c>
      <c r="W15" s="108">
        <v>4611.4387569999999</v>
      </c>
      <c r="X15" s="108">
        <v>4357.9923870000002</v>
      </c>
      <c r="Y15" s="249">
        <v>3751.039396323662</v>
      </c>
    </row>
    <row r="16" spans="1:25" ht="15" customHeight="1" x14ac:dyDescent="0.4">
      <c r="A16" s="188" t="s">
        <v>192</v>
      </c>
      <c r="B16" s="97"/>
      <c r="C16" s="97"/>
      <c r="D16" s="97"/>
      <c r="E16" s="97"/>
      <c r="F16" s="97"/>
      <c r="G16" s="97"/>
      <c r="H16" s="97"/>
      <c r="I16" s="97"/>
      <c r="J16" s="97"/>
      <c r="K16" s="97"/>
      <c r="L16" s="97"/>
      <c r="M16" s="97"/>
      <c r="N16" s="108">
        <v>998.70006599999999</v>
      </c>
      <c r="O16" s="108">
        <v>1058.2418419999999</v>
      </c>
      <c r="P16" s="108">
        <v>1107.1319860000001</v>
      </c>
      <c r="Q16" s="108">
        <v>1166.0074279999999</v>
      </c>
      <c r="R16" s="108">
        <v>1211.9464129999999</v>
      </c>
      <c r="S16" s="108">
        <v>1253.067086</v>
      </c>
      <c r="T16" s="108">
        <v>1269.778337</v>
      </c>
      <c r="U16" s="108">
        <v>1276.47261</v>
      </c>
      <c r="V16" s="108">
        <v>1246.2880720000001</v>
      </c>
      <c r="W16" s="108">
        <v>1210.4092439999999</v>
      </c>
      <c r="X16" s="108">
        <v>1156.2200700000001</v>
      </c>
      <c r="Y16" s="249">
        <v>1146.3686469698553</v>
      </c>
    </row>
    <row r="17" spans="1:25" ht="15" customHeight="1" x14ac:dyDescent="0.4">
      <c r="A17" s="189" t="s">
        <v>57</v>
      </c>
      <c r="B17" s="97">
        <f>IB!C$13</f>
        <v>590.94604885400156</v>
      </c>
      <c r="C17" s="97">
        <f>IB!D$13</f>
        <v>578.81260971386484</v>
      </c>
      <c r="D17" s="97">
        <f>IB!E$13</f>
        <v>573.5557873228546</v>
      </c>
      <c r="E17" s="97">
        <f>IB!F$13</f>
        <v>535.79357462120583</v>
      </c>
      <c r="F17" s="97">
        <f>IB!G$13</f>
        <v>530.25266336668619</v>
      </c>
      <c r="G17" s="97">
        <f>IB!H$13</f>
        <v>526.35945363883843</v>
      </c>
      <c r="H17" s="97">
        <f>IB!I$13</f>
        <v>526.47523162303912</v>
      </c>
      <c r="I17" s="97">
        <f>IB!J$13</f>
        <v>527.80806195844502</v>
      </c>
      <c r="J17" s="97">
        <f>IB!K$13</f>
        <v>527.12695533715055</v>
      </c>
      <c r="K17" s="97">
        <f>IB!L$13</f>
        <v>530.70301786970435</v>
      </c>
      <c r="L17" s="97">
        <f>IB!M$13</f>
        <v>525.95844814544898</v>
      </c>
      <c r="M17" s="97">
        <f>IB!N$13</f>
        <v>531.97929717144939</v>
      </c>
      <c r="N17" s="97">
        <f>IB!O$13</f>
        <v>521.93164735921573</v>
      </c>
      <c r="O17" s="97">
        <f>IB!P$13</f>
        <v>491.36490790035134</v>
      </c>
      <c r="P17" s="97">
        <f>IB!Q$13</f>
        <v>447.70309585584789</v>
      </c>
      <c r="Q17" s="97">
        <f>IB!R$13</f>
        <v>403.92850285828109</v>
      </c>
      <c r="R17" s="97">
        <f>IB!S$13</f>
        <v>294.19919639007014</v>
      </c>
      <c r="S17" s="97">
        <f>IB!T$13</f>
        <v>157.17567726844604</v>
      </c>
      <c r="T17" s="97">
        <f>IB!U$13</f>
        <v>56.48896546099278</v>
      </c>
      <c r="U17" s="97">
        <f>IB!V$13</f>
        <v>6.7704306131193395</v>
      </c>
      <c r="V17" s="97">
        <f>IB!W$13</f>
        <v>2.2431413156893214</v>
      </c>
      <c r="W17" s="97">
        <f>IB!X$13</f>
        <v>1.8568390768426073</v>
      </c>
      <c r="X17" s="97">
        <f>IB!Y$13</f>
        <v>0</v>
      </c>
      <c r="Y17" s="109">
        <f>IB!Z$13</f>
        <v>0</v>
      </c>
    </row>
    <row r="18" spans="1:25" ht="30" customHeight="1" x14ac:dyDescent="0.4">
      <c r="A18" s="187" t="s">
        <v>58</v>
      </c>
      <c r="B18" s="97">
        <f>IS!C$13</f>
        <v>2492.4535985535913</v>
      </c>
      <c r="C18" s="97">
        <f>IS!D$13</f>
        <v>2027.4026315444726</v>
      </c>
      <c r="D18" s="97">
        <f>IS!E$13</f>
        <v>2007.726800660555</v>
      </c>
      <c r="E18" s="97">
        <f>IS!F$13</f>
        <v>2088.5824800090254</v>
      </c>
      <c r="F18" s="97">
        <f>IS!G$13</f>
        <v>2251.6851423098014</v>
      </c>
      <c r="G18" s="97">
        <f>IS!H$13</f>
        <v>2399.3388408146898</v>
      </c>
      <c r="H18" s="97">
        <f>IS!I$13</f>
        <v>2488.8876071840182</v>
      </c>
      <c r="I18" s="97">
        <f>IS!J$13</f>
        <v>2299.7937200897195</v>
      </c>
      <c r="J18" s="97">
        <f>IS!K$13</f>
        <v>1877.7280449541772</v>
      </c>
      <c r="K18" s="97">
        <f>IS!L$13</f>
        <v>1733.164481300777</v>
      </c>
      <c r="L18" s="97">
        <f>IS!M$13</f>
        <v>1665.4905557549209</v>
      </c>
      <c r="M18" s="97">
        <f>IS!N$13</f>
        <v>1687.9743433605358</v>
      </c>
      <c r="N18" s="97">
        <f>IS!O$13</f>
        <v>1598.0222381742574</v>
      </c>
      <c r="O18" s="97">
        <f>IS!P$13</f>
        <v>1508.0492587661806</v>
      </c>
      <c r="P18" s="97">
        <f>IS!Q$13</f>
        <v>1383.1310356097893</v>
      </c>
      <c r="Q18" s="97">
        <f>IS!R$13</f>
        <v>1218.4563556073554</v>
      </c>
      <c r="R18" s="97">
        <f>IS!S$13</f>
        <v>936.37178878318002</v>
      </c>
      <c r="S18" s="97">
        <f>IS!T$13</f>
        <v>616.90769996963263</v>
      </c>
      <c r="T18" s="97">
        <f>IS!U$13</f>
        <v>441.43090712099911</v>
      </c>
      <c r="U18" s="97">
        <f>IS!V$13</f>
        <v>357.12255551897169</v>
      </c>
      <c r="V18" s="97">
        <f>IS!W$13</f>
        <v>306.00453223239344</v>
      </c>
      <c r="W18" s="97">
        <f>IS!X$13</f>
        <v>286.99837300843916</v>
      </c>
      <c r="X18" s="97">
        <f>IS!Y$13</f>
        <v>246.53129848961197</v>
      </c>
      <c r="Y18" s="109">
        <f>IS!Z$13</f>
        <v>186.49823707521523</v>
      </c>
    </row>
    <row r="19" spans="1:25" ht="15" customHeight="1" x14ac:dyDescent="0.4">
      <c r="A19" s="188" t="s">
        <v>59</v>
      </c>
      <c r="B19" s="97">
        <f>'IS MIG'!C$13</f>
        <v>514.78118184508492</v>
      </c>
      <c r="C19" s="97">
        <f>'IS MIG'!D$13</f>
        <v>525.49683906193422</v>
      </c>
      <c r="D19" s="97">
        <f>'IS MIG'!E$13</f>
        <v>523.46777654044797</v>
      </c>
      <c r="E19" s="97">
        <f>'IS MIG'!F$13</f>
        <v>565.18494481572463</v>
      </c>
      <c r="F19" s="97">
        <f>'IS MIG'!G$13</f>
        <v>581.37553436588996</v>
      </c>
      <c r="G19" s="97">
        <f>'IS MIG'!H$13</f>
        <v>655.94486721583644</v>
      </c>
      <c r="H19" s="97">
        <f>'IS MIG'!I$13</f>
        <v>686.811379220444</v>
      </c>
      <c r="I19" s="97">
        <f>'IS MIG'!J$13</f>
        <v>382.39151647952292</v>
      </c>
      <c r="J19" s="97">
        <f>'IS MIG'!K$13</f>
        <v>0</v>
      </c>
      <c r="K19" s="97">
        <f>'IS MIG'!L$13</f>
        <v>0</v>
      </c>
      <c r="L19" s="97">
        <f>'IS MIG'!M$13</f>
        <v>0</v>
      </c>
      <c r="M19" s="97">
        <f>'IS MIG'!N$13</f>
        <v>0</v>
      </c>
      <c r="N19" s="97">
        <f>'IS MIG'!O$13</f>
        <v>0</v>
      </c>
      <c r="O19" s="97">
        <f>'IS MIG'!P$13</f>
        <v>0</v>
      </c>
      <c r="P19" s="97">
        <f>'IS MIG'!Q$13</f>
        <v>0</v>
      </c>
      <c r="Q19" s="97">
        <f>'IS MIG'!R$13</f>
        <v>0</v>
      </c>
      <c r="R19" s="97">
        <f>'IS MIG'!S$13</f>
        <v>0</v>
      </c>
      <c r="S19" s="97">
        <f>'IS MIG'!T$13</f>
        <v>0</v>
      </c>
      <c r="T19" s="97">
        <f>'IS MIG'!U$13</f>
        <v>0</v>
      </c>
      <c r="U19" s="97">
        <f>'IS MIG'!V$13</f>
        <v>0</v>
      </c>
      <c r="V19" s="97">
        <f>'IS MIG'!W$13</f>
        <v>0</v>
      </c>
      <c r="W19" s="97">
        <f>'IS MIG'!X$13</f>
        <v>0</v>
      </c>
      <c r="X19" s="97">
        <f>'IS MIG'!Y$13</f>
        <v>0</v>
      </c>
      <c r="Y19" s="109">
        <f>'IS MIG'!Z$13</f>
        <v>0</v>
      </c>
    </row>
    <row r="20" spans="1:25" ht="15" customHeight="1" x14ac:dyDescent="0.4">
      <c r="A20" s="188" t="s">
        <v>193</v>
      </c>
      <c r="B20" s="97"/>
      <c r="C20" s="97"/>
      <c r="D20" s="97"/>
      <c r="E20" s="97"/>
      <c r="F20" s="97">
        <f>'IS (incapacity)'!G$13</f>
        <v>655.20223579536651</v>
      </c>
      <c r="G20" s="97">
        <f>'IS (incapacity)'!H$13</f>
        <v>711.57657214661958</v>
      </c>
      <c r="H20" s="97">
        <f>'IS (incapacity)'!I$13</f>
        <v>735.60655398491781</v>
      </c>
      <c r="I20" s="97">
        <f>'IS (incapacity)'!J$13</f>
        <v>803.498005546174</v>
      </c>
      <c r="J20" s="97">
        <f>'IS (incapacity)'!K$13</f>
        <v>813.90003621765254</v>
      </c>
      <c r="K20" s="97">
        <f>'IS (incapacity)'!L$13</f>
        <v>765.89644123517633</v>
      </c>
      <c r="L20" s="97">
        <f>'IS (incapacity)'!M$13</f>
        <v>773.2301525498674</v>
      </c>
      <c r="M20" s="97">
        <f>'IS (incapacity)'!N$13</f>
        <v>855.17278224834672</v>
      </c>
      <c r="N20" s="97">
        <f>'IS (incapacity)'!O$13</f>
        <v>860.53296701920021</v>
      </c>
      <c r="O20" s="97">
        <f>'IS (incapacity)'!P$13</f>
        <v>847.80740768397618</v>
      </c>
      <c r="P20" s="97">
        <f>'IS (incapacity)'!Q$13</f>
        <v>788.46827088596842</v>
      </c>
      <c r="Q20" s="97">
        <f>'IS (incapacity)'!R$13</f>
        <v>698.65193746272848</v>
      </c>
      <c r="R20" s="97">
        <f>'IS (incapacity)'!S$13</f>
        <v>469.14840821405147</v>
      </c>
      <c r="S20" s="97">
        <f>'IS (incapacity)'!T$13</f>
        <v>218.05230233970119</v>
      </c>
      <c r="T20" s="97">
        <f>'IS (incapacity)'!U$13</f>
        <v>89.293179093692771</v>
      </c>
      <c r="U20" s="97">
        <f>'IS (incapacity)'!V$13</f>
        <v>32.574350745846097</v>
      </c>
      <c r="V20" s="97">
        <f>'IS (incapacity)'!W$13</f>
        <v>13.562356260483497</v>
      </c>
      <c r="W20" s="97">
        <f>'IS (incapacity)'!X$13</f>
        <v>4.8369464308936649</v>
      </c>
      <c r="X20" s="97">
        <f>'IS (incapacity)'!Y$13</f>
        <v>0</v>
      </c>
      <c r="Y20" s="109">
        <f>'IS (incapacity)'!Z$13</f>
        <v>0</v>
      </c>
    </row>
    <row r="21" spans="1:25" ht="15" customHeight="1" x14ac:dyDescent="0.4">
      <c r="A21" s="188" t="s">
        <v>194</v>
      </c>
      <c r="B21" s="97"/>
      <c r="C21" s="97"/>
      <c r="D21" s="97"/>
      <c r="E21" s="97"/>
      <c r="F21" s="97">
        <f>'IS (lone parent)'!G$13</f>
        <v>857.41743080943047</v>
      </c>
      <c r="G21" s="97">
        <f>'IS (lone parent)'!H$13</f>
        <v>903.76101081034608</v>
      </c>
      <c r="H21" s="97">
        <f>'IS (lone parent)'!I$13</f>
        <v>955.35394110858988</v>
      </c>
      <c r="I21" s="97">
        <f>'IS (lone parent)'!J$13</f>
        <v>1007.6876694865542</v>
      </c>
      <c r="J21" s="97">
        <f>'IS (lone parent)'!K$13</f>
        <v>958.13165104405402</v>
      </c>
      <c r="K21" s="97">
        <f>'IS (lone parent)'!L$13</f>
        <v>844.90348783479055</v>
      </c>
      <c r="L21" s="97">
        <f>'IS (lone parent)'!M$13</f>
        <v>776.7812085738891</v>
      </c>
      <c r="M21" s="97">
        <f>'IS (lone parent)'!N$13</f>
        <v>728.18907636479912</v>
      </c>
      <c r="N21" s="97">
        <f>'IS (lone parent)'!O$13</f>
        <v>642.78751631464706</v>
      </c>
      <c r="O21" s="97">
        <f>'IS (lone parent)'!P$13</f>
        <v>572.06653126308061</v>
      </c>
      <c r="P21" s="97">
        <f>'IS (lone parent)'!Q$13</f>
        <v>497.7208754750169</v>
      </c>
      <c r="Q21" s="97">
        <f>'IS (lone parent)'!R$13</f>
        <v>426.49085412785337</v>
      </c>
      <c r="R21" s="97">
        <f>'IS (lone parent)'!S$13</f>
        <v>372.98367697739093</v>
      </c>
      <c r="S21" s="97">
        <f>'IS (lone parent)'!T$13</f>
        <v>304.30906748544908</v>
      </c>
      <c r="T21" s="97">
        <f>'IS (lone parent)'!U$13</f>
        <v>261.92650498400678</v>
      </c>
      <c r="U21" s="97">
        <f>'IS (lone parent)'!V$13</f>
        <v>235.97765298005842</v>
      </c>
      <c r="V21" s="97">
        <f>'IS (lone parent)'!W$13</f>
        <v>207.64796928276397</v>
      </c>
      <c r="W21" s="97">
        <f>'IS (lone parent)'!X$13</f>
        <v>194.94424149318971</v>
      </c>
      <c r="X21" s="97">
        <f>'IS (lone parent)'!Y$13</f>
        <v>162.93525482893074</v>
      </c>
      <c r="Y21" s="109">
        <f>'IS (lone parent)'!Z$13</f>
        <v>122.41585818525533</v>
      </c>
    </row>
    <row r="22" spans="1:25" ht="15" customHeight="1" x14ac:dyDescent="0.4">
      <c r="A22" s="188" t="s">
        <v>195</v>
      </c>
      <c r="B22" s="97"/>
      <c r="C22" s="97"/>
      <c r="D22" s="97"/>
      <c r="E22" s="97"/>
      <c r="F22" s="97">
        <f>'IS (carer)'!G$13</f>
        <v>22.11590721768863</v>
      </c>
      <c r="G22" s="97">
        <f>'IS (carer)'!H$13</f>
        <v>28.858990287967259</v>
      </c>
      <c r="H22" s="97">
        <f>'IS (carer)'!I$13</f>
        <v>31.70921047638609</v>
      </c>
      <c r="I22" s="97">
        <f>'IS (carer)'!J$13</f>
        <v>35.074012837916953</v>
      </c>
      <c r="J22" s="97">
        <f>'IS (carer)'!K$13</f>
        <v>35.406657828486303</v>
      </c>
      <c r="K22" s="97">
        <f>'IS (carer)'!L$13</f>
        <v>34.296201706176674</v>
      </c>
      <c r="L22" s="97">
        <f>'IS (carer)'!M$13</f>
        <v>34.372193968039568</v>
      </c>
      <c r="M22" s="97">
        <f>'IS (carer)'!N$13</f>
        <v>34.491230435179325</v>
      </c>
      <c r="N22" s="97">
        <f>'IS (carer)'!O$13</f>
        <v>34.16936971219998</v>
      </c>
      <c r="O22" s="97">
        <f>'IS (carer)'!P$13</f>
        <v>37.679167899842142</v>
      </c>
      <c r="P22" s="97">
        <f>'IS (carer)'!Q$13</f>
        <v>48.221210013652552</v>
      </c>
      <c r="Q22" s="97">
        <f>'IS (carer)'!R$13</f>
        <v>53.642510608520467</v>
      </c>
      <c r="R22" s="97">
        <f>'IS (carer)'!S$13</f>
        <v>61.034385861769515</v>
      </c>
      <c r="S22" s="97">
        <f>'IS (carer)'!T$13</f>
        <v>64.635667110903782</v>
      </c>
      <c r="T22" s="97">
        <f>'IS (carer)'!U$13</f>
        <v>65.738735662355325</v>
      </c>
      <c r="U22" s="97">
        <f>'IS (carer)'!V$13</f>
        <v>68.645642473055716</v>
      </c>
      <c r="V22" s="97">
        <f>'IS (carer)'!W$13</f>
        <v>68.506381244407436</v>
      </c>
      <c r="W22" s="97">
        <f>'IS (carer)'!X$13</f>
        <v>72.97849298950338</v>
      </c>
      <c r="X22" s="97">
        <f>'IS (carer)'!Y$13</f>
        <v>71.217312134619362</v>
      </c>
      <c r="Y22" s="109">
        <f>'IS (carer)'!Z$13</f>
        <v>60.078482801692701</v>
      </c>
    </row>
    <row r="23" spans="1:25" ht="15" customHeight="1" x14ac:dyDescent="0.4">
      <c r="A23" s="188" t="s">
        <v>196</v>
      </c>
      <c r="B23" s="97"/>
      <c r="C23" s="97"/>
      <c r="D23" s="97"/>
      <c r="E23" s="97"/>
      <c r="F23" s="97">
        <f>'IS (others)'!G$13</f>
        <v>135.57403412142588</v>
      </c>
      <c r="G23" s="97">
        <f>'IS (others)'!H$13</f>
        <v>99.197400353920642</v>
      </c>
      <c r="H23" s="97">
        <f>'IS (others)'!I$13</f>
        <v>79.406522393680689</v>
      </c>
      <c r="I23" s="97">
        <f>'IS (others)'!J$13</f>
        <v>71.142515739551271</v>
      </c>
      <c r="J23" s="97">
        <f>'IS (others)'!K$13</f>
        <v>70.289699863984197</v>
      </c>
      <c r="K23" s="97">
        <f>'IS (others)'!L$13</f>
        <v>101.2403155399648</v>
      </c>
      <c r="L23" s="97">
        <f>'IS (others)'!M$13</f>
        <v>91.884017256343</v>
      </c>
      <c r="M23" s="97">
        <f>'IS (others)'!N$13</f>
        <v>71.058452998504379</v>
      </c>
      <c r="N23" s="97">
        <f>'IS (others)'!O$13</f>
        <v>56.618176046816998</v>
      </c>
      <c r="O23" s="97">
        <f>'IS (others)'!P$13</f>
        <v>50.536615070159968</v>
      </c>
      <c r="P23" s="97">
        <f>'IS (others)'!Q$13</f>
        <v>48.310615142013773</v>
      </c>
      <c r="Q23" s="97">
        <f>'IS (others)'!R$13</f>
        <v>39.985321044793508</v>
      </c>
      <c r="R23" s="97">
        <f>'IS (others)'!S$13</f>
        <v>33.121034794302297</v>
      </c>
      <c r="S23" s="97">
        <f>'IS (others)'!T$13</f>
        <v>29.979896300506041</v>
      </c>
      <c r="T23" s="97">
        <f>'IS (others)'!U$13</f>
        <v>24.576671359103486</v>
      </c>
      <c r="U23" s="97">
        <f>'IS (others)'!V$13</f>
        <v>19.768499534713641</v>
      </c>
      <c r="V23" s="97">
        <f>'IS (others)'!W$13</f>
        <v>16.35069929218318</v>
      </c>
      <c r="W23" s="97">
        <f>'IS (others)'!X$13</f>
        <v>14.00095979887065</v>
      </c>
      <c r="X23" s="97">
        <f>'IS (others)'!Y$13</f>
        <v>11.211997516892646</v>
      </c>
      <c r="Y23" s="109">
        <f>'IS (others)'!Z$13</f>
        <v>4.7219702165273123</v>
      </c>
    </row>
    <row r="24" spans="1:25" ht="30" customHeight="1" x14ac:dyDescent="0.4">
      <c r="A24" s="189" t="s">
        <v>64</v>
      </c>
      <c r="B24" s="97"/>
      <c r="C24" s="97"/>
      <c r="D24" s="97"/>
      <c r="E24" s="97"/>
      <c r="F24" s="97">
        <f>IIDB!G$13</f>
        <v>30.610507215947454</v>
      </c>
      <c r="G24" s="97">
        <f>IIDB!H$13</f>
        <v>31.408216664967334</v>
      </c>
      <c r="H24" s="97">
        <f>IIDB!I$13</f>
        <v>31.562351469836528</v>
      </c>
      <c r="I24" s="97">
        <f>IIDB!J$13</f>
        <v>31.727523892337015</v>
      </c>
      <c r="J24" s="97">
        <f>IIDB!K$13</f>
        <v>31.968586490016413</v>
      </c>
      <c r="K24" s="97">
        <f>IIDB!L$13</f>
        <v>30.715781647699949</v>
      </c>
      <c r="L24" s="97">
        <f>IIDB!M$13</f>
        <v>30.238347810116426</v>
      </c>
      <c r="M24" s="97">
        <f>IIDB!N$13</f>
        <v>29.879192198973723</v>
      </c>
      <c r="N24" s="97">
        <f>IIDB!O$13</f>
        <v>30.447015095985364</v>
      </c>
      <c r="O24" s="97">
        <f>IIDB!P$13</f>
        <v>31.212221293065902</v>
      </c>
      <c r="P24" s="97">
        <f>IIDB!Q$13</f>
        <v>32.337295256621523</v>
      </c>
      <c r="Q24" s="97">
        <f>IIDB!R$13</f>
        <v>32.101080066189347</v>
      </c>
      <c r="R24" s="97">
        <f>IIDB!S$13</f>
        <v>32.85165575536935</v>
      </c>
      <c r="S24" s="97">
        <f>IIDB!T$13</f>
        <v>32.672445297490889</v>
      </c>
      <c r="T24" s="97">
        <f>IIDB!U$13</f>
        <v>33.097391591744611</v>
      </c>
      <c r="U24" s="97">
        <f>IIDB!V$13</f>
        <v>32.144142188821213</v>
      </c>
      <c r="V24" s="97">
        <f>IIDB!W$13</f>
        <v>30.338819125095871</v>
      </c>
      <c r="W24" s="97">
        <f>IIDB!X$13</f>
        <v>29.087678256140485</v>
      </c>
      <c r="X24" s="97">
        <f>IIDB!Y$13</f>
        <v>28.723210659710382</v>
      </c>
      <c r="Y24" s="109">
        <f>IIDB!Z$13</f>
        <v>28.077299948778769</v>
      </c>
    </row>
    <row r="25" spans="1:25" ht="15" customHeight="1" x14ac:dyDescent="0.4">
      <c r="A25" s="187" t="s">
        <v>65</v>
      </c>
      <c r="B25" s="97">
        <f>JSA!C$13</f>
        <v>394.6589298549826</v>
      </c>
      <c r="C25" s="97">
        <f>JSA!D$13</f>
        <v>715.83695541260033</v>
      </c>
      <c r="D25" s="97">
        <f>JSA!E$13</f>
        <v>647.72852990689967</v>
      </c>
      <c r="E25" s="97">
        <f>JSA!F$13</f>
        <v>583.7616460963502</v>
      </c>
      <c r="F25" s="97">
        <f>JSA!G$13</f>
        <v>490.86351397559793</v>
      </c>
      <c r="G25" s="97">
        <f>JSA!H$13</f>
        <v>454.11189870395089</v>
      </c>
      <c r="H25" s="97">
        <f>JSA!I$13</f>
        <v>490.14295222424323</v>
      </c>
      <c r="I25" s="97">
        <f>JSA!J$13</f>
        <v>493.74897276984609</v>
      </c>
      <c r="J25" s="97">
        <f>JSA!K$13</f>
        <v>435.0743575961842</v>
      </c>
      <c r="K25" s="97">
        <f>JSA!L$13</f>
        <v>429.07023864929613</v>
      </c>
      <c r="L25" s="97">
        <f>JSA!M$13</f>
        <v>437.4083455635041</v>
      </c>
      <c r="M25" s="97">
        <f>JSA!N$13</f>
        <v>380.71217479316999</v>
      </c>
      <c r="N25" s="97">
        <f>JSA!O$13</f>
        <v>417.42031612742733</v>
      </c>
      <c r="O25" s="97">
        <f>JSA!P$13</f>
        <v>677.10209099149574</v>
      </c>
      <c r="P25" s="97">
        <f>JSA!Q$13</f>
        <v>685.34254883579297</v>
      </c>
      <c r="Q25" s="97">
        <f>JSA!R$13</f>
        <v>760.97410257077536</v>
      </c>
      <c r="R25" s="97">
        <f>JSA!S$13</f>
        <v>766.46435626317134</v>
      </c>
      <c r="S25" s="97">
        <f>JSA!T$13</f>
        <v>642.06881877887281</v>
      </c>
      <c r="T25" s="97">
        <f>JSA!U$13</f>
        <v>470.06844493235212</v>
      </c>
      <c r="U25" s="97">
        <f>JSA!V$13</f>
        <v>373.41122145994518</v>
      </c>
      <c r="V25" s="97">
        <f>JSA!W$13</f>
        <v>293.54560665100894</v>
      </c>
      <c r="W25" s="97">
        <f>JSA!X$13</f>
        <v>258.03298293818199</v>
      </c>
      <c r="X25" s="97">
        <f>JSA!Y$13</f>
        <v>199.07488595294376</v>
      </c>
      <c r="Y25" s="109">
        <f>JSA!Z$13</f>
        <v>103.1042396619174</v>
      </c>
    </row>
    <row r="26" spans="1:25" ht="15" customHeight="1" x14ac:dyDescent="0.4">
      <c r="A26" s="187" t="s">
        <v>66</v>
      </c>
      <c r="B26" s="97">
        <f>MA!C$13</f>
        <v>0</v>
      </c>
      <c r="C26" s="97">
        <f>MA!D$13</f>
        <v>0</v>
      </c>
      <c r="D26" s="97">
        <f>MA!E$13</f>
        <v>0</v>
      </c>
      <c r="E26" s="97">
        <f>MA!F$13</f>
        <v>0</v>
      </c>
      <c r="F26" s="97">
        <f>MA!G$13</f>
        <v>3.3072418590560462</v>
      </c>
      <c r="G26" s="97">
        <f>MA!H$13</f>
        <v>6.6525145153602203</v>
      </c>
      <c r="H26" s="97">
        <f>MA!I$13</f>
        <v>8.4391677113427903</v>
      </c>
      <c r="I26" s="97">
        <f>MA!J$13</f>
        <v>16.132412727252795</v>
      </c>
      <c r="J26" s="97">
        <f>MA!K$13</f>
        <v>17.879221724628717</v>
      </c>
      <c r="K26" s="97">
        <f>MA!L$13</f>
        <v>18.555192937017033</v>
      </c>
      <c r="L26" s="97">
        <f>MA!M$13</f>
        <v>22.215216274939003</v>
      </c>
      <c r="M26" s="97">
        <f>MA!N$13</f>
        <v>33.464045882463296</v>
      </c>
      <c r="N26" s="97">
        <f>MA!O$13</f>
        <v>43.762342981286025</v>
      </c>
      <c r="O26" s="97">
        <f>MA!P$13</f>
        <v>54.390233435481115</v>
      </c>
      <c r="P26" s="97">
        <f>MA!Q$13</f>
        <v>60.030777959729058</v>
      </c>
      <c r="Q26" s="97">
        <f>MA!R$13</f>
        <v>68.479517035442996</v>
      </c>
      <c r="R26" s="97">
        <f>MA!S$13</f>
        <v>70.084056111203424</v>
      </c>
      <c r="S26" s="97">
        <f>MA!T$13</f>
        <v>71.298362511246197</v>
      </c>
      <c r="T26" s="97">
        <f>MA!U$13</f>
        <v>74.582946711483103</v>
      </c>
      <c r="U26" s="97">
        <f>MA!V$13</f>
        <v>80.610163907371941</v>
      </c>
      <c r="V26" s="97">
        <f>MA!W$13</f>
        <v>84.101628662280319</v>
      </c>
      <c r="W26" s="97">
        <f>MA!X$13</f>
        <v>78.552875450335577</v>
      </c>
      <c r="X26" s="97">
        <f>MA!Y$13</f>
        <v>82.900629725182441</v>
      </c>
      <c r="Y26" s="109">
        <f>MA!Z$13</f>
        <v>78.243541809022716</v>
      </c>
    </row>
    <row r="27" spans="1:25" ht="15" customHeight="1" x14ac:dyDescent="0.4">
      <c r="A27" s="187" t="s">
        <v>197</v>
      </c>
      <c r="B27" s="97"/>
      <c r="C27" s="97"/>
      <c r="D27" s="97"/>
      <c r="E27" s="97"/>
      <c r="F27" s="97"/>
      <c r="G27" s="97"/>
      <c r="H27" s="97"/>
      <c r="I27" s="97"/>
      <c r="J27" s="97">
        <f>O75TVL!K$13</f>
        <v>38.816978478513434</v>
      </c>
      <c r="K27" s="97">
        <f>O75TVL!L$13</f>
        <v>40.671960784126114</v>
      </c>
      <c r="L27" s="97">
        <f>O75TVL!M$13</f>
        <v>42.705600365806568</v>
      </c>
      <c r="M27" s="97">
        <f>O75TVL!N$13</f>
        <v>44.26940886486117</v>
      </c>
      <c r="N27" s="97">
        <f>O75TVL!O$13</f>
        <v>45.502054737052923</v>
      </c>
      <c r="O27" s="97">
        <f>O75TVL!P$13</f>
        <v>47.13506946287238</v>
      </c>
      <c r="P27" s="97">
        <f>O75TVL!Q$13</f>
        <v>49.456500248150164</v>
      </c>
      <c r="Q27" s="97">
        <f>O75TVL!R$13</f>
        <v>50.0825781987526</v>
      </c>
      <c r="R27" s="97">
        <f>O75TVL!S$13</f>
        <v>50.722635453848788</v>
      </c>
      <c r="S27" s="97">
        <f>O75TVL!T$13</f>
        <v>55.735422692203009</v>
      </c>
      <c r="T27" s="97">
        <f>O75TVL!U$13</f>
        <v>56.153854576295913</v>
      </c>
      <c r="U27" s="97">
        <f>O75TVL!V$13</f>
        <v>56.914572793896291</v>
      </c>
      <c r="V27" s="97">
        <f>O75TVL!W$13</f>
        <v>57.445612619585155</v>
      </c>
      <c r="W27" s="97">
        <f>O75TVL!X$13</f>
        <v>59.935656913894988</v>
      </c>
      <c r="X27" s="97">
        <f>O75TVL!Y$13</f>
        <v>42.880482866320037</v>
      </c>
      <c r="Y27" s="109">
        <f>O75TVL!Z$13</f>
        <v>22.409415672889523</v>
      </c>
    </row>
    <row r="28" spans="1:25" ht="15" customHeight="1" x14ac:dyDescent="0.4">
      <c r="A28" s="187" t="s">
        <v>100</v>
      </c>
      <c r="B28" s="97"/>
      <c r="C28" s="97"/>
      <c r="D28" s="97"/>
      <c r="E28" s="97"/>
      <c r="F28" s="97"/>
      <c r="G28" s="97"/>
      <c r="H28" s="97"/>
      <c r="I28" s="97">
        <f>PC!J$13</f>
        <v>0</v>
      </c>
      <c r="J28" s="97">
        <f>PC!K$13</f>
        <v>880.96569131027934</v>
      </c>
      <c r="K28" s="97">
        <f>PC!L$13</f>
        <v>948.17997636220025</v>
      </c>
      <c r="L28" s="97">
        <f>PC!M$13</f>
        <v>1004.5247175012427</v>
      </c>
      <c r="M28" s="97">
        <f>PC!N$13</f>
        <v>1076.4061590686313</v>
      </c>
      <c r="N28" s="97">
        <f>PC!O$13</f>
        <v>1133.2764984937596</v>
      </c>
      <c r="O28" s="97">
        <f>PC!P$13</f>
        <v>1196.1267803251017</v>
      </c>
      <c r="P28" s="97">
        <f>PC!Q$13</f>
        <v>1217.1941659449021</v>
      </c>
      <c r="Q28" s="97">
        <f>PC!R$13</f>
        <v>1208.3705987713772</v>
      </c>
      <c r="R28" s="97">
        <f>PC!S$13</f>
        <v>1164.7658502377792</v>
      </c>
      <c r="S28" s="97">
        <f>PC!T$13</f>
        <v>1113.4247770354409</v>
      </c>
      <c r="T28" s="97">
        <f>PC!U$13</f>
        <v>1077.5038952871798</v>
      </c>
      <c r="U28" s="97">
        <f>PC!V$13</f>
        <v>1037.3790913028076</v>
      </c>
      <c r="V28" s="97">
        <f>PC!W$13</f>
        <v>1000.4456947339324</v>
      </c>
      <c r="W28" s="97">
        <f>PC!X$13</f>
        <v>974.40102083747047</v>
      </c>
      <c r="X28" s="97">
        <f>PC!Y$13</f>
        <v>961.03739551919921</v>
      </c>
      <c r="Y28" s="109">
        <f>PC!Z$13</f>
        <v>961.67637882307008</v>
      </c>
    </row>
    <row r="29" spans="1:25" ht="30" customHeight="1" x14ac:dyDescent="0.4">
      <c r="A29" s="187" t="s">
        <v>113</v>
      </c>
      <c r="B29" s="97"/>
      <c r="C29" s="97"/>
      <c r="D29" s="97"/>
      <c r="E29" s="97"/>
      <c r="F29" s="97"/>
      <c r="G29" s="97"/>
      <c r="H29" s="97"/>
      <c r="I29" s="97">
        <f>PIP!J$13</f>
        <v>0</v>
      </c>
      <c r="J29" s="97">
        <f>PIP!K$13</f>
        <v>0</v>
      </c>
      <c r="K29" s="97">
        <f>PIP!L$13</f>
        <v>0</v>
      </c>
      <c r="L29" s="97">
        <f>PIP!M$13</f>
        <v>0</v>
      </c>
      <c r="M29" s="97">
        <f>PIP!N$13</f>
        <v>0</v>
      </c>
      <c r="N29" s="97">
        <f>PIP!O$13</f>
        <v>0</v>
      </c>
      <c r="O29" s="97">
        <f>PIP!P$13</f>
        <v>0</v>
      </c>
      <c r="P29" s="97">
        <f>PIP!Q$13</f>
        <v>0</v>
      </c>
      <c r="Q29" s="97">
        <f>PIP!R$13</f>
        <v>0</v>
      </c>
      <c r="R29" s="97">
        <f>PIP!S$13</f>
        <v>0</v>
      </c>
      <c r="S29" s="97">
        <f>PIP!T$13</f>
        <v>10.295453010671668</v>
      </c>
      <c r="T29" s="97">
        <f>PIP!U$13</f>
        <v>101.14896894456609</v>
      </c>
      <c r="U29" s="97">
        <f>PIP!V$13</f>
        <v>238.857219055987</v>
      </c>
      <c r="V29" s="97">
        <f>PIP!W$13</f>
        <v>470.58519947030936</v>
      </c>
      <c r="W29" s="97">
        <f>PIP!X$13</f>
        <v>822.0685624068102</v>
      </c>
      <c r="X29" s="97">
        <f>PIP!Y$13</f>
        <v>1023.9692817039006</v>
      </c>
      <c r="Y29" s="109">
        <f>PIP!Z$13</f>
        <v>1216.2377795545076</v>
      </c>
    </row>
    <row r="30" spans="1:25" ht="15" customHeight="1" x14ac:dyDescent="0.4">
      <c r="A30" s="187" t="s">
        <v>67</v>
      </c>
      <c r="B30" s="97">
        <f>SDA!C$13</f>
        <v>77.482648325570352</v>
      </c>
      <c r="C30" s="97">
        <f>SDA!D$13</f>
        <v>86.561541598802592</v>
      </c>
      <c r="D30" s="97">
        <f>SDA!E$13</f>
        <v>86.311911407349768</v>
      </c>
      <c r="E30" s="97">
        <f>SDA!F$13</f>
        <v>87.594209818960749</v>
      </c>
      <c r="F30" s="97">
        <f>SDA!G$13</f>
        <v>89.750027539634431</v>
      </c>
      <c r="G30" s="97">
        <f>SDA!H$13</f>
        <v>91.697088548469793</v>
      </c>
      <c r="H30" s="97">
        <f>SDA!I$13</f>
        <v>84.854478920562798</v>
      </c>
      <c r="I30" s="97">
        <f>SDA!J$13</f>
        <v>82.623716631029239</v>
      </c>
      <c r="J30" s="97">
        <f>SDA!K$13</f>
        <v>81.360464149970554</v>
      </c>
      <c r="K30" s="97">
        <f>SDA!L$13</f>
        <v>79.20596182931348</v>
      </c>
      <c r="L30" s="97">
        <f>SDA!M$13</f>
        <v>79.059490372158734</v>
      </c>
      <c r="M30" s="97">
        <f>SDA!N$13</f>
        <v>77.752285234740796</v>
      </c>
      <c r="N30" s="97">
        <f>SDA!O$13</f>
        <v>76.795172668245229</v>
      </c>
      <c r="O30" s="97">
        <f>SDA!P$13</f>
        <v>78.089296837190261</v>
      </c>
      <c r="P30" s="97">
        <f>SDA!Q$13</f>
        <v>76.018103790813655</v>
      </c>
      <c r="Q30" s="97">
        <f>SDA!R$13</f>
        <v>75.015623803928889</v>
      </c>
      <c r="R30" s="97">
        <f>SDA!S$13</f>
        <v>75.290779969688217</v>
      </c>
      <c r="S30" s="97">
        <f>SDA!T$13</f>
        <v>73.993430579527399</v>
      </c>
      <c r="T30" s="97">
        <f>SDA!U$13</f>
        <v>70.940484359401808</v>
      </c>
      <c r="U30" s="97">
        <f>SDA!V$13</f>
        <v>52.327438521901229</v>
      </c>
      <c r="V30" s="97">
        <f>SDA!W$13</f>
        <v>23.87715371000693</v>
      </c>
      <c r="W30" s="97">
        <f>SDA!X$13</f>
        <v>10.824842288669878</v>
      </c>
      <c r="X30" s="97">
        <f>SDA!Y$13</f>
        <v>8.3183301659460192</v>
      </c>
      <c r="Y30" s="109">
        <f>SDA!Z$13</f>
        <v>7.6916228498693977</v>
      </c>
    </row>
    <row r="31" spans="1:25" ht="15" customHeight="1" x14ac:dyDescent="0.4">
      <c r="A31" s="188" t="s">
        <v>54</v>
      </c>
      <c r="B31" s="97"/>
      <c r="C31" s="97"/>
      <c r="D31" s="97"/>
      <c r="E31" s="97"/>
      <c r="F31" s="97">
        <f>'SDA (working age)'!G$13</f>
        <v>76.89147486987369</v>
      </c>
      <c r="G31" s="97">
        <f>'SDA (working age)'!H$13</f>
        <v>78.757583799035203</v>
      </c>
      <c r="H31" s="97">
        <f>'SDA (working age)'!I$13</f>
        <v>72.217485394654858</v>
      </c>
      <c r="I31" s="97">
        <f>'SDA (working age)'!J$13</f>
        <v>69.274119366666454</v>
      </c>
      <c r="J31" s="97">
        <f>'SDA (working age)'!K$13</f>
        <v>71.510652606006417</v>
      </c>
      <c r="K31" s="97">
        <f>'SDA (working age)'!L$13</f>
        <v>69.041900190529958</v>
      </c>
      <c r="L31" s="97">
        <f>'SDA (working age)'!M$13</f>
        <v>68.253842000278851</v>
      </c>
      <c r="M31" s="97">
        <f>'SDA (working age)'!N$13</f>
        <v>61.727303777019465</v>
      </c>
      <c r="N31" s="97">
        <f>'SDA (working age)'!O$13</f>
        <v>62.824634818179547</v>
      </c>
      <c r="O31" s="97">
        <f>'SDA (working age)'!P$13</f>
        <v>63.51370923186338</v>
      </c>
      <c r="P31" s="97">
        <f>'SDA (working age)'!Q$13</f>
        <v>62.561469971521248</v>
      </c>
      <c r="Q31" s="97">
        <f>'SDA (working age)'!R$13</f>
        <v>61.62484957354328</v>
      </c>
      <c r="R31" s="97">
        <f>'SDA (working age)'!S$13</f>
        <v>62.654452706704205</v>
      </c>
      <c r="S31" s="97">
        <f>'SDA (working age)'!T$13</f>
        <v>62.517074479833603</v>
      </c>
      <c r="T31" s="97">
        <f>'SDA (working age)'!U$13</f>
        <v>59.682865252413755</v>
      </c>
      <c r="U31" s="97">
        <f>'SDA (working age)'!V$13</f>
        <v>41.72097881591916</v>
      </c>
      <c r="V31" s="97">
        <f>'SDA (working age)'!W$13</f>
        <v>14.02217544461252</v>
      </c>
      <c r="W31" s="97">
        <f>'SDA (working age)'!X$13</f>
        <v>1.8657925857522217</v>
      </c>
      <c r="X31" s="97">
        <f>'SDA (working age)'!Y$13</f>
        <v>0.1342189132801859</v>
      </c>
      <c r="Y31" s="109">
        <f>'SDA (working age)'!Z$13</f>
        <v>0</v>
      </c>
    </row>
    <row r="32" spans="1:25" ht="15" customHeight="1" x14ac:dyDescent="0.4">
      <c r="A32" s="188" t="s">
        <v>55</v>
      </c>
      <c r="B32" s="97"/>
      <c r="C32" s="97"/>
      <c r="D32" s="97"/>
      <c r="E32" s="97"/>
      <c r="F32" s="97">
        <f>'SDA (pensioners)'!G$13</f>
        <v>12.858552669760762</v>
      </c>
      <c r="G32" s="97">
        <f>'SDA (pensioners)'!H$13</f>
        <v>12.939504749434587</v>
      </c>
      <c r="H32" s="97">
        <f>'SDA (pensioners)'!I$13</f>
        <v>12.636993525907947</v>
      </c>
      <c r="I32" s="97">
        <f>'SDA (pensioners)'!J$13</f>
        <v>13.349597264362785</v>
      </c>
      <c r="J32" s="97">
        <f>'SDA (pensioners)'!K$13</f>
        <v>9.8498115439641278</v>
      </c>
      <c r="K32" s="97">
        <f>'SDA (pensioners)'!L$13</f>
        <v>10.164061638783529</v>
      </c>
      <c r="L32" s="97">
        <f>'SDA (pensioners)'!M$13</f>
        <v>10.805648371879862</v>
      </c>
      <c r="M32" s="97">
        <f>'SDA (pensioners)'!N$13</f>
        <v>16.024981457721353</v>
      </c>
      <c r="N32" s="97">
        <f>'SDA (pensioners)'!O$13</f>
        <v>13.970537850065671</v>
      </c>
      <c r="O32" s="97">
        <f>'SDA (pensioners)'!P$13</f>
        <v>14.575587605326886</v>
      </c>
      <c r="P32" s="97">
        <f>'SDA (pensioners)'!Q$13</f>
        <v>13.456633819292399</v>
      </c>
      <c r="Q32" s="97">
        <f>'SDA (pensioners)'!R$13</f>
        <v>13.390774230385604</v>
      </c>
      <c r="R32" s="97">
        <f>'SDA (pensioners)'!S$13</f>
        <v>12.636327262984002</v>
      </c>
      <c r="S32" s="97">
        <f>'SDA (pensioners)'!T$13</f>
        <v>11.476356099693781</v>
      </c>
      <c r="T32" s="97">
        <f>'SDA (pensioners)'!U$13</f>
        <v>11.257619106988026</v>
      </c>
      <c r="U32" s="97">
        <f>'SDA (pensioners)'!V$13</f>
        <v>10.606459705982065</v>
      </c>
      <c r="V32" s="97">
        <f>'SDA (pensioners)'!W$13</f>
        <v>9.8549782653944167</v>
      </c>
      <c r="W32" s="97">
        <f>'SDA (pensioners)'!X$13</f>
        <v>8.9590497029176568</v>
      </c>
      <c r="X32" s="97">
        <f>'SDA (pensioners)'!Y$13</f>
        <v>8.1841112526658328</v>
      </c>
      <c r="Y32" s="109">
        <f>'SDA (pensioners)'!Z$13</f>
        <v>7.6916228498693977</v>
      </c>
    </row>
    <row r="33" spans="1:25" ht="15" x14ac:dyDescent="0.4">
      <c r="A33" s="190" t="s">
        <v>68</v>
      </c>
      <c r="B33" s="97">
        <f>SP!C$13</f>
        <v>0</v>
      </c>
      <c r="C33" s="97">
        <f>SP!D$13</f>
        <v>0</v>
      </c>
      <c r="D33" s="97">
        <f>SP!E$13</f>
        <v>0</v>
      </c>
      <c r="E33" s="97">
        <f>SP!F$13</f>
        <v>3585.4258387170112</v>
      </c>
      <c r="F33" s="97">
        <f>SP!G$13</f>
        <v>3615.5504707862542</v>
      </c>
      <c r="G33" s="97">
        <f>SP!H$13</f>
        <v>3869.5231080808721</v>
      </c>
      <c r="H33" s="97">
        <f>SP!I$13</f>
        <v>4038.1772625997469</v>
      </c>
      <c r="I33" s="97">
        <f>SP!J$13</f>
        <v>4164.997139912557</v>
      </c>
      <c r="J33" s="97">
        <f>SP!K$13</f>
        <v>4299.2312898123037</v>
      </c>
      <c r="K33" s="97">
        <f>SP!L$13</f>
        <v>4469.4719996096446</v>
      </c>
      <c r="L33" s="97">
        <f>SP!M$13</f>
        <v>4591.0784969735196</v>
      </c>
      <c r="M33" s="97">
        <f>SP!N$13</f>
        <v>4845.757805580517</v>
      </c>
      <c r="N33" s="97">
        <f>SP!O$13</f>
        <v>5109.1610391090999</v>
      </c>
      <c r="O33" s="97">
        <f>SP!P$13</f>
        <v>5484.098549461477</v>
      </c>
      <c r="P33" s="97">
        <f>SP!Q$13</f>
        <v>5662.5567877171497</v>
      </c>
      <c r="Q33" s="97">
        <f>SP!R$13</f>
        <v>5975.4962608269179</v>
      </c>
      <c r="R33" s="97">
        <f>SP!S$13</f>
        <v>6383.4779196427553</v>
      </c>
      <c r="S33" s="97">
        <f>SP!T$13</f>
        <v>6613.9153367393856</v>
      </c>
      <c r="T33" s="97">
        <f>SP!U$13</f>
        <v>6831.3173465994341</v>
      </c>
      <c r="U33" s="97">
        <f>SP!V$13</f>
        <v>7014.8704861558317</v>
      </c>
      <c r="V33" s="97">
        <f>SP!W$13</f>
        <v>7127.3578585117593</v>
      </c>
      <c r="W33" s="97">
        <f>SP!X$13</f>
        <v>7267.5456983730492</v>
      </c>
      <c r="X33" s="97">
        <f>SP!Y$13</f>
        <v>7476.7279898786164</v>
      </c>
      <c r="Y33" s="109">
        <f>SP!Z$13</f>
        <v>7603.1816062914186</v>
      </c>
    </row>
    <row r="34" spans="1:25" ht="30" customHeight="1" x14ac:dyDescent="0.4">
      <c r="A34" s="190" t="s">
        <v>101</v>
      </c>
      <c r="B34" s="97"/>
      <c r="C34" s="97"/>
      <c r="D34" s="97"/>
      <c r="E34" s="97"/>
      <c r="F34" s="97"/>
      <c r="G34" s="97"/>
      <c r="H34" s="97"/>
      <c r="I34" s="97"/>
      <c r="J34" s="97">
        <f>SMP!K$13</f>
        <v>213.35355952926628</v>
      </c>
      <c r="K34" s="97">
        <f>SMP!L$13</f>
        <v>195.82522936204785</v>
      </c>
      <c r="L34" s="97">
        <f>SMP!M$13</f>
        <v>214.59720459630725</v>
      </c>
      <c r="M34" s="97">
        <f>SMP!N$13</f>
        <v>251.51943192713122</v>
      </c>
      <c r="N34" s="97">
        <f>SMP!O$13</f>
        <v>306.14593631877341</v>
      </c>
      <c r="O34" s="97">
        <f>SMP!P$13</f>
        <v>343.07386900629052</v>
      </c>
      <c r="P34" s="97">
        <f>SMP!Q$13</f>
        <v>349.60534914394214</v>
      </c>
      <c r="Q34" s="97">
        <f>SMP!R$13</f>
        <v>355.47073621542415</v>
      </c>
      <c r="R34" s="97">
        <f>SMP!S$13</f>
        <v>363.51544628447914</v>
      </c>
      <c r="S34" s="97">
        <f>SMP!T$13</f>
        <v>360.24058861833856</v>
      </c>
      <c r="T34" s="97">
        <f>SMP!U$13</f>
        <v>368.04325862851579</v>
      </c>
      <c r="U34" s="97">
        <f>SMP!V$13</f>
        <v>414.12844410000002</v>
      </c>
      <c r="V34" s="97">
        <f>SMP!W$13</f>
        <v>431.897902386</v>
      </c>
      <c r="W34" s="97">
        <f>SMP!X$13</f>
        <v>406.97545553443342</v>
      </c>
      <c r="X34" s="97">
        <f>SMP!Y$13</f>
        <v>401.93740837964333</v>
      </c>
      <c r="Y34" s="109">
        <f>SMP!Z$13</f>
        <v>357.44249232285625</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UC!T$13</f>
        <v>0.13664191246655619</v>
      </c>
      <c r="T35" s="97">
        <f>UC!U$13</f>
        <v>1.2488117049268825</v>
      </c>
      <c r="U35" s="97">
        <f>UC!V$13</f>
        <v>29.71388081305707</v>
      </c>
      <c r="V35" s="97">
        <f>UC!W$13</f>
        <v>224.00708987922101</v>
      </c>
      <c r="W35" s="97">
        <f>UC!X$13</f>
        <v>546.88407393589671</v>
      </c>
      <c r="X35" s="97">
        <f>UC!Y$13</f>
        <v>1143.1241668155942</v>
      </c>
      <c r="Y35" s="109">
        <f>UC!Z$13</f>
        <v>3208.8524572770903</v>
      </c>
    </row>
    <row r="36" spans="1:25" ht="15" customHeight="1" x14ac:dyDescent="0.4">
      <c r="A36" s="190" t="s">
        <v>69</v>
      </c>
      <c r="B36" s="97"/>
      <c r="C36" s="97"/>
      <c r="D36" s="97"/>
      <c r="E36" s="97"/>
      <c r="F36" s="97">
        <f>WFP!G$13</f>
        <v>179.73822592946317</v>
      </c>
      <c r="G36" s="97">
        <f>WFP!H$13</f>
        <v>170.8528983359158</v>
      </c>
      <c r="H36" s="97">
        <f>WFP!I$13</f>
        <v>171.61044657434445</v>
      </c>
      <c r="I36" s="97">
        <f>WFP!J$13</f>
        <v>190.53804435540852</v>
      </c>
      <c r="J36" s="97">
        <f>WFP!K$13</f>
        <v>243.86510092347163</v>
      </c>
      <c r="K36" s="97">
        <f>WFP!L$13</f>
        <v>300.78938305787614</v>
      </c>
      <c r="L36" s="97">
        <f>WFP!M$13</f>
        <v>195.56490982177036</v>
      </c>
      <c r="M36" s="97">
        <f>WFP!N$13</f>
        <v>198.7855764050579</v>
      </c>
      <c r="N36" s="97">
        <f>WFP!O$13</f>
        <v>257.23598013383759</v>
      </c>
      <c r="O36" s="97">
        <f>WFP!P$13</f>
        <v>259.62924408945378</v>
      </c>
      <c r="P36" s="97">
        <f>WFP!Q$13</f>
        <v>256.71062698814154</v>
      </c>
      <c r="Q36" s="97">
        <f>WFP!R$13</f>
        <v>202.89634475158141</v>
      </c>
      <c r="R36" s="97">
        <f>WFP!S$13</f>
        <v>200.68632915767085</v>
      </c>
      <c r="S36" s="97">
        <f>WFP!T$13</f>
        <v>199.85929075767777</v>
      </c>
      <c r="T36" s="97">
        <f>WFP!U$13</f>
        <v>196.64860592360094</v>
      </c>
      <c r="U36" s="97">
        <f>WFP!V$13</f>
        <v>193.10662117114356</v>
      </c>
      <c r="V36" s="97">
        <f>WFP!W$13</f>
        <v>189.72808974291388</v>
      </c>
      <c r="W36" s="97">
        <f>WFP!X$13</f>
        <v>186.57491168048526</v>
      </c>
      <c r="X36" s="97">
        <f>WFP!Y$13</f>
        <v>183.62831006400495</v>
      </c>
      <c r="Y36" s="109">
        <f>WFP!Z$13</f>
        <v>180.98638177943178</v>
      </c>
    </row>
    <row r="37" spans="1:25" ht="30" customHeight="1" x14ac:dyDescent="0.4">
      <c r="A37" s="191" t="s">
        <v>198</v>
      </c>
      <c r="B37" s="90">
        <f>SUM(B3:B36)-SUM(B9:B11,B19:B23)</f>
        <v>7326.6292314347129</v>
      </c>
      <c r="C37" s="90">
        <f>SUM(C3:C36)-SUM(C9:C11,C19:C23)</f>
        <v>7103.7525022980481</v>
      </c>
      <c r="D37" s="90">
        <f>SUM(D3:D36)-SUM(D9:D11,D19:D23)</f>
        <v>6962.5756449140117</v>
      </c>
      <c r="E37" s="90">
        <f>SUM(E3:E36)-SUM(E9:E11,E19:E23)</f>
        <v>10681.528111197469</v>
      </c>
      <c r="F37" s="90">
        <f t="shared" ref="F37:M37" si="0">SUM(F3:F36)-SUM(F9:F11,F19:F23,F31:F32)</f>
        <v>11054.42007318656</v>
      </c>
      <c r="G37" s="90">
        <f t="shared" si="0"/>
        <v>11711.476810939987</v>
      </c>
      <c r="H37" s="90">
        <f t="shared" si="0"/>
        <v>12400.899309599528</v>
      </c>
      <c r="I37" s="90">
        <f t="shared" si="0"/>
        <v>12613.204691985024</v>
      </c>
      <c r="J37" s="90">
        <f t="shared" si="0"/>
        <v>13971.346744643906</v>
      </c>
      <c r="K37" s="90">
        <f t="shared" si="0"/>
        <v>14490.740764140977</v>
      </c>
      <c r="L37" s="90">
        <f t="shared" si="0"/>
        <v>14885.112560152224</v>
      </c>
      <c r="M37" s="90">
        <f t="shared" si="0"/>
        <v>15598.982176301251</v>
      </c>
      <c r="N37" s="90">
        <f t="shared" ref="N37:V37" si="1">SUM(N3:N36)-SUM(N9:N11,N19:N23,N31:N32,N15:N16)</f>
        <v>16393.184897801206</v>
      </c>
      <c r="O37" s="90">
        <f t="shared" si="1"/>
        <v>18093.62406190667</v>
      </c>
      <c r="P37" s="90">
        <f t="shared" si="1"/>
        <v>18752.290552787639</v>
      </c>
      <c r="Q37" s="90">
        <f t="shared" si="1"/>
        <v>19502.894509449081</v>
      </c>
      <c r="R37" s="90">
        <f t="shared" si="1"/>
        <v>20224.637766928674</v>
      </c>
      <c r="S37" s="90">
        <f t="shared" si="1"/>
        <v>19664.731196548062</v>
      </c>
      <c r="T37" s="90">
        <f t="shared" si="1"/>
        <v>19914.301729040453</v>
      </c>
      <c r="U37" s="90">
        <f t="shared" si="1"/>
        <v>20239.156272469147</v>
      </c>
      <c r="V37" s="90">
        <f t="shared" si="1"/>
        <v>20270.596341504486</v>
      </c>
      <c r="W37" s="90">
        <f t="shared" ref="W37:Y37" si="2">SUM(W3:W36)-SUM(W9:W11,W19:W23,W31:W32,W15:W16)</f>
        <v>20529.857474374418</v>
      </c>
      <c r="X37" s="90">
        <f t="shared" si="2"/>
        <v>20977.460824347909</v>
      </c>
      <c r="Y37" s="110">
        <f t="shared" si="2"/>
        <v>22324.140202705028</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352.36725097389581</v>
      </c>
      <c r="C41" s="185">
        <v>356.80701151879668</v>
      </c>
      <c r="D41" s="185">
        <v>371.40956133017107</v>
      </c>
      <c r="E41" s="185">
        <v>385.97480222205456</v>
      </c>
      <c r="F41" s="185">
        <v>385.16594233828175</v>
      </c>
      <c r="G41" s="185">
        <v>401.91084308152119</v>
      </c>
      <c r="H41" s="185">
        <v>409.02429300673884</v>
      </c>
      <c r="I41" s="185">
        <v>425.33943930948419</v>
      </c>
      <c r="J41" s="185">
        <v>437.20841850531707</v>
      </c>
      <c r="K41" s="185">
        <v>453.12936030334299</v>
      </c>
      <c r="L41" s="185">
        <v>462.17210326142981</v>
      </c>
      <c r="M41" s="185">
        <v>478.23230053102475</v>
      </c>
      <c r="N41" s="185">
        <v>497.28989646330467</v>
      </c>
      <c r="O41" s="185">
        <v>529.25318420066515</v>
      </c>
      <c r="P41" s="185">
        <v>538.70946773862966</v>
      </c>
      <c r="Q41" s="185">
        <v>551.05488893640245</v>
      </c>
      <c r="R41" s="185">
        <v>561.56410177392831</v>
      </c>
      <c r="S41" s="185">
        <v>543.52510080795696</v>
      </c>
      <c r="T41" s="185">
        <v>542.23537678427499</v>
      </c>
      <c r="U41" s="185">
        <v>543.99230494229334</v>
      </c>
      <c r="V41" s="185">
        <v>529.94069380068424</v>
      </c>
      <c r="W41" s="185">
        <v>524.54704039171975</v>
      </c>
      <c r="X41" s="185">
        <v>526.47439540909772</v>
      </c>
      <c r="Y41" s="186">
        <v>535.68693462465365</v>
      </c>
    </row>
    <row r="42" spans="1:25" ht="15" x14ac:dyDescent="0.4">
      <c r="A42" s="187" t="s">
        <v>190</v>
      </c>
      <c r="B42" s="97" t="s">
        <v>219</v>
      </c>
      <c r="C42" s="97" t="s">
        <v>219</v>
      </c>
      <c r="D42" s="97" t="s">
        <v>219</v>
      </c>
      <c r="E42" s="97">
        <v>152.73672102258806</v>
      </c>
      <c r="F42" s="97">
        <v>147.92263018568531</v>
      </c>
      <c r="G42" s="97">
        <v>158.00751158253843</v>
      </c>
      <c r="H42" s="97">
        <v>154.95185109577443</v>
      </c>
      <c r="I42" s="97">
        <v>140.1777422796153</v>
      </c>
      <c r="J42" s="97">
        <v>124.79970794271692</v>
      </c>
      <c r="K42" s="97">
        <v>115.08798060664664</v>
      </c>
      <c r="L42" s="97">
        <v>102.55225785268641</v>
      </c>
      <c r="M42" s="97">
        <v>92.813240681171507</v>
      </c>
      <c r="N42" s="97">
        <v>83.711920163943162</v>
      </c>
      <c r="O42" s="97">
        <v>79.545791376373273</v>
      </c>
      <c r="P42" s="97">
        <v>73.134208160410182</v>
      </c>
      <c r="Q42" s="97">
        <v>68.833702297384988</v>
      </c>
      <c r="R42" s="97">
        <v>67.244141680565022</v>
      </c>
      <c r="S42" s="97">
        <v>64.749150456592247</v>
      </c>
      <c r="T42" s="97">
        <v>61.774615488956591</v>
      </c>
      <c r="U42" s="97">
        <v>60.575156022828061</v>
      </c>
      <c r="V42" s="97">
        <v>57.937725573544405</v>
      </c>
      <c r="W42" s="97">
        <v>54.043574948962124</v>
      </c>
      <c r="X42" s="97">
        <v>51.842353141931063</v>
      </c>
      <c r="Y42" s="109">
        <v>56.019840607228531</v>
      </c>
    </row>
    <row r="43" spans="1:25" ht="15" x14ac:dyDescent="0.4">
      <c r="A43" s="187" t="s">
        <v>50</v>
      </c>
      <c r="B43" s="97" t="s">
        <v>219</v>
      </c>
      <c r="C43" s="97" t="s">
        <v>219</v>
      </c>
      <c r="D43" s="97" t="s">
        <v>219</v>
      </c>
      <c r="E43" s="97" t="s">
        <v>219</v>
      </c>
      <c r="F43" s="97" t="s">
        <v>219</v>
      </c>
      <c r="G43" s="97">
        <v>134.61997742853799</v>
      </c>
      <c r="H43" s="97">
        <v>142.91556432554034</v>
      </c>
      <c r="I43" s="97">
        <v>153.26752963352578</v>
      </c>
      <c r="J43" s="97">
        <v>158.80180665421622</v>
      </c>
      <c r="K43" s="97">
        <v>166.14675659558344</v>
      </c>
      <c r="L43" s="97">
        <v>169.10451176965063</v>
      </c>
      <c r="M43" s="97">
        <v>182.96451676068074</v>
      </c>
      <c r="N43" s="97">
        <v>193.51723548952299</v>
      </c>
      <c r="O43" s="97">
        <v>212.22138886305979</v>
      </c>
      <c r="P43" s="97">
        <v>223.77642964515849</v>
      </c>
      <c r="Q43" s="97">
        <v>247.94983118113595</v>
      </c>
      <c r="R43" s="97">
        <v>270.71228124285892</v>
      </c>
      <c r="S43" s="97">
        <v>285.79042101719864</v>
      </c>
      <c r="T43" s="97">
        <v>307.79150642433808</v>
      </c>
      <c r="U43" s="97">
        <v>332.79056694144049</v>
      </c>
      <c r="V43" s="97">
        <v>340.0215926033743</v>
      </c>
      <c r="W43" s="97">
        <v>352.87319445845907</v>
      </c>
      <c r="X43" s="97">
        <v>369.28038885100602</v>
      </c>
      <c r="Y43" s="109">
        <v>383.07720285079256</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16.871505892197579</v>
      </c>
      <c r="P44" s="97">
        <v>48.842805374673652</v>
      </c>
      <c r="Q44" s="97">
        <v>15.674931602289512</v>
      </c>
      <c r="R44" s="97">
        <v>17.485671091015945</v>
      </c>
      <c r="S44" s="97" t="s">
        <v>219</v>
      </c>
      <c r="T44" s="97" t="s">
        <v>219</v>
      </c>
      <c r="U44" s="97" t="s">
        <v>219</v>
      </c>
      <c r="V44" s="97" t="s">
        <v>219</v>
      </c>
      <c r="W44" s="97">
        <v>11.624302382486029</v>
      </c>
      <c r="X44" s="97">
        <v>3.6750735593496683E-5</v>
      </c>
      <c r="Y44" s="109" t="s">
        <v>219</v>
      </c>
    </row>
    <row r="45" spans="1:25" ht="15" x14ac:dyDescent="0.4">
      <c r="A45" s="187" t="s">
        <v>51</v>
      </c>
      <c r="B45" s="97">
        <v>617.71756288858376</v>
      </c>
      <c r="C45" s="97">
        <v>617.50419079973665</v>
      </c>
      <c r="D45" s="97">
        <v>584.13107498604177</v>
      </c>
      <c r="E45" s="97">
        <v>576.5058724584685</v>
      </c>
      <c r="F45" s="97">
        <v>579.21672274160244</v>
      </c>
      <c r="G45" s="97">
        <v>609.69312901534886</v>
      </c>
      <c r="H45" s="97">
        <v>625.3519872882232</v>
      </c>
      <c r="I45" s="97">
        <v>744.88114240686639</v>
      </c>
      <c r="J45" s="97">
        <v>819.90211988829196</v>
      </c>
      <c r="K45" s="97">
        <v>847.75712979870229</v>
      </c>
      <c r="L45" s="97">
        <v>866.29286849045582</v>
      </c>
      <c r="M45" s="97">
        <v>859.59651778516127</v>
      </c>
      <c r="N45" s="97">
        <v>865.33636419317168</v>
      </c>
      <c r="O45" s="97">
        <v>922.73024241465748</v>
      </c>
      <c r="P45" s="97">
        <v>943.16059431177621</v>
      </c>
      <c r="Q45" s="97">
        <v>926.25904424653004</v>
      </c>
      <c r="R45" s="97">
        <v>895.08207827182343</v>
      </c>
      <c r="S45" s="97" t="s">
        <v>219</v>
      </c>
      <c r="T45" s="97" t="s">
        <v>219</v>
      </c>
      <c r="U45" s="97" t="s">
        <v>219</v>
      </c>
      <c r="V45" s="97" t="s">
        <v>219</v>
      </c>
      <c r="W45" s="97" t="s">
        <v>219</v>
      </c>
      <c r="X45" s="97" t="s">
        <v>219</v>
      </c>
      <c r="Y45" s="109" t="s">
        <v>219</v>
      </c>
    </row>
    <row r="46" spans="1:25" ht="26.25" customHeight="1" x14ac:dyDescent="0.4">
      <c r="A46" s="187" t="s">
        <v>52</v>
      </c>
      <c r="B46" s="97">
        <v>638.5913969706512</v>
      </c>
      <c r="C46" s="97">
        <v>702.79743077990076</v>
      </c>
      <c r="D46" s="97">
        <v>754.78562209154768</v>
      </c>
      <c r="E46" s="97">
        <v>805.75773891185702</v>
      </c>
      <c r="F46" s="97">
        <v>846.94249253827684</v>
      </c>
      <c r="G46" s="97">
        <v>924.55902412923115</v>
      </c>
      <c r="H46" s="97">
        <v>991.99023721907929</v>
      </c>
      <c r="I46" s="97">
        <v>1052.0530173466873</v>
      </c>
      <c r="J46" s="97">
        <v>1091.4288732565683</v>
      </c>
      <c r="K46" s="97">
        <v>1134.4601676662392</v>
      </c>
      <c r="L46" s="97">
        <v>1167.8764728624292</v>
      </c>
      <c r="M46" s="97">
        <v>1224.5878262824081</v>
      </c>
      <c r="N46" s="97">
        <v>1279.525048454329</v>
      </c>
      <c r="O46" s="97">
        <v>1376.7211145007072</v>
      </c>
      <c r="P46" s="97">
        <v>1413.3671052277809</v>
      </c>
      <c r="Q46" s="97">
        <v>1487.7728076131714</v>
      </c>
      <c r="R46" s="97">
        <v>1569.3655909251686</v>
      </c>
      <c r="S46" s="97">
        <v>1592.6594528473909</v>
      </c>
      <c r="T46" s="97">
        <v>1588.4842873823727</v>
      </c>
      <c r="U46" s="97">
        <v>1564.8932419073969</v>
      </c>
      <c r="V46" s="97">
        <v>1352.7428914976733</v>
      </c>
      <c r="W46" s="97">
        <v>1096.6821135192145</v>
      </c>
      <c r="X46" s="97">
        <v>949.08126604360552</v>
      </c>
      <c r="Y46" s="109">
        <v>842.71228008147068</v>
      </c>
    </row>
    <row r="47" spans="1:25" ht="15" x14ac:dyDescent="0.4">
      <c r="A47" s="188" t="s">
        <v>53</v>
      </c>
      <c r="B47" s="97" t="s">
        <v>219</v>
      </c>
      <c r="C47" s="97" t="s">
        <v>219</v>
      </c>
      <c r="D47" s="97" t="s">
        <v>219</v>
      </c>
      <c r="E47" s="97" t="s">
        <v>219</v>
      </c>
      <c r="F47" s="97" t="s">
        <v>219</v>
      </c>
      <c r="G47" s="97" t="s">
        <v>219</v>
      </c>
      <c r="H47" s="97">
        <v>124.35834230219483</v>
      </c>
      <c r="I47" s="97">
        <v>127.66017216201499</v>
      </c>
      <c r="J47" s="97">
        <v>132.15832244132989</v>
      </c>
      <c r="K47" s="97">
        <v>142.1332468242484</v>
      </c>
      <c r="L47" s="97">
        <v>144.96184707799168</v>
      </c>
      <c r="M47" s="97">
        <v>150.84695499749463</v>
      </c>
      <c r="N47" s="97">
        <v>157.58134249322441</v>
      </c>
      <c r="O47" s="97">
        <v>168.27466603933109</v>
      </c>
      <c r="P47" s="97">
        <v>172.34312930710209</v>
      </c>
      <c r="Q47" s="97">
        <v>185.8112800923256</v>
      </c>
      <c r="R47" s="97">
        <v>194.02302820108054</v>
      </c>
      <c r="S47" s="97">
        <v>200.3966921744445</v>
      </c>
      <c r="T47" s="97">
        <v>229.50244388047852</v>
      </c>
      <c r="U47" s="97">
        <v>240.97645864569233</v>
      </c>
      <c r="V47" s="97">
        <v>247.33032078225105</v>
      </c>
      <c r="W47" s="97">
        <v>252.10573958774535</v>
      </c>
      <c r="X47" s="97">
        <v>259.43842893004569</v>
      </c>
      <c r="Y47" s="109">
        <v>275.64569742265587</v>
      </c>
    </row>
    <row r="48" spans="1:25" ht="15" x14ac:dyDescent="0.4">
      <c r="A48" s="188" t="s">
        <v>54</v>
      </c>
      <c r="B48" s="97" t="s">
        <v>219</v>
      </c>
      <c r="C48" s="97" t="s">
        <v>219</v>
      </c>
      <c r="D48" s="97" t="s">
        <v>219</v>
      </c>
      <c r="E48" s="97" t="s">
        <v>219</v>
      </c>
      <c r="F48" s="97" t="s">
        <v>219</v>
      </c>
      <c r="G48" s="97" t="s">
        <v>219</v>
      </c>
      <c r="H48" s="97">
        <v>622.93324445183191</v>
      </c>
      <c r="I48" s="97">
        <v>659.74597426838443</v>
      </c>
      <c r="J48" s="97">
        <v>679.64779359739862</v>
      </c>
      <c r="K48" s="97">
        <v>697.64807904230759</v>
      </c>
      <c r="L48" s="97">
        <v>713.3245117514191</v>
      </c>
      <c r="M48" s="97">
        <v>744.25961569071114</v>
      </c>
      <c r="N48" s="97">
        <v>775.68318440565872</v>
      </c>
      <c r="O48" s="97">
        <v>831.82252761822065</v>
      </c>
      <c r="P48" s="97">
        <v>847.71563995852364</v>
      </c>
      <c r="Q48" s="97">
        <v>902.17429609022452</v>
      </c>
      <c r="R48" s="97">
        <v>957.11238126028911</v>
      </c>
      <c r="S48" s="97">
        <v>963.51338655005179</v>
      </c>
      <c r="T48" s="97">
        <v>907.33140359060053</v>
      </c>
      <c r="U48" s="97">
        <v>900.18168054924479</v>
      </c>
      <c r="V48" s="97">
        <v>709.60718058558325</v>
      </c>
      <c r="W48" s="97">
        <v>515.93045259780638</v>
      </c>
      <c r="X48" s="97">
        <v>389.34545242093822</v>
      </c>
      <c r="Y48" s="109">
        <v>281.60365803023348</v>
      </c>
    </row>
    <row r="49" spans="1:25" ht="15" x14ac:dyDescent="0.4">
      <c r="A49" s="188" t="s">
        <v>55</v>
      </c>
      <c r="B49" s="97" t="s">
        <v>219</v>
      </c>
      <c r="C49" s="97" t="s">
        <v>219</v>
      </c>
      <c r="D49" s="97" t="s">
        <v>219</v>
      </c>
      <c r="E49" s="97" t="s">
        <v>219</v>
      </c>
      <c r="F49" s="97" t="s">
        <v>219</v>
      </c>
      <c r="G49" s="97" t="s">
        <v>219</v>
      </c>
      <c r="H49" s="97">
        <v>244.57265119332078</v>
      </c>
      <c r="I49" s="97">
        <v>263.45384316824209</v>
      </c>
      <c r="J49" s="97">
        <v>278.35602758958407</v>
      </c>
      <c r="K49" s="97">
        <v>294.38731355604756</v>
      </c>
      <c r="L49" s="97">
        <v>309.26569597196897</v>
      </c>
      <c r="M49" s="97">
        <v>329.54353696721546</v>
      </c>
      <c r="N49" s="97">
        <v>347.02143474941766</v>
      </c>
      <c r="O49" s="97">
        <v>377.14448077526674</v>
      </c>
      <c r="P49" s="97">
        <v>391.25477646334065</v>
      </c>
      <c r="Q49" s="97">
        <v>400.34771490218554</v>
      </c>
      <c r="R49" s="97">
        <v>418.31632682709647</v>
      </c>
      <c r="S49" s="97">
        <v>426.6486153172292</v>
      </c>
      <c r="T49" s="97">
        <v>444.08478758492413</v>
      </c>
      <c r="U49" s="97">
        <v>424.08753759376373</v>
      </c>
      <c r="V49" s="97">
        <v>391.83761224957095</v>
      </c>
      <c r="W49" s="97">
        <v>329.86004931059449</v>
      </c>
      <c r="X49" s="97">
        <v>300.41569596482879</v>
      </c>
      <c r="Y49" s="109">
        <v>279.45825572502889</v>
      </c>
    </row>
    <row r="50" spans="1:25" ht="17.25" customHeight="1" x14ac:dyDescent="0.4">
      <c r="A50" s="187" t="s">
        <v>96</v>
      </c>
      <c r="B50" s="97" t="s">
        <v>219</v>
      </c>
      <c r="C50" s="97" t="s">
        <v>219</v>
      </c>
      <c r="D50" s="97" t="s">
        <v>219</v>
      </c>
      <c r="E50" s="97" t="s">
        <v>219</v>
      </c>
      <c r="F50" s="97" t="s">
        <v>219</v>
      </c>
      <c r="G50" s="97" t="s">
        <v>219</v>
      </c>
      <c r="H50" s="97">
        <v>4.7736319038743478</v>
      </c>
      <c r="I50" s="97">
        <v>5.0012870304302695</v>
      </c>
      <c r="J50" s="97">
        <v>5.3806917000097343</v>
      </c>
      <c r="K50" s="97">
        <v>5.461790803013109</v>
      </c>
      <c r="L50" s="97">
        <v>5.7524951547727943</v>
      </c>
      <c r="M50" s="97">
        <v>5.9482958833797541</v>
      </c>
      <c r="N50" s="97">
        <v>5.6551776413381294</v>
      </c>
      <c r="O50" s="97">
        <v>5.6348153455451486</v>
      </c>
      <c r="P50" s="97">
        <v>5.4721217744934734</v>
      </c>
      <c r="Q50" s="97">
        <v>5.6680033147930944</v>
      </c>
      <c r="R50" s="97">
        <v>23.317102655680632</v>
      </c>
      <c r="S50" s="97">
        <v>62.453023105195243</v>
      </c>
      <c r="T50" s="97">
        <v>58.074465983264496</v>
      </c>
      <c r="U50" s="97">
        <v>39.256688835371698</v>
      </c>
      <c r="V50" s="97">
        <v>43.064376349576662</v>
      </c>
      <c r="W50" s="97">
        <v>45.581686041582721</v>
      </c>
      <c r="X50" s="97">
        <v>39.535184396823254</v>
      </c>
      <c r="Y50" s="109">
        <v>33.047724267397747</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17.503187513425338</v>
      </c>
      <c r="O51" s="97">
        <v>182.9738473735579</v>
      </c>
      <c r="P51" s="97">
        <v>327.42287325055736</v>
      </c>
      <c r="Q51" s="97">
        <v>532.54591115478809</v>
      </c>
      <c r="R51" s="97">
        <v>977.73781210868322</v>
      </c>
      <c r="S51" s="97">
        <v>1433.080090981734</v>
      </c>
      <c r="T51" s="97">
        <v>1773.7324319320976</v>
      </c>
      <c r="U51" s="97">
        <v>1942.9919353016346</v>
      </c>
      <c r="V51" s="97">
        <v>1916.9338001683391</v>
      </c>
      <c r="W51" s="97">
        <v>1925.097331921299</v>
      </c>
      <c r="X51" s="97">
        <v>1871.9991993287365</v>
      </c>
      <c r="Y51" s="109">
        <v>1690.1952233213153</v>
      </c>
    </row>
    <row r="52" spans="1:25" ht="15" x14ac:dyDescent="0.4">
      <c r="A52" s="189" t="s">
        <v>56</v>
      </c>
      <c r="B52" s="97">
        <v>4247.8713369867064</v>
      </c>
      <c r="C52" s="97">
        <v>4037.2966713196038</v>
      </c>
      <c r="D52" s="97">
        <v>3843.5286427852188</v>
      </c>
      <c r="E52" s="97">
        <v>3843.2104948904089</v>
      </c>
      <c r="F52" s="97">
        <v>3787.5065006895506</v>
      </c>
      <c r="G52" s="97">
        <v>3886.3791368005755</v>
      </c>
      <c r="H52" s="97">
        <v>4220.7392730340325</v>
      </c>
      <c r="I52" s="97">
        <v>4244.9384413888774</v>
      </c>
      <c r="J52" s="97">
        <v>4651.3101976484922</v>
      </c>
      <c r="K52" s="97">
        <v>4915.1007196360424</v>
      </c>
      <c r="L52" s="97">
        <v>5122.8094435086978</v>
      </c>
      <c r="M52" s="97">
        <v>5308.8972129003305</v>
      </c>
      <c r="N52" s="97">
        <v>5517.4339278726557</v>
      </c>
      <c r="O52" s="97">
        <v>6296.0294530699666</v>
      </c>
      <c r="P52" s="97">
        <v>6613.0007351502245</v>
      </c>
      <c r="Q52" s="97">
        <v>6926.421377155003</v>
      </c>
      <c r="R52" s="97">
        <v>7008.9084274336119</v>
      </c>
      <c r="S52" s="97">
        <v>7002.2628959370013</v>
      </c>
      <c r="T52" s="97">
        <v>6967.8553475430544</v>
      </c>
      <c r="U52" s="97">
        <v>6957.9115639030733</v>
      </c>
      <c r="V52" s="97">
        <v>6588.5807162219044</v>
      </c>
      <c r="W52" s="97">
        <v>6179.6067528285103</v>
      </c>
      <c r="X52" s="97">
        <v>5730.6307654204456</v>
      </c>
      <c r="Y52" s="109">
        <v>4993.8920373483761</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4284.6340019538893</v>
      </c>
      <c r="O53" s="97">
        <v>5010.9189877803828</v>
      </c>
      <c r="P53" s="97">
        <v>5291.1585294790329</v>
      </c>
      <c r="Q53" s="97">
        <v>5555.212940813537</v>
      </c>
      <c r="R53" s="97">
        <v>5612.4389652972104</v>
      </c>
      <c r="S53" s="97">
        <v>5585.7423262009816</v>
      </c>
      <c r="T53" s="97">
        <v>5552.2124849611901</v>
      </c>
      <c r="U53" s="97">
        <v>5546.9564825225661</v>
      </c>
      <c r="V53" s="97">
        <v>5242.8527559279109</v>
      </c>
      <c r="W53" s="97">
        <v>4894.8165733831411</v>
      </c>
      <c r="X53" s="97">
        <v>4529.0321044317143</v>
      </c>
      <c r="Y53" s="109">
        <v>3824.9387446350688</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1232.7999222155534</v>
      </c>
      <c r="O54" s="97">
        <v>1285.1104640752014</v>
      </c>
      <c r="P54" s="97">
        <v>1321.8422056711909</v>
      </c>
      <c r="Q54" s="97">
        <v>1371.2084363414676</v>
      </c>
      <c r="R54" s="97">
        <v>1396.4694621364029</v>
      </c>
      <c r="S54" s="97">
        <v>1416.520568605577</v>
      </c>
      <c r="T54" s="97">
        <v>1415.6428625818651</v>
      </c>
      <c r="U54" s="97">
        <v>1410.955081380507</v>
      </c>
      <c r="V54" s="97">
        <v>1345.7279602939932</v>
      </c>
      <c r="W54" s="97">
        <v>1284.7901794453687</v>
      </c>
      <c r="X54" s="97">
        <v>1201.5986609887311</v>
      </c>
      <c r="Y54" s="109">
        <v>1168.9532927133073</v>
      </c>
    </row>
    <row r="55" spans="1:25" ht="15" x14ac:dyDescent="0.4">
      <c r="A55" s="189" t="s">
        <v>57</v>
      </c>
      <c r="B55" s="97">
        <v>917.7467160522524</v>
      </c>
      <c r="C55" s="97">
        <v>895.11383967815107</v>
      </c>
      <c r="D55" s="97">
        <v>873.38222937769353</v>
      </c>
      <c r="E55" s="97">
        <v>812.6612222184682</v>
      </c>
      <c r="F55" s="97">
        <v>788.89417353528563</v>
      </c>
      <c r="G55" s="97">
        <v>773.45956461838193</v>
      </c>
      <c r="H55" s="97">
        <v>756.07731759450473</v>
      </c>
      <c r="I55" s="97">
        <v>743.04862301260732</v>
      </c>
      <c r="J55" s="97">
        <v>721.66729642882331</v>
      </c>
      <c r="K55" s="97">
        <v>709.27204177464751</v>
      </c>
      <c r="L55" s="97">
        <v>683.52158232671684</v>
      </c>
      <c r="M55" s="97">
        <v>673.43533210867588</v>
      </c>
      <c r="N55" s="97">
        <v>644.27480899583395</v>
      </c>
      <c r="O55" s="97">
        <v>596.70498723493972</v>
      </c>
      <c r="P55" s="97">
        <v>534.52782070729052</v>
      </c>
      <c r="Q55" s="97">
        <v>475.01427306349348</v>
      </c>
      <c r="R55" s="97">
        <v>338.99204547074578</v>
      </c>
      <c r="S55" s="97">
        <v>177.67810057638513</v>
      </c>
      <c r="T55" s="97">
        <v>62.978079275176611</v>
      </c>
      <c r="U55" s="97">
        <v>7.4837277367940329</v>
      </c>
      <c r="V55" s="97">
        <v>2.4221189749249037</v>
      </c>
      <c r="W55" s="97">
        <v>1.9709438130644237</v>
      </c>
      <c r="X55" s="97" t="s">
        <v>219</v>
      </c>
      <c r="Y55" s="109" t="s">
        <v>219</v>
      </c>
    </row>
    <row r="56" spans="1:25" ht="27" customHeight="1" x14ac:dyDescent="0.4">
      <c r="A56" s="187" t="s">
        <v>58</v>
      </c>
      <c r="B56" s="97">
        <v>3870.8120807662935</v>
      </c>
      <c r="C56" s="97">
        <v>3135.3086018504032</v>
      </c>
      <c r="D56" s="97">
        <v>3057.2665255929273</v>
      </c>
      <c r="E56" s="97">
        <v>3167.84312336738</v>
      </c>
      <c r="F56" s="97">
        <v>3349.990319946357</v>
      </c>
      <c r="G56" s="97">
        <v>3525.7114930852072</v>
      </c>
      <c r="H56" s="97">
        <v>3574.3209799872925</v>
      </c>
      <c r="I56" s="97">
        <v>3237.6514875217053</v>
      </c>
      <c r="J56" s="97">
        <v>2570.7183210995954</v>
      </c>
      <c r="K56" s="97">
        <v>2316.333371002816</v>
      </c>
      <c r="L56" s="97">
        <v>2164.4271406493176</v>
      </c>
      <c r="M56" s="97">
        <v>2136.815414727635</v>
      </c>
      <c r="N56" s="97">
        <v>1972.6059484609555</v>
      </c>
      <c r="O56" s="97">
        <v>1831.3487577835444</v>
      </c>
      <c r="P56" s="97">
        <v>1651.3667764655495</v>
      </c>
      <c r="Q56" s="97">
        <v>1432.8876420525557</v>
      </c>
      <c r="R56" s="97">
        <v>1078.9376446149431</v>
      </c>
      <c r="S56" s="97">
        <v>697.37882009785926</v>
      </c>
      <c r="T56" s="97">
        <v>492.13984423871972</v>
      </c>
      <c r="U56" s="97">
        <v>394.74711829898587</v>
      </c>
      <c r="V56" s="97">
        <v>330.42028103580878</v>
      </c>
      <c r="W56" s="97">
        <v>304.6347282837188</v>
      </c>
      <c r="X56" s="97">
        <v>256.20700232000894</v>
      </c>
      <c r="Y56" s="109">
        <v>190.17244486801854</v>
      </c>
    </row>
    <row r="57" spans="1:25" ht="15" x14ac:dyDescent="0.4">
      <c r="A57" s="188" t="s">
        <v>59</v>
      </c>
      <c r="B57" s="97">
        <v>799.46171065870726</v>
      </c>
      <c r="C57" s="97">
        <v>812.66282983017732</v>
      </c>
      <c r="D57" s="97">
        <v>797.11069748988496</v>
      </c>
      <c r="E57" s="97">
        <v>857.2403809772112</v>
      </c>
      <c r="F57" s="97">
        <v>864.95326357285535</v>
      </c>
      <c r="G57" s="97">
        <v>963.87901443210183</v>
      </c>
      <c r="H57" s="97">
        <v>986.3379587554582</v>
      </c>
      <c r="I57" s="97">
        <v>538.33109088466824</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974.79043862683034</v>
      </c>
      <c r="G58" s="97">
        <v>1045.6270935770165</v>
      </c>
      <c r="H58" s="97">
        <v>1056.4132873397555</v>
      </c>
      <c r="I58" s="97">
        <v>1131.1651519666755</v>
      </c>
      <c r="J58" s="97">
        <v>1114.2762341281443</v>
      </c>
      <c r="K58" s="97">
        <v>1023.602493996333</v>
      </c>
      <c r="L58" s="97">
        <v>1004.8692995372455</v>
      </c>
      <c r="M58" s="97">
        <v>1082.5676293904914</v>
      </c>
      <c r="N58" s="97">
        <v>1062.2458242685138</v>
      </c>
      <c r="O58" s="97">
        <v>1029.5625516715754</v>
      </c>
      <c r="P58" s="97">
        <v>941.37885226780747</v>
      </c>
      <c r="Q58" s="97">
        <v>821.60491237900146</v>
      </c>
      <c r="R58" s="97">
        <v>540.57788220115481</v>
      </c>
      <c r="S58" s="97">
        <v>246.49563837956296</v>
      </c>
      <c r="T58" s="97">
        <v>99.550644374578255</v>
      </c>
      <c r="U58" s="97">
        <v>36.006213801581261</v>
      </c>
      <c r="V58" s="97">
        <v>14.644481029102655</v>
      </c>
      <c r="W58" s="97">
        <v>5.1341819336894527</v>
      </c>
      <c r="X58" s="97" t="s">
        <v>219</v>
      </c>
      <c r="Y58" s="109" t="s">
        <v>219</v>
      </c>
    </row>
    <row r="59" spans="1:25" ht="15" x14ac:dyDescent="0.4">
      <c r="A59" s="188" t="s">
        <v>194</v>
      </c>
      <c r="B59" s="97" t="s">
        <v>219</v>
      </c>
      <c r="C59" s="97" t="s">
        <v>219</v>
      </c>
      <c r="D59" s="97" t="s">
        <v>219</v>
      </c>
      <c r="E59" s="97" t="s">
        <v>219</v>
      </c>
      <c r="F59" s="97">
        <v>1275.640203593648</v>
      </c>
      <c r="G59" s="97">
        <v>1328.032759947489</v>
      </c>
      <c r="H59" s="97">
        <v>1371.9951134641592</v>
      </c>
      <c r="I59" s="97">
        <v>1418.6235285237428</v>
      </c>
      <c r="J59" s="97">
        <v>1311.7376587004437</v>
      </c>
      <c r="K59" s="97">
        <v>1129.1935446770569</v>
      </c>
      <c r="L59" s="97">
        <v>1009.4841573098103</v>
      </c>
      <c r="M59" s="97">
        <v>921.81830211635702</v>
      </c>
      <c r="N59" s="97">
        <v>793.45984554468384</v>
      </c>
      <c r="O59" s="97">
        <v>694.70763326081772</v>
      </c>
      <c r="P59" s="97">
        <v>594.24573417255817</v>
      </c>
      <c r="Q59" s="97">
        <v>501.54728276961788</v>
      </c>
      <c r="R59" s="97">
        <v>429.7717367593504</v>
      </c>
      <c r="S59" s="97">
        <v>344.00397083474365</v>
      </c>
      <c r="T59" s="97">
        <v>292.01505215285658</v>
      </c>
      <c r="U59" s="97">
        <v>260.83902306721592</v>
      </c>
      <c r="V59" s="97">
        <v>224.21596133360384</v>
      </c>
      <c r="W59" s="97">
        <v>206.92377247729985</v>
      </c>
      <c r="X59" s="97">
        <v>169.33003422981653</v>
      </c>
      <c r="Y59" s="109">
        <v>124.82757696158657</v>
      </c>
    </row>
    <row r="60" spans="1:25" ht="15" x14ac:dyDescent="0.4">
      <c r="A60" s="188" t="s">
        <v>195</v>
      </c>
      <c r="B60" s="97" t="s">
        <v>219</v>
      </c>
      <c r="C60" s="97" t="s">
        <v>219</v>
      </c>
      <c r="D60" s="97" t="s">
        <v>219</v>
      </c>
      <c r="E60" s="97" t="s">
        <v>219</v>
      </c>
      <c r="F60" s="97">
        <v>32.903390311528362</v>
      </c>
      <c r="G60" s="97">
        <v>42.40687976466554</v>
      </c>
      <c r="H60" s="97">
        <v>45.537972842740679</v>
      </c>
      <c r="I60" s="97">
        <v>49.377224072777757</v>
      </c>
      <c r="J60" s="97">
        <v>48.473762861019289</v>
      </c>
      <c r="K60" s="97">
        <v>45.836063090237261</v>
      </c>
      <c r="L60" s="97">
        <v>44.669187255982905</v>
      </c>
      <c r="M60" s="97">
        <v>43.662626245896796</v>
      </c>
      <c r="N60" s="97">
        <v>42.178826013369481</v>
      </c>
      <c r="O60" s="97">
        <v>45.756925330243718</v>
      </c>
      <c r="P60" s="97">
        <v>57.572928440873532</v>
      </c>
      <c r="Q60" s="97">
        <v>63.082842636007591</v>
      </c>
      <c r="R60" s="97">
        <v>70.327083014528426</v>
      </c>
      <c r="S60" s="97">
        <v>73.0669195217679</v>
      </c>
      <c r="T60" s="97">
        <v>73.290407643463539</v>
      </c>
      <c r="U60" s="97">
        <v>75.877787978535238</v>
      </c>
      <c r="V60" s="97">
        <v>73.972426416000459</v>
      </c>
      <c r="W60" s="97">
        <v>77.463099004254332</v>
      </c>
      <c r="X60" s="97">
        <v>74.012403970963021</v>
      </c>
      <c r="Y60" s="109">
        <v>61.262090931997733</v>
      </c>
    </row>
    <row r="61" spans="1:25" ht="15" x14ac:dyDescent="0.4">
      <c r="A61" s="188" t="s">
        <v>196</v>
      </c>
      <c r="B61" s="97" t="s">
        <v>219</v>
      </c>
      <c r="C61" s="97" t="s">
        <v>219</v>
      </c>
      <c r="D61" s="97" t="s">
        <v>219</v>
      </c>
      <c r="E61" s="97" t="s">
        <v>219</v>
      </c>
      <c r="F61" s="97">
        <v>201.70302384149494</v>
      </c>
      <c r="G61" s="97">
        <v>145.76574536393483</v>
      </c>
      <c r="H61" s="97">
        <v>114.03664758517913</v>
      </c>
      <c r="I61" s="97">
        <v>100.15449207384073</v>
      </c>
      <c r="J61" s="97">
        <v>96.230665409987765</v>
      </c>
      <c r="K61" s="97">
        <v>135.30528920144582</v>
      </c>
      <c r="L61" s="97">
        <v>119.41002010147929</v>
      </c>
      <c r="M61" s="97">
        <v>89.953261618664271</v>
      </c>
      <c r="N61" s="97">
        <v>69.889735069370161</v>
      </c>
      <c r="O61" s="97">
        <v>61.370785266684905</v>
      </c>
      <c r="P61" s="97">
        <v>57.679672237968845</v>
      </c>
      <c r="Q61" s="97">
        <v>47.022178615523273</v>
      </c>
      <c r="R61" s="97">
        <v>38.1638273346665</v>
      </c>
      <c r="S61" s="97">
        <v>33.890555604561662</v>
      </c>
      <c r="T61" s="97">
        <v>27.399892077017686</v>
      </c>
      <c r="U61" s="97">
        <v>21.85120515024008</v>
      </c>
      <c r="V61" s="97">
        <v>17.655302736340484</v>
      </c>
      <c r="W61" s="97">
        <v>14.861333670051199</v>
      </c>
      <c r="X61" s="97">
        <v>11.65203887466439</v>
      </c>
      <c r="Y61" s="109">
        <v>4.8149979042901343</v>
      </c>
    </row>
    <row r="62" spans="1:25" ht="26.25" customHeight="1" x14ac:dyDescent="0.4">
      <c r="A62" s="189" t="s">
        <v>200</v>
      </c>
      <c r="B62" s="97" t="s">
        <v>219</v>
      </c>
      <c r="C62" s="97" t="s">
        <v>219</v>
      </c>
      <c r="D62" s="97" t="s">
        <v>219</v>
      </c>
      <c r="E62" s="97" t="s">
        <v>219</v>
      </c>
      <c r="F62" s="97">
        <v>45.541404051225598</v>
      </c>
      <c r="G62" s="97">
        <v>46.152843687299047</v>
      </c>
      <c r="H62" s="97">
        <v>45.32706688351012</v>
      </c>
      <c r="I62" s="97">
        <v>44.666034187360928</v>
      </c>
      <c r="J62" s="97">
        <v>43.766844304414548</v>
      </c>
      <c r="K62" s="97">
        <v>41.050916294802654</v>
      </c>
      <c r="L62" s="97">
        <v>39.296950956857131</v>
      </c>
      <c r="M62" s="97">
        <v>37.82422328959521</v>
      </c>
      <c r="N62" s="97">
        <v>37.583934476306055</v>
      </c>
      <c r="O62" s="97">
        <v>37.903577990209357</v>
      </c>
      <c r="P62" s="97">
        <v>38.608587077216939</v>
      </c>
      <c r="Q62" s="97">
        <v>37.750421434220705</v>
      </c>
      <c r="R62" s="97">
        <v>37.853434401798843</v>
      </c>
      <c r="S62" s="97">
        <v>36.934328024107408</v>
      </c>
      <c r="T62" s="97">
        <v>36.899421585367847</v>
      </c>
      <c r="U62" s="97">
        <v>35.530680723290111</v>
      </c>
      <c r="V62" s="97">
        <v>32.759518522410808</v>
      </c>
      <c r="W62" s="97">
        <v>30.875147022882359</v>
      </c>
      <c r="X62" s="97">
        <v>29.850520989490558</v>
      </c>
      <c r="Y62" s="109">
        <v>28.630451742010326</v>
      </c>
    </row>
    <row r="63" spans="1:25" ht="15" x14ac:dyDescent="0.4">
      <c r="A63" s="187" t="s">
        <v>65</v>
      </c>
      <c r="B63" s="97">
        <v>612.91032834131101</v>
      </c>
      <c r="C63" s="97">
        <v>1107.0172884789893</v>
      </c>
      <c r="D63" s="97">
        <v>986.32879309294344</v>
      </c>
      <c r="E63" s="97">
        <v>885.41646498152852</v>
      </c>
      <c r="F63" s="97">
        <v>730.29216622457102</v>
      </c>
      <c r="G63" s="97">
        <v>667.29530367775249</v>
      </c>
      <c r="H63" s="97">
        <v>703.90010070008407</v>
      </c>
      <c r="I63" s="97">
        <v>695.10020928670167</v>
      </c>
      <c r="J63" s="97">
        <v>595.64196483013143</v>
      </c>
      <c r="K63" s="97">
        <v>573.44223413901625</v>
      </c>
      <c r="L63" s="97">
        <v>568.44422888668578</v>
      </c>
      <c r="M63" s="97">
        <v>481.94550282851594</v>
      </c>
      <c r="N63" s="97">
        <v>515.2655444533475</v>
      </c>
      <c r="O63" s="97">
        <v>822.26098784361841</v>
      </c>
      <c r="P63" s="97">
        <v>818.25357576961949</v>
      </c>
      <c r="Q63" s="97">
        <v>894.89490737826122</v>
      </c>
      <c r="R63" s="97">
        <v>883.16121559209171</v>
      </c>
      <c r="S63" s="97">
        <v>725.82202375440897</v>
      </c>
      <c r="T63" s="97">
        <v>524.06709076927712</v>
      </c>
      <c r="U63" s="97">
        <v>412.75187280627307</v>
      </c>
      <c r="V63" s="97">
        <v>316.96727214743419</v>
      </c>
      <c r="W63" s="97">
        <v>273.88938418580904</v>
      </c>
      <c r="X63" s="97">
        <v>206.8880506438031</v>
      </c>
      <c r="Y63" s="109">
        <v>105.13549961792491</v>
      </c>
    </row>
    <row r="64" spans="1:25" ht="15" x14ac:dyDescent="0.4">
      <c r="A64" s="187" t="s">
        <v>66</v>
      </c>
      <c r="B64" s="97" t="s">
        <v>219</v>
      </c>
      <c r="C64" s="97" t="s">
        <v>219</v>
      </c>
      <c r="D64" s="97" t="s">
        <v>219</v>
      </c>
      <c r="E64" s="97" t="s">
        <v>219</v>
      </c>
      <c r="F64" s="97">
        <v>4.9204162719633011</v>
      </c>
      <c r="G64" s="97">
        <v>9.7755458652758112</v>
      </c>
      <c r="H64" s="97">
        <v>12.119588734025807</v>
      </c>
      <c r="I64" s="97">
        <v>22.711223883882273</v>
      </c>
      <c r="J64" s="97">
        <v>24.477688863419292</v>
      </c>
      <c r="K64" s="97">
        <v>24.798576862797749</v>
      </c>
      <c r="L64" s="97">
        <v>28.870303031575951</v>
      </c>
      <c r="M64" s="97">
        <v>42.362308030369924</v>
      </c>
      <c r="N64" s="97">
        <v>54.020436024783216</v>
      </c>
      <c r="O64" s="97">
        <v>66.050552300340499</v>
      </c>
      <c r="P64" s="97">
        <v>71.67276977800708</v>
      </c>
      <c r="Q64" s="97">
        <v>80.530954795588741</v>
      </c>
      <c r="R64" s="97">
        <v>80.754596978991785</v>
      </c>
      <c r="S64" s="97">
        <v>80.598715051619365</v>
      </c>
      <c r="T64" s="97">
        <v>83.150588654620151</v>
      </c>
      <c r="U64" s="97">
        <v>89.10282875244927</v>
      </c>
      <c r="V64" s="97">
        <v>90.812000644015882</v>
      </c>
      <c r="W64" s="97">
        <v>83.380033196265273</v>
      </c>
      <c r="X64" s="97">
        <v>86.154260990212549</v>
      </c>
      <c r="Y64" s="109">
        <v>79.785020353590951</v>
      </c>
    </row>
    <row r="65" spans="1:25" ht="15" x14ac:dyDescent="0.4">
      <c r="A65" s="187" t="s">
        <v>197</v>
      </c>
      <c r="B65" s="97" t="s">
        <v>219</v>
      </c>
      <c r="C65" s="97" t="s">
        <v>219</v>
      </c>
      <c r="D65" s="97" t="s">
        <v>219</v>
      </c>
      <c r="E65" s="97" t="s">
        <v>219</v>
      </c>
      <c r="F65" s="97" t="s">
        <v>219</v>
      </c>
      <c r="G65" s="97" t="s">
        <v>219</v>
      </c>
      <c r="H65" s="97" t="s">
        <v>219</v>
      </c>
      <c r="I65" s="97" t="s">
        <v>219</v>
      </c>
      <c r="J65" s="97">
        <v>53.142689119753932</v>
      </c>
      <c r="K65" s="97">
        <v>54.357114425563751</v>
      </c>
      <c r="L65" s="97">
        <v>55.499060123807041</v>
      </c>
      <c r="M65" s="97">
        <v>56.040872679965155</v>
      </c>
      <c r="N65" s="97">
        <v>56.16794416081143</v>
      </c>
      <c r="O65" s="97">
        <v>57.240007517722759</v>
      </c>
      <c r="P65" s="97">
        <v>59.047783100354394</v>
      </c>
      <c r="Q65" s="97">
        <v>58.896411884488302</v>
      </c>
      <c r="R65" s="97">
        <v>58.445332805632113</v>
      </c>
      <c r="S65" s="97">
        <v>63.005702987103746</v>
      </c>
      <c r="T65" s="97">
        <v>62.604472860362954</v>
      </c>
      <c r="U65" s="97">
        <v>62.910794214494523</v>
      </c>
      <c r="V65" s="97">
        <v>62.029131815676401</v>
      </c>
      <c r="W65" s="97">
        <v>63.618766779328404</v>
      </c>
      <c r="X65" s="97">
        <v>44.563428824341699</v>
      </c>
      <c r="Y65" s="109">
        <v>22.850904294920266</v>
      </c>
    </row>
    <row r="66" spans="1:25" ht="15" x14ac:dyDescent="0.4">
      <c r="A66" s="187" t="s">
        <v>100</v>
      </c>
      <c r="B66" s="97" t="s">
        <v>219</v>
      </c>
      <c r="C66" s="97" t="s">
        <v>219</v>
      </c>
      <c r="D66" s="97" t="s">
        <v>219</v>
      </c>
      <c r="E66" s="97" t="s">
        <v>219</v>
      </c>
      <c r="F66" s="97" t="s">
        <v>219</v>
      </c>
      <c r="G66" s="97" t="s">
        <v>219</v>
      </c>
      <c r="H66" s="97" t="s">
        <v>219</v>
      </c>
      <c r="I66" s="97" t="s">
        <v>219</v>
      </c>
      <c r="J66" s="97">
        <v>1206.092995733454</v>
      </c>
      <c r="K66" s="97">
        <v>1267.2201309572504</v>
      </c>
      <c r="L66" s="97">
        <v>1305.4535521081139</v>
      </c>
      <c r="M66" s="97">
        <v>1362.628100511562</v>
      </c>
      <c r="N66" s="97">
        <v>1398.9216850535599</v>
      </c>
      <c r="O66" s="97">
        <v>1452.5555319673024</v>
      </c>
      <c r="P66" s="97">
        <v>1453.2491531165235</v>
      </c>
      <c r="Q66" s="97">
        <v>1421.0269329967796</v>
      </c>
      <c r="R66" s="97">
        <v>1342.1054948874225</v>
      </c>
      <c r="S66" s="97">
        <v>1258.6629366352861</v>
      </c>
      <c r="T66" s="97">
        <v>1201.2810853044607</v>
      </c>
      <c r="U66" s="97">
        <v>1146.6719212969163</v>
      </c>
      <c r="V66" s="97">
        <v>1080.2701032022728</v>
      </c>
      <c r="W66" s="97">
        <v>1034.2789999491481</v>
      </c>
      <c r="X66" s="97">
        <v>998.7555808609751</v>
      </c>
      <c r="Y66" s="109">
        <v>980.62239622591335</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11.638419934308793</v>
      </c>
      <c r="T67" s="97">
        <v>112.76835631185422</v>
      </c>
      <c r="U67" s="97">
        <v>264.02196514930444</v>
      </c>
      <c r="V67" s="97">
        <v>508.13264995103094</v>
      </c>
      <c r="W67" s="97">
        <v>872.58554992582503</v>
      </c>
      <c r="X67" s="97">
        <v>1064.1573777464353</v>
      </c>
      <c r="Y67" s="109">
        <v>1240.198919335892</v>
      </c>
    </row>
    <row r="68" spans="1:25" ht="15" x14ac:dyDescent="0.4">
      <c r="A68" s="187" t="s">
        <v>67</v>
      </c>
      <c r="B68" s="97">
        <v>120.33153650781404</v>
      </c>
      <c r="C68" s="97">
        <v>133.86445382948295</v>
      </c>
      <c r="D68" s="97">
        <v>131.43148630521597</v>
      </c>
      <c r="E68" s="97">
        <v>132.85791577673061</v>
      </c>
      <c r="F68" s="97">
        <v>133.52742700263698</v>
      </c>
      <c r="G68" s="97">
        <v>134.74440269887725</v>
      </c>
      <c r="H68" s="97">
        <v>121.86052249856878</v>
      </c>
      <c r="I68" s="97">
        <v>116.31773611617119</v>
      </c>
      <c r="J68" s="97">
        <v>111.38718216705347</v>
      </c>
      <c r="K68" s="97">
        <v>105.85689618443938</v>
      </c>
      <c r="L68" s="97">
        <v>102.74360673864072</v>
      </c>
      <c r="M68" s="97">
        <v>98.427018321336874</v>
      </c>
      <c r="N68" s="97">
        <v>94.796311840779126</v>
      </c>
      <c r="O68" s="97">
        <v>94.830282185863268</v>
      </c>
      <c r="P68" s="97">
        <v>90.760577109539511</v>
      </c>
      <c r="Q68" s="97">
        <v>88.217324990630445</v>
      </c>
      <c r="R68" s="97">
        <v>86.754062622157178</v>
      </c>
      <c r="S68" s="97">
        <v>83.645335136980407</v>
      </c>
      <c r="T68" s="97">
        <v>79.089702056783153</v>
      </c>
      <c r="U68" s="97">
        <v>57.84038349095686</v>
      </c>
      <c r="V68" s="97">
        <v>25.78228427415598</v>
      </c>
      <c r="W68" s="97">
        <v>11.490040360702986</v>
      </c>
      <c r="X68" s="97">
        <v>8.6448027053041088</v>
      </c>
      <c r="Y68" s="109">
        <v>7.8431557600861126</v>
      </c>
    </row>
    <row r="69" spans="1:25" ht="15" x14ac:dyDescent="0.4">
      <c r="A69" s="188" t="s">
        <v>54</v>
      </c>
      <c r="B69" s="97" t="s">
        <v>219</v>
      </c>
      <c r="C69" s="97" t="s">
        <v>219</v>
      </c>
      <c r="D69" s="97" t="s">
        <v>219</v>
      </c>
      <c r="E69" s="97" t="s">
        <v>219</v>
      </c>
      <c r="F69" s="97">
        <v>114.3968540096336</v>
      </c>
      <c r="G69" s="97">
        <v>115.73043108558829</v>
      </c>
      <c r="H69" s="97">
        <v>103.71238637814301</v>
      </c>
      <c r="I69" s="97">
        <v>97.524162125937963</v>
      </c>
      <c r="J69" s="97">
        <v>97.902220346575987</v>
      </c>
      <c r="K69" s="97">
        <v>92.27286800197048</v>
      </c>
      <c r="L69" s="97">
        <v>88.700874086933325</v>
      </c>
      <c r="M69" s="97">
        <v>78.140911761558669</v>
      </c>
      <c r="N69" s="97">
        <v>77.551016119660773</v>
      </c>
      <c r="O69" s="97">
        <v>77.129942425861245</v>
      </c>
      <c r="P69" s="97">
        <v>74.694248294609025</v>
      </c>
      <c r="Q69" s="97">
        <v>72.469961678079855</v>
      </c>
      <c r="R69" s="97">
        <v>72.193810661315041</v>
      </c>
      <c r="S69" s="97">
        <v>70.671971899301084</v>
      </c>
      <c r="T69" s="97">
        <v>66.538875133616912</v>
      </c>
      <c r="U69" s="97">
        <v>46.11648271911578</v>
      </c>
      <c r="V69" s="97">
        <v>15.140988655761539</v>
      </c>
      <c r="W69" s="97">
        <v>1.9804475246195623</v>
      </c>
      <c r="X69" s="97">
        <v>0.1394866519457961</v>
      </c>
      <c r="Y69" s="109" t="s">
        <v>219</v>
      </c>
    </row>
    <row r="70" spans="1:25" ht="15" x14ac:dyDescent="0.4">
      <c r="A70" s="188" t="s">
        <v>55</v>
      </c>
      <c r="B70" s="97" t="s">
        <v>219</v>
      </c>
      <c r="C70" s="97" t="s">
        <v>219</v>
      </c>
      <c r="D70" s="97" t="s">
        <v>219</v>
      </c>
      <c r="E70" s="97" t="s">
        <v>219</v>
      </c>
      <c r="F70" s="97">
        <v>19.130572993003415</v>
      </c>
      <c r="G70" s="97">
        <v>19.013971613288959</v>
      </c>
      <c r="H70" s="97">
        <v>18.148136120425775</v>
      </c>
      <c r="I70" s="97">
        <v>18.793573990233224</v>
      </c>
      <c r="J70" s="97">
        <v>13.484961820477466</v>
      </c>
      <c r="K70" s="97">
        <v>13.584028182468908</v>
      </c>
      <c r="L70" s="97">
        <v>14.04273265170737</v>
      </c>
      <c r="M70" s="97">
        <v>20.286106559778229</v>
      </c>
      <c r="N70" s="97">
        <v>17.245295721118339</v>
      </c>
      <c r="O70" s="97">
        <v>17.700339760002031</v>
      </c>
      <c r="P70" s="97">
        <v>16.066328814930475</v>
      </c>
      <c r="Q70" s="97">
        <v>15.747363312550585</v>
      </c>
      <c r="R70" s="97">
        <v>14.56025196084213</v>
      </c>
      <c r="S70" s="97">
        <v>12.973363237679292</v>
      </c>
      <c r="T70" s="97">
        <v>12.550826923166218</v>
      </c>
      <c r="U70" s="97">
        <v>11.723900771841075</v>
      </c>
      <c r="V70" s="97">
        <v>10.641295618394446</v>
      </c>
      <c r="W70" s="97">
        <v>9.5095928360834261</v>
      </c>
      <c r="X70" s="97">
        <v>8.5053160533583121</v>
      </c>
      <c r="Y70" s="109">
        <v>7.8431557600861126</v>
      </c>
    </row>
    <row r="71" spans="1:25" ht="15" x14ac:dyDescent="0.4">
      <c r="A71" s="190" t="s">
        <v>68</v>
      </c>
      <c r="B71" s="97" t="s">
        <v>219</v>
      </c>
      <c r="C71" s="97" t="s">
        <v>219</v>
      </c>
      <c r="D71" s="97" t="s">
        <v>219</v>
      </c>
      <c r="E71" s="97">
        <v>5438.1700010594377</v>
      </c>
      <c r="F71" s="97">
        <v>5379.108673243175</v>
      </c>
      <c r="G71" s="97">
        <v>5686.0756233526135</v>
      </c>
      <c r="H71" s="97">
        <v>5799.2742094724717</v>
      </c>
      <c r="I71" s="97">
        <v>5863.4863934820505</v>
      </c>
      <c r="J71" s="97">
        <v>5885.8963485496861</v>
      </c>
      <c r="K71" s="97">
        <v>5973.343704625493</v>
      </c>
      <c r="L71" s="97">
        <v>5966.4432616351696</v>
      </c>
      <c r="M71" s="97">
        <v>6134.2697628844135</v>
      </c>
      <c r="N71" s="97">
        <v>6306.7717185876645</v>
      </c>
      <c r="O71" s="97">
        <v>6659.7937751289346</v>
      </c>
      <c r="P71" s="97">
        <v>6760.717465184327</v>
      </c>
      <c r="Q71" s="97">
        <v>7027.1000745054998</v>
      </c>
      <c r="R71" s="97">
        <v>7355.38459570747</v>
      </c>
      <c r="S71" s="97">
        <v>7476.6524619314923</v>
      </c>
      <c r="T71" s="97">
        <v>7616.0581433396856</v>
      </c>
      <c r="U71" s="97">
        <v>7753.9205151199576</v>
      </c>
      <c r="V71" s="97">
        <v>7696.0415241945702</v>
      </c>
      <c r="W71" s="97">
        <v>7714.1441113615028</v>
      </c>
      <c r="X71" s="97">
        <v>7770.1698615343294</v>
      </c>
      <c r="Y71" s="109">
        <v>7752.972132711614</v>
      </c>
    </row>
    <row r="72" spans="1:25" ht="27" customHeight="1" x14ac:dyDescent="0.4">
      <c r="A72" s="190" t="s">
        <v>101</v>
      </c>
      <c r="B72" s="97" t="s">
        <v>219</v>
      </c>
      <c r="C72" s="97" t="s">
        <v>219</v>
      </c>
      <c r="D72" s="97" t="s">
        <v>219</v>
      </c>
      <c r="E72" s="97" t="s">
        <v>219</v>
      </c>
      <c r="F72" s="97" t="s">
        <v>219</v>
      </c>
      <c r="G72" s="97" t="s">
        <v>219</v>
      </c>
      <c r="H72" s="97" t="s">
        <v>219</v>
      </c>
      <c r="I72" s="97" t="s">
        <v>219</v>
      </c>
      <c r="J72" s="97">
        <v>292.0933656114629</v>
      </c>
      <c r="K72" s="97">
        <v>261.71579128782861</v>
      </c>
      <c r="L72" s="97">
        <v>278.88480804094741</v>
      </c>
      <c r="M72" s="97">
        <v>318.39974426118255</v>
      </c>
      <c r="N72" s="97">
        <v>377.90794186288917</v>
      </c>
      <c r="O72" s="97">
        <v>416.62293202988747</v>
      </c>
      <c r="P72" s="97">
        <v>417.4056134865163</v>
      </c>
      <c r="Q72" s="97">
        <v>418.02861685637748</v>
      </c>
      <c r="R72" s="97">
        <v>418.86193507068953</v>
      </c>
      <c r="S72" s="97">
        <v>407.23135187708272</v>
      </c>
      <c r="T72" s="97">
        <v>410.3218624990842</v>
      </c>
      <c r="U72" s="97">
        <v>457.75884885387256</v>
      </c>
      <c r="V72" s="97">
        <v>466.35853803884106</v>
      </c>
      <c r="W72" s="97">
        <v>431.98453013958101</v>
      </c>
      <c r="X72" s="97">
        <v>417.71239251214536</v>
      </c>
      <c r="Y72" s="109">
        <v>364.48447841005992</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0.15446585558347325</v>
      </c>
      <c r="T73" s="97">
        <v>1.3922677094690672</v>
      </c>
      <c r="U73" s="97">
        <v>32.844379732298073</v>
      </c>
      <c r="V73" s="97">
        <v>241.88035730037643</v>
      </c>
      <c r="W73" s="97">
        <v>580.49068194981089</v>
      </c>
      <c r="X73" s="97">
        <v>1187.9887781133889</v>
      </c>
      <c r="Y73" s="109">
        <v>3272.0701631888551</v>
      </c>
    </row>
    <row r="74" spans="1:25" ht="15" x14ac:dyDescent="0.4">
      <c r="A74" s="190" t="s">
        <v>69</v>
      </c>
      <c r="B74" s="97" t="s">
        <v>219</v>
      </c>
      <c r="C74" s="97" t="s">
        <v>219</v>
      </c>
      <c r="D74" s="97" t="s">
        <v>219</v>
      </c>
      <c r="E74" s="97" t="s">
        <v>219</v>
      </c>
      <c r="F74" s="97">
        <v>267.40919752677797</v>
      </c>
      <c r="G74" s="97">
        <v>251.06000746660726</v>
      </c>
      <c r="H74" s="97">
        <v>246.45179549496473</v>
      </c>
      <c r="I74" s="97">
        <v>268.2396152958878</v>
      </c>
      <c r="J74" s="97">
        <v>333.86543088888516</v>
      </c>
      <c r="K74" s="97">
        <v>401.99790218260068</v>
      </c>
      <c r="L74" s="97">
        <v>254.15094496588856</v>
      </c>
      <c r="M74" s="97">
        <v>251.64368496394809</v>
      </c>
      <c r="N74" s="97">
        <v>317.53326859201047</v>
      </c>
      <c r="O74" s="97">
        <v>315.28923268495339</v>
      </c>
      <c r="P74" s="97">
        <v>306.49547270621383</v>
      </c>
      <c r="Q74" s="97">
        <v>238.6032652497093</v>
      </c>
      <c r="R74" s="97">
        <v>231.24151953485898</v>
      </c>
      <c r="S74" s="97">
        <v>225.92948083002562</v>
      </c>
      <c r="T74" s="97">
        <v>219.23841925838394</v>
      </c>
      <c r="U74" s="97">
        <v>213.45132379271777</v>
      </c>
      <c r="V74" s="97">
        <v>204.86627526690086</v>
      </c>
      <c r="W74" s="97">
        <v>198.04013844591432</v>
      </c>
      <c r="X74" s="97">
        <v>190.83523735453915</v>
      </c>
      <c r="Y74" s="109">
        <v>184.55200033301134</v>
      </c>
    </row>
    <row r="75" spans="1:25" s="195" customFormat="1" ht="40.5" customHeight="1" thickBot="1" x14ac:dyDescent="0.45">
      <c r="A75" s="196" t="s">
        <v>198</v>
      </c>
      <c r="B75" s="197">
        <v>11378.348209487507</v>
      </c>
      <c r="C75" s="197">
        <v>10985.709488255063</v>
      </c>
      <c r="D75" s="197">
        <v>10602.263935561759</v>
      </c>
      <c r="E75" s="197">
        <v>16201.13435690892</v>
      </c>
      <c r="F75" s="197">
        <v>16446.438066295392</v>
      </c>
      <c r="G75" s="197">
        <v>17209.444406489765</v>
      </c>
      <c r="H75" s="197">
        <v>17809.078419238693</v>
      </c>
      <c r="I75" s="197">
        <v>17756.879922181859</v>
      </c>
      <c r="J75" s="197">
        <v>19127.58194319229</v>
      </c>
      <c r="K75" s="197">
        <v>19366.532585146826</v>
      </c>
      <c r="L75" s="197">
        <v>19344.29559236384</v>
      </c>
      <c r="M75" s="197">
        <v>19746.831875431359</v>
      </c>
      <c r="N75" s="197">
        <v>20235.822300300628</v>
      </c>
      <c r="O75" s="197">
        <v>21972.581967704045</v>
      </c>
      <c r="P75" s="197">
        <v>22388.991935134862</v>
      </c>
      <c r="Q75" s="197">
        <v>22935.131322709098</v>
      </c>
      <c r="R75" s="197">
        <v>23303.909084870131</v>
      </c>
      <c r="S75" s="197">
        <v>22229.852277845315</v>
      </c>
      <c r="T75" s="197">
        <v>22201.937365401605</v>
      </c>
      <c r="U75" s="197">
        <v>22371.447817822351</v>
      </c>
      <c r="V75" s="197">
        <v>21887.963851583514</v>
      </c>
      <c r="W75" s="197">
        <v>21791.439051905782</v>
      </c>
      <c r="X75" s="197">
        <v>21800.770883937355</v>
      </c>
      <c r="Y75" s="198">
        <v>22763.948809943136</v>
      </c>
    </row>
    <row r="81" spans="2:22" x14ac:dyDescent="0.35">
      <c r="B81" s="179"/>
      <c r="C81" s="179"/>
      <c r="D81" s="179"/>
      <c r="E81" s="179"/>
      <c r="F81" s="179"/>
      <c r="G81" s="179"/>
      <c r="H81" s="179"/>
      <c r="I81" s="179"/>
      <c r="J81" s="179"/>
      <c r="K81" s="179"/>
      <c r="L81" s="179"/>
      <c r="M81" s="179"/>
      <c r="N81" s="179"/>
      <c r="O81" s="179"/>
      <c r="P81" s="179"/>
      <c r="Q81" s="179"/>
      <c r="R81" s="179"/>
      <c r="S81" s="179"/>
      <c r="T81" s="179"/>
      <c r="U81" s="179"/>
      <c r="V81" s="179"/>
    </row>
  </sheetData>
  <pageMargins left="0.75" right="0.75" top="1" bottom="1"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1" width="9.109375" style="199" customWidth="1"/>
    <col min="22" max="22" width="9.88671875" style="199" bestFit="1" customWidth="1"/>
    <col min="23" max="16384" width="8.88671875" style="179"/>
  </cols>
  <sheetData>
    <row r="1" spans="1:25" ht="60" customHeight="1" thickBot="1" x14ac:dyDescent="0.45">
      <c r="A1" s="176" t="s">
        <v>209</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AA!C$14</f>
        <v>256.39246886123027</v>
      </c>
      <c r="C3" s="185">
        <f>AA!D$14</f>
        <v>262.11996157744346</v>
      </c>
      <c r="D3" s="185">
        <f>AA!E$14</f>
        <v>271.23220332657803</v>
      </c>
      <c r="E3" s="185">
        <f>AA!F$14</f>
        <v>278.8217611431852</v>
      </c>
      <c r="F3" s="185">
        <f>AA!G$14</f>
        <v>289.88290005557212</v>
      </c>
      <c r="G3" s="185">
        <f>AA!H$14</f>
        <v>312.27126455768854</v>
      </c>
      <c r="H3" s="185">
        <f>AA!I$14</f>
        <v>333.38100248586039</v>
      </c>
      <c r="I3" s="185">
        <f>AA!J$14</f>
        <v>364.86446078056247</v>
      </c>
      <c r="J3" s="185">
        <f>AA!K$14</f>
        <v>400.67767043232089</v>
      </c>
      <c r="K3" s="185">
        <f>AA!L$14</f>
        <v>437.03452301624156</v>
      </c>
      <c r="L3" s="185">
        <f>AA!M$14</f>
        <v>464.91431814614896</v>
      </c>
      <c r="M3" s="185">
        <f>AA!N$14</f>
        <v>507.16106027409785</v>
      </c>
      <c r="N3" s="185">
        <f>AA!O$14</f>
        <v>552.07900884678418</v>
      </c>
      <c r="O3" s="185">
        <f>AA!P$14</f>
        <v>605.72454560138385</v>
      </c>
      <c r="P3" s="185">
        <f>AA!Q$14</f>
        <v>631.58809757934625</v>
      </c>
      <c r="Q3" s="185">
        <f>AA!R$14</f>
        <v>655.022030628827</v>
      </c>
      <c r="R3" s="185">
        <f>AA!S$14</f>
        <v>677.20502752346511</v>
      </c>
      <c r="S3" s="185">
        <f>AA!T$14</f>
        <v>663.67025289634785</v>
      </c>
      <c r="T3" s="185">
        <f>AA!U$14</f>
        <v>675.61224993255109</v>
      </c>
      <c r="U3" s="185">
        <f>AA!V$14</f>
        <v>692.20308266323775</v>
      </c>
      <c r="V3" s="185">
        <f>AA!W$14</f>
        <v>697.73444454484286</v>
      </c>
      <c r="W3" s="185">
        <f>AA!X$14</f>
        <v>708.69425471602233</v>
      </c>
      <c r="X3" s="185">
        <f>AA!Y$14</f>
        <v>731.01341910649978</v>
      </c>
      <c r="Y3" s="186">
        <f>AA!Z$14</f>
        <v>765.39080263320852</v>
      </c>
    </row>
    <row r="4" spans="1:25" ht="15" customHeight="1" x14ac:dyDescent="0.4">
      <c r="A4" s="187" t="s">
        <v>190</v>
      </c>
      <c r="B4" s="97">
        <f>BBWB!C$14</f>
        <v>0</v>
      </c>
      <c r="C4" s="97">
        <f>BBWB!D$14</f>
        <v>0</v>
      </c>
      <c r="D4" s="97">
        <f>BBWB!E$14</f>
        <v>0</v>
      </c>
      <c r="E4" s="97">
        <f>BBWB!F$14</f>
        <v>134.81601464292376</v>
      </c>
      <c r="F4" s="97">
        <f>BBWB!G$14</f>
        <v>131.68430609611738</v>
      </c>
      <c r="G4" s="97">
        <f>BBWB!H$14</f>
        <v>146.08075871332525</v>
      </c>
      <c r="H4" s="97">
        <f>BBWB!I$14</f>
        <v>140.66905576257997</v>
      </c>
      <c r="I4" s="97">
        <f>BBWB!J$14</f>
        <v>130.21063901085978</v>
      </c>
      <c r="J4" s="97">
        <f>BBWB!K$14</f>
        <v>119.3116659557312</v>
      </c>
      <c r="K4" s="97">
        <f>BBWB!L$14</f>
        <v>112.97452731593565</v>
      </c>
      <c r="L4" s="97">
        <f>BBWB!M$14</f>
        <v>102.64641992369734</v>
      </c>
      <c r="M4" s="97">
        <f>BBWB!N$14</f>
        <v>95.920952257344851</v>
      </c>
      <c r="N4" s="97">
        <f>BBWB!O$14</f>
        <v>87.963922766929429</v>
      </c>
      <c r="O4" s="97">
        <f>BBWB!P$14</f>
        <v>85.616920307575839</v>
      </c>
      <c r="P4" s="97">
        <f>BBWB!Q$14</f>
        <v>81.58151319297626</v>
      </c>
      <c r="Q4" s="97">
        <f>BBWB!R$14</f>
        <v>79.225347031676989</v>
      </c>
      <c r="R4" s="97">
        <f>BBWB!S$14</f>
        <v>79.316745092842808</v>
      </c>
      <c r="S4" s="97">
        <f>BBWB!T$14</f>
        <v>78.297398943582692</v>
      </c>
      <c r="T4" s="97">
        <f>BBWB!U$14</f>
        <v>76.490447189800705</v>
      </c>
      <c r="U4" s="97">
        <f>BBWB!V$14</f>
        <v>77.073021700971822</v>
      </c>
      <c r="V4" s="97">
        <f>BBWB!W$14</f>
        <v>74.458936574950258</v>
      </c>
      <c r="W4" s="97">
        <f>BBWB!X$14</f>
        <v>67.287124238592199</v>
      </c>
      <c r="X4" s="97">
        <f>BBWB!Y$14</f>
        <v>62.342002521763106</v>
      </c>
      <c r="Y4" s="109">
        <f>BBWB!Z$14</f>
        <v>68.029019226531616</v>
      </c>
    </row>
    <row r="5" spans="1:25" ht="15" customHeight="1" x14ac:dyDescent="0.4">
      <c r="A5" s="187" t="s">
        <v>50</v>
      </c>
      <c r="B5" s="97"/>
      <c r="C5" s="97"/>
      <c r="D5" s="97"/>
      <c r="E5" s="97"/>
      <c r="F5" s="97"/>
      <c r="G5" s="97">
        <f>CA!H$14</f>
        <v>83.425699233593846</v>
      </c>
      <c r="H5" s="97">
        <f>CA!I$14</f>
        <v>90.256865964020989</v>
      </c>
      <c r="I5" s="97">
        <f>CA!J$14</f>
        <v>97.178947604457406</v>
      </c>
      <c r="J5" s="97">
        <f>CA!K$14</f>
        <v>103.50770252802872</v>
      </c>
      <c r="K5" s="97">
        <f>CA!L$14</f>
        <v>110.7906144218165</v>
      </c>
      <c r="L5" s="97">
        <f>CA!M$14</f>
        <v>114.97475905231911</v>
      </c>
      <c r="M5" s="97">
        <f>CA!N$14</f>
        <v>126.18469850997292</v>
      </c>
      <c r="N5" s="97">
        <f>CA!O$14</f>
        <v>137.13005816787432</v>
      </c>
      <c r="O5" s="97">
        <f>CA!P$14</f>
        <v>152.6455722939514</v>
      </c>
      <c r="P5" s="97">
        <f>CA!Q$14</f>
        <v>163.22359378005913</v>
      </c>
      <c r="Q5" s="97">
        <f>CA!R$14</f>
        <v>182.01958207132748</v>
      </c>
      <c r="R5" s="97">
        <f>CA!S$14</f>
        <v>202.51115800998707</v>
      </c>
      <c r="S5" s="97">
        <f>CA!T$14</f>
        <v>218.68399308868024</v>
      </c>
      <c r="T5" s="97">
        <f>CA!U$14</f>
        <v>242.00290784335388</v>
      </c>
      <c r="U5" s="97">
        <f>CA!V$14</f>
        <v>264.74679486941682</v>
      </c>
      <c r="V5" s="97">
        <f>CA!W$14</f>
        <v>276.20062961261624</v>
      </c>
      <c r="W5" s="97">
        <f>CA!X$14</f>
        <v>294.29014336926656</v>
      </c>
      <c r="X5" s="97">
        <f>CA!Y$14</f>
        <v>316.02880203827993</v>
      </c>
      <c r="Y5" s="109">
        <f>CA!Z$14</f>
        <v>334.22078752784904</v>
      </c>
    </row>
    <row r="6" spans="1:25" ht="15" customHeight="1" x14ac:dyDescent="0.4">
      <c r="A6" s="187" t="s">
        <v>108</v>
      </c>
      <c r="B6" s="97"/>
      <c r="C6" s="97"/>
      <c r="D6" s="97"/>
      <c r="E6" s="97"/>
      <c r="F6" s="97"/>
      <c r="G6" s="97">
        <f>CWP!H$14</f>
        <v>0</v>
      </c>
      <c r="H6" s="97">
        <f>CWP!I$14</f>
        <v>0</v>
      </c>
      <c r="I6" s="97">
        <f>CWP!J$14</f>
        <v>0</v>
      </c>
      <c r="J6" s="97">
        <f>CWP!K$14</f>
        <v>0</v>
      </c>
      <c r="K6" s="97">
        <f>CWP!L$14</f>
        <v>0</v>
      </c>
      <c r="L6" s="97">
        <f>CWP!M$14</f>
        <v>0</v>
      </c>
      <c r="M6" s="97">
        <f>CWP!N$14</f>
        <v>0</v>
      </c>
      <c r="N6" s="97">
        <f>CWP!O$14</f>
        <v>0</v>
      </c>
      <c r="O6" s="97">
        <f>CWP!P$14</f>
        <v>20.06412936610608</v>
      </c>
      <c r="P6" s="97">
        <f>CWP!Q$14</f>
        <v>38.829882128231752</v>
      </c>
      <c r="Q6" s="97">
        <f>CWP!R$14</f>
        <v>17.522268478197756</v>
      </c>
      <c r="R6" s="97">
        <f>CWP!S$14</f>
        <v>11.899118203592815</v>
      </c>
      <c r="S6" s="97">
        <f>CWP!T$14</f>
        <v>0.59120433436532482</v>
      </c>
      <c r="T6" s="97">
        <f>CWP!U$14</f>
        <v>0</v>
      </c>
      <c r="U6" s="97">
        <f>CWP!V$14</f>
        <v>0</v>
      </c>
      <c r="V6" s="97">
        <f>CWP!W$14</f>
        <v>1.5314719588393513</v>
      </c>
      <c r="W6" s="97">
        <f>CWP!X$14</f>
        <v>9.0207056012880358</v>
      </c>
      <c r="X6" s="97">
        <f>CWP!Y$14</f>
        <v>1.3642982672728559</v>
      </c>
      <c r="Y6" s="109">
        <f>CWP!Z$14</f>
        <v>0</v>
      </c>
    </row>
    <row r="7" spans="1:25" ht="15" customHeight="1" x14ac:dyDescent="0.4">
      <c r="A7" s="187" t="s">
        <v>51</v>
      </c>
      <c r="B7" s="97">
        <f>CTB!C$14</f>
        <v>218.37853100000001</v>
      </c>
      <c r="C7" s="97">
        <f>CTB!D$14</f>
        <v>216.04743300000001</v>
      </c>
      <c r="D7" s="97">
        <f>CTB!E$14</f>
        <v>221.05507399999999</v>
      </c>
      <c r="E7" s="97">
        <f>CTB!F$14</f>
        <v>229.98456899999999</v>
      </c>
      <c r="F7" s="97">
        <f>CTB!G$14</f>
        <v>234.55030699999998</v>
      </c>
      <c r="G7" s="97">
        <f>CTB!H$14</f>
        <v>246.64964800000001</v>
      </c>
      <c r="H7" s="97">
        <f>CTB!I$14</f>
        <v>268.48639800000001</v>
      </c>
      <c r="I7" s="97">
        <f>CTB!J$14</f>
        <v>326.68384891000005</v>
      </c>
      <c r="J7" s="97">
        <f>CTB!K$14</f>
        <v>373.08997199999999</v>
      </c>
      <c r="K7" s="97">
        <f>CTB!L$14</f>
        <v>402.78706699999998</v>
      </c>
      <c r="L7" s="97">
        <f>CTB!M$14</f>
        <v>425.75884799999994</v>
      </c>
      <c r="M7" s="97">
        <f>CTB!N$14</f>
        <v>439.59835299999997</v>
      </c>
      <c r="N7" s="97">
        <f>CTB!O$14</f>
        <v>470.82888700000001</v>
      </c>
      <c r="O7" s="97">
        <f>CTB!P$14</f>
        <v>536.20021200000008</v>
      </c>
      <c r="P7" s="97">
        <f>CTB!Q$14</f>
        <v>569.21123699999998</v>
      </c>
      <c r="Q7" s="97">
        <f>CTB!R$14</f>
        <v>566.29766199999995</v>
      </c>
      <c r="R7" s="97">
        <f>CTB!S$14</f>
        <v>564.60854599999993</v>
      </c>
      <c r="S7" s="97"/>
      <c r="T7" s="97"/>
      <c r="U7" s="97"/>
      <c r="V7" s="97"/>
      <c r="W7" s="97"/>
      <c r="X7" s="97"/>
      <c r="Y7" s="109"/>
    </row>
    <row r="8" spans="1:25" ht="30" customHeight="1" x14ac:dyDescent="0.4">
      <c r="A8" s="187" t="s">
        <v>52</v>
      </c>
      <c r="B8" s="97">
        <f>DLA!C$14</f>
        <v>366.31109713589996</v>
      </c>
      <c r="C8" s="97">
        <f>DLA!D$14</f>
        <v>405.32262118961722</v>
      </c>
      <c r="D8" s="97">
        <f>DLA!E$14</f>
        <v>434.63615613355557</v>
      </c>
      <c r="E8" s="97">
        <f>DLA!F$14</f>
        <v>467.06951271938738</v>
      </c>
      <c r="F8" s="97">
        <f>DLA!G$14</f>
        <v>502.97635998127657</v>
      </c>
      <c r="G8" s="97">
        <f>DLA!H$14</f>
        <v>548.00293486467172</v>
      </c>
      <c r="H8" s="97">
        <f>DLA!I$14</f>
        <v>597.8910591847507</v>
      </c>
      <c r="I8" s="97">
        <f>DLA!J$14</f>
        <v>653.81351031546069</v>
      </c>
      <c r="J8" s="97">
        <f>DLA!K$14</f>
        <v>709.05476486512759</v>
      </c>
      <c r="K8" s="97">
        <f>DLA!L$14</f>
        <v>766.34132680249843</v>
      </c>
      <c r="L8" s="97">
        <f>DLA!M$14</f>
        <v>821.74097777729048</v>
      </c>
      <c r="M8" s="97">
        <f>DLA!N$14</f>
        <v>901.70091463566928</v>
      </c>
      <c r="N8" s="97">
        <f>DLA!O$14</f>
        <v>985.46466940095297</v>
      </c>
      <c r="O8" s="97">
        <f>DLA!P$14</f>
        <v>1096.4558582141287</v>
      </c>
      <c r="P8" s="97">
        <f>DLA!Q$14</f>
        <v>1161.3806945014956</v>
      </c>
      <c r="Q8" s="97">
        <f>DLA!R$14</f>
        <v>1249.8923122872338</v>
      </c>
      <c r="R8" s="97">
        <f>DLA!S$14</f>
        <v>1351.6758006212917</v>
      </c>
      <c r="S8" s="97">
        <f>DLA!T$14</f>
        <v>1397.8763119098098</v>
      </c>
      <c r="T8" s="97">
        <f>DLA!U$14</f>
        <v>1418.465143205789</v>
      </c>
      <c r="U8" s="97">
        <f>DLA!V$14</f>
        <v>1411.9772124338688</v>
      </c>
      <c r="V8" s="97">
        <f>DLA!W$14</f>
        <v>1246.6525723953525</v>
      </c>
      <c r="W8" s="97">
        <f>DLA!X$14</f>
        <v>1038.4839735547835</v>
      </c>
      <c r="X8" s="97">
        <f>DLA!Y$14</f>
        <v>936.95305617405154</v>
      </c>
      <c r="Y8" s="109">
        <f>DLA!Z$14</f>
        <v>861.88115950993154</v>
      </c>
    </row>
    <row r="9" spans="1:25" ht="15" customHeight="1" x14ac:dyDescent="0.4">
      <c r="A9" s="188" t="s">
        <v>53</v>
      </c>
      <c r="B9" s="97"/>
      <c r="C9" s="97"/>
      <c r="D9" s="97"/>
      <c r="E9" s="97"/>
      <c r="F9" s="97"/>
      <c r="G9" s="97"/>
      <c r="H9" s="97">
        <f>'DLA (children)'!I$14</f>
        <v>95.317291628230848</v>
      </c>
      <c r="I9" s="97">
        <f>'DLA (children)'!J$14</f>
        <v>101.10286976352791</v>
      </c>
      <c r="J9" s="97">
        <f>'DLA (children)'!K$14</f>
        <v>108.73948723086818</v>
      </c>
      <c r="K9" s="97">
        <f>'DLA (children)'!L$14</f>
        <v>119.95170830555746</v>
      </c>
      <c r="L9" s="97">
        <f>'DLA (children)'!M$14</f>
        <v>125.73171117583661</v>
      </c>
      <c r="M9" s="97">
        <f>'DLA (children)'!N$14</f>
        <v>134.69823040243048</v>
      </c>
      <c r="N9" s="97">
        <f>'DLA (children)'!O$14</f>
        <v>145.31687626606893</v>
      </c>
      <c r="O9" s="97">
        <f>'DLA (children)'!P$14</f>
        <v>158.4566941058057</v>
      </c>
      <c r="P9" s="97">
        <f>'DLA (children)'!Q$14</f>
        <v>164.02369999693801</v>
      </c>
      <c r="Q9" s="97">
        <f>'DLA (children)'!R$14</f>
        <v>177.36301127731102</v>
      </c>
      <c r="R9" s="97">
        <f>'DLA (children)'!S$14</f>
        <v>186.57412395073536</v>
      </c>
      <c r="S9" s="97">
        <f>'DLA (children)'!T$14</f>
        <v>196.39559937799385</v>
      </c>
      <c r="T9" s="97">
        <f>'DLA (children)'!U$14</f>
        <v>230.36875223578812</v>
      </c>
      <c r="U9" s="97">
        <f>'DLA (children)'!V$14</f>
        <v>245.12836396779113</v>
      </c>
      <c r="V9" s="97">
        <f>'DLA (children)'!W$14</f>
        <v>252.58265661416203</v>
      </c>
      <c r="W9" s="97">
        <f>'DLA (children)'!X$14</f>
        <v>263.19664137788533</v>
      </c>
      <c r="X9" s="97">
        <f>'DLA (children)'!Y$14</f>
        <v>285.42447973470291</v>
      </c>
      <c r="Y9" s="109">
        <f>'DLA (children)'!Z$14</f>
        <v>313.30826679797559</v>
      </c>
    </row>
    <row r="10" spans="1:25" ht="15" customHeight="1" x14ac:dyDescent="0.4">
      <c r="A10" s="188" t="s">
        <v>54</v>
      </c>
      <c r="B10" s="97"/>
      <c r="C10" s="97"/>
      <c r="D10" s="97"/>
      <c r="E10" s="97"/>
      <c r="F10" s="97"/>
      <c r="G10" s="97"/>
      <c r="H10" s="97">
        <f>'DLA (working age)'!I$14</f>
        <v>348.78536117797529</v>
      </c>
      <c r="I10" s="97">
        <f>'DLA (working age)'!J$14</f>
        <v>381.06890326730797</v>
      </c>
      <c r="J10" s="97">
        <f>'DLA (working age)'!K$14</f>
        <v>411.67320919892097</v>
      </c>
      <c r="K10" s="97">
        <f>'DLA (working age)'!L$14</f>
        <v>441.27914263987714</v>
      </c>
      <c r="L10" s="97">
        <f>'DLA (working age)'!M$14</f>
        <v>470.69254468464931</v>
      </c>
      <c r="M10" s="97">
        <f>'DLA (working age)'!N$14</f>
        <v>515.16345145979153</v>
      </c>
      <c r="N10" s="97">
        <f>'DLA (working age)'!O$14</f>
        <v>563.95653209061788</v>
      </c>
      <c r="O10" s="97">
        <f>'DLA (working age)'!P$14</f>
        <v>627.21736216789714</v>
      </c>
      <c r="P10" s="97">
        <f>'DLA (working age)'!Q$14</f>
        <v>662.59986986377089</v>
      </c>
      <c r="Q10" s="97">
        <f>'DLA (working age)'!R$14</f>
        <v>722.38520772862648</v>
      </c>
      <c r="R10" s="97">
        <f>'DLA (working age)'!S$14</f>
        <v>786.97313410010236</v>
      </c>
      <c r="S10" s="97">
        <f>'DLA (working age)'!T$14</f>
        <v>805.11663797367305</v>
      </c>
      <c r="T10" s="97">
        <f>'DLA (working age)'!U$14</f>
        <v>767.58316988341096</v>
      </c>
      <c r="U10" s="97">
        <f>'DLA (working age)'!V$14</f>
        <v>765.88762604410203</v>
      </c>
      <c r="V10" s="97">
        <f>'DLA (working age)'!W$14</f>
        <v>611.52043397533873</v>
      </c>
      <c r="W10" s="97">
        <f>'DLA (working age)'!X$14</f>
        <v>449.88102490996204</v>
      </c>
      <c r="X10" s="97">
        <f>'DLA (working age)'!Y$14</f>
        <v>350.97353551646734</v>
      </c>
      <c r="Y10" s="109">
        <f>'DLA (working age)'!Z$14</f>
        <v>260.22841296134857</v>
      </c>
    </row>
    <row r="11" spans="1:25" ht="15" customHeight="1" x14ac:dyDescent="0.4">
      <c r="A11" s="188" t="s">
        <v>55</v>
      </c>
      <c r="B11" s="97"/>
      <c r="C11" s="97"/>
      <c r="D11" s="97"/>
      <c r="E11" s="97"/>
      <c r="F11" s="97"/>
      <c r="G11" s="97"/>
      <c r="H11" s="97">
        <f>'DLA (pensioners)'!I$14</f>
        <v>153.45434806505676</v>
      </c>
      <c r="I11" s="97">
        <f>'DLA (pensioners)'!J$14</f>
        <v>169.89577828097825</v>
      </c>
      <c r="J11" s="97">
        <f>'DLA (pensioners)'!K$14</f>
        <v>186.98245038403218</v>
      </c>
      <c r="K11" s="97">
        <f>'DLA (pensioners)'!L$14</f>
        <v>204.89973646630477</v>
      </c>
      <c r="L11" s="97">
        <f>'DLA (pensioners)'!M$14</f>
        <v>225.17668677193433</v>
      </c>
      <c r="M11" s="97">
        <f>'DLA (pensioners)'!N$14</f>
        <v>251.94346066164806</v>
      </c>
      <c r="N11" s="97">
        <f>'DLA (pensioners)'!O$14</f>
        <v>276.46499924415633</v>
      </c>
      <c r="O11" s="97">
        <f>'DLA (pensioners)'!P$14</f>
        <v>310.59803486626117</v>
      </c>
      <c r="P11" s="97">
        <f>'DLA (pensioners)'!Q$14</f>
        <v>332.58018859724507</v>
      </c>
      <c r="Q11" s="97">
        <f>'DLA (pensioners)'!R$14</f>
        <v>349.92271524621464</v>
      </c>
      <c r="R11" s="97">
        <f>'DLA (pensioners)'!S$14</f>
        <v>376.73223312165914</v>
      </c>
      <c r="S11" s="97">
        <f>'DLA (pensioners)'!T$14</f>
        <v>392.99824370157199</v>
      </c>
      <c r="T11" s="97">
        <f>'DLA (pensioners)'!U$14</f>
        <v>416.18679694375783</v>
      </c>
      <c r="U11" s="97">
        <f>'DLA (pensioners)'!V$14</f>
        <v>401.40713638988285</v>
      </c>
      <c r="V11" s="97">
        <f>'DLA (pensioners)'!W$14</f>
        <v>380.18529375245572</v>
      </c>
      <c r="W11" s="97">
        <f>'DLA (pensioners)'!X$14</f>
        <v>326.34516461225473</v>
      </c>
      <c r="X11" s="97">
        <f>'DLA (pensioners)'!Y$14</f>
        <v>301.02769878516881</v>
      </c>
      <c r="Y11" s="109">
        <f>'DLA (pensioners)'!Z$14</f>
        <v>283.75327559005166</v>
      </c>
    </row>
    <row r="12" spans="1:25" ht="15" customHeight="1" x14ac:dyDescent="0.4">
      <c r="A12" s="187" t="s">
        <v>96</v>
      </c>
      <c r="B12" s="97"/>
      <c r="C12" s="97"/>
      <c r="D12" s="97"/>
      <c r="E12" s="97"/>
      <c r="F12" s="97"/>
      <c r="G12" s="97"/>
      <c r="H12" s="97">
        <f>DHP!I$14</f>
        <v>1.8988105399999999</v>
      </c>
      <c r="I12" s="97">
        <f>DHP!J$14</f>
        <v>2.1604939999999999</v>
      </c>
      <c r="J12" s="97">
        <f>DHP!K$14</f>
        <v>2.2484632799999997</v>
      </c>
      <c r="K12" s="97">
        <f>DHP!L$14</f>
        <v>2.4976560000000001</v>
      </c>
      <c r="L12" s="97">
        <f>DHP!M$14</f>
        <v>2.5884400000000003</v>
      </c>
      <c r="M12" s="97">
        <f>DHP!N$14</f>
        <v>2.8012360000000003</v>
      </c>
      <c r="N12" s="97">
        <f>DHP!O$14</f>
        <v>2.697044</v>
      </c>
      <c r="O12" s="97">
        <f>DHP!P$14</f>
        <v>2.8545599999999998</v>
      </c>
      <c r="P12" s="97">
        <f>DHP!Q$14</f>
        <v>2.7945449999999994</v>
      </c>
      <c r="Q12" s="97">
        <f>DHP!R$14</f>
        <v>2.7801900000000002</v>
      </c>
      <c r="R12" s="97">
        <f>DHP!S$14</f>
        <v>5.9969840000000003</v>
      </c>
      <c r="S12" s="97">
        <f>DHP!T$14</f>
        <v>13.846626999999998</v>
      </c>
      <c r="T12" s="97">
        <f>DHP!U$14</f>
        <v>14.715576</v>
      </c>
      <c r="U12" s="97">
        <f>DHP!V$14</f>
        <v>10.917490000000001</v>
      </c>
      <c r="V12" s="97">
        <f>DHP!W$14</f>
        <v>13.736227000000001</v>
      </c>
      <c r="W12" s="97">
        <f>DHP!X$14</f>
        <v>20.459309130000005</v>
      </c>
      <c r="X12" s="97">
        <f>DHP!Y$14</f>
        <v>18.572568</v>
      </c>
      <c r="Y12" s="109">
        <f>DHP!Z$14</f>
        <v>16.485908999999999</v>
      </c>
    </row>
    <row r="13" spans="1:25" ht="30" customHeight="1" x14ac:dyDescent="0.4">
      <c r="A13" s="187" t="s">
        <v>106</v>
      </c>
      <c r="B13" s="97"/>
      <c r="C13" s="97"/>
      <c r="D13" s="97"/>
      <c r="E13" s="97"/>
      <c r="F13" s="97">
        <f>ESA!G$14</f>
        <v>0</v>
      </c>
      <c r="G13" s="97">
        <f>ESA!H$14</f>
        <v>0</v>
      </c>
      <c r="H13" s="97">
        <f>ESA!I$14</f>
        <v>0</v>
      </c>
      <c r="I13" s="97">
        <f>ESA!J$14</f>
        <v>0</v>
      </c>
      <c r="J13" s="97">
        <f>ESA!K$14</f>
        <v>0</v>
      </c>
      <c r="K13" s="97">
        <f>ESA!L$14</f>
        <v>0</v>
      </c>
      <c r="L13" s="97">
        <f>ESA!M$14</f>
        <v>0</v>
      </c>
      <c r="M13" s="97">
        <f>ESA!N$14</f>
        <v>0</v>
      </c>
      <c r="N13" s="97">
        <f>ESA!O$14</f>
        <v>12.997329475767666</v>
      </c>
      <c r="O13" s="97">
        <f>ESA!P$14</f>
        <v>133.44044879033225</v>
      </c>
      <c r="P13" s="97">
        <f>ESA!Q$14</f>
        <v>243.57921323908494</v>
      </c>
      <c r="Q13" s="97">
        <f>ESA!R$14</f>
        <v>372.37960443954427</v>
      </c>
      <c r="R13" s="97">
        <f>ESA!S$14</f>
        <v>678.66512482056305</v>
      </c>
      <c r="S13" s="97">
        <f>ESA!T$14</f>
        <v>1027.1566790770903</v>
      </c>
      <c r="T13" s="97">
        <f>ESA!U$14</f>
        <v>1276.2451314926805</v>
      </c>
      <c r="U13" s="97">
        <f>ESA!V$14</f>
        <v>1415.1052844509788</v>
      </c>
      <c r="V13" s="97">
        <f>ESA!W$14</f>
        <v>1478.6638995642622</v>
      </c>
      <c r="W13" s="97">
        <f>ESA!X$14</f>
        <v>1521.0716994156569</v>
      </c>
      <c r="X13" s="97">
        <f>ESA!Y$14</f>
        <v>1485.9339483456827</v>
      </c>
      <c r="Y13" s="109">
        <f>ESA!Z$14</f>
        <v>1361.8326077984073</v>
      </c>
    </row>
    <row r="14" spans="1:25" ht="15" customHeight="1" x14ac:dyDescent="0.4">
      <c r="A14" s="189" t="s">
        <v>56</v>
      </c>
      <c r="B14" s="97">
        <f>HB!C$14</f>
        <v>1283.271575</v>
      </c>
      <c r="C14" s="97">
        <f>HB!D$14</f>
        <v>1234.279297</v>
      </c>
      <c r="D14" s="97">
        <f>HB!E$14</f>
        <v>1210.815877</v>
      </c>
      <c r="E14" s="97">
        <f>HB!F$14</f>
        <v>1213.7358630000001</v>
      </c>
      <c r="F14" s="97">
        <f>HB!G$14</f>
        <v>1209.5554359999999</v>
      </c>
      <c r="G14" s="97">
        <f>HB!H$14</f>
        <v>1240.7805629999998</v>
      </c>
      <c r="H14" s="97">
        <f>HB!I$14</f>
        <v>1351.948476</v>
      </c>
      <c r="I14" s="97">
        <f>HB!J$14</f>
        <v>1373.38611771</v>
      </c>
      <c r="J14" s="97">
        <f>HB!K$14</f>
        <v>1481.435422</v>
      </c>
      <c r="K14" s="97">
        <f>HB!L$14</f>
        <v>1584.4125989999998</v>
      </c>
      <c r="L14" s="97">
        <f>HB!M$14</f>
        <v>1703.0188120000003</v>
      </c>
      <c r="M14" s="97">
        <f>HB!N$14</f>
        <v>1805.0824689999999</v>
      </c>
      <c r="N14" s="97">
        <f>HB!O$14</f>
        <v>1988.0050720000002</v>
      </c>
      <c r="O14" s="97">
        <f>HB!P$14</f>
        <v>2373.6043109999996</v>
      </c>
      <c r="P14" s="97">
        <f>HB!Q$14</f>
        <v>2536.8464409999997</v>
      </c>
      <c r="Q14" s="97">
        <f>HB!R$14</f>
        <v>2695.815936</v>
      </c>
      <c r="R14" s="97">
        <f>HB!S$14</f>
        <v>2830.6244830000001</v>
      </c>
      <c r="S14" s="97">
        <f>HB!T$14</f>
        <v>2868.4717740000006</v>
      </c>
      <c r="T14" s="97">
        <f>HB!U$14</f>
        <v>2897.1218549999999</v>
      </c>
      <c r="U14" s="97">
        <f>HB!V$14</f>
        <v>2888.4214700000002</v>
      </c>
      <c r="V14" s="97">
        <f>HB!W$14</f>
        <v>2806.2261570000001</v>
      </c>
      <c r="W14" s="97">
        <f>HB!X$14</f>
        <v>2667.4722129999996</v>
      </c>
      <c r="X14" s="97">
        <f>HB!Y$14</f>
        <v>2463.0103670000003</v>
      </c>
      <c r="Y14" s="109">
        <f>HB!Z$14</f>
        <v>2170.5792599408487</v>
      </c>
    </row>
    <row r="15" spans="1:25" ht="15" customHeight="1" x14ac:dyDescent="0.4">
      <c r="A15" s="188" t="s">
        <v>191</v>
      </c>
      <c r="B15" s="97"/>
      <c r="C15" s="97"/>
      <c r="D15" s="97"/>
      <c r="E15" s="97"/>
      <c r="F15" s="97"/>
      <c r="G15" s="97"/>
      <c r="H15" s="97"/>
      <c r="I15" s="97"/>
      <c r="J15" s="97"/>
      <c r="K15" s="97"/>
      <c r="L15" s="97"/>
      <c r="M15" s="97"/>
      <c r="N15" s="108">
        <v>1316.6710420000004</v>
      </c>
      <c r="O15" s="108">
        <v>1665.388207</v>
      </c>
      <c r="P15" s="108">
        <v>1806.4561120000001</v>
      </c>
      <c r="Q15" s="108">
        <v>1926.6777970000001</v>
      </c>
      <c r="R15" s="108">
        <v>2036.1279989999998</v>
      </c>
      <c r="S15" s="108">
        <v>2060.7431390000002</v>
      </c>
      <c r="T15" s="108">
        <v>2080.3015850000002</v>
      </c>
      <c r="U15" s="108">
        <v>2076.7711359999998</v>
      </c>
      <c r="V15" s="108">
        <v>2016.6216039999999</v>
      </c>
      <c r="W15" s="108">
        <v>1908.1372329999999</v>
      </c>
      <c r="X15" s="108">
        <v>1740.2223909999998</v>
      </c>
      <c r="Y15" s="249">
        <v>1445.5510062213793</v>
      </c>
    </row>
    <row r="16" spans="1:25" ht="15" customHeight="1" x14ac:dyDescent="0.4">
      <c r="A16" s="188" t="s">
        <v>192</v>
      </c>
      <c r="B16" s="97"/>
      <c r="C16" s="97"/>
      <c r="D16" s="97"/>
      <c r="E16" s="97"/>
      <c r="F16" s="97"/>
      <c r="G16" s="97"/>
      <c r="H16" s="97"/>
      <c r="I16" s="97"/>
      <c r="J16" s="97"/>
      <c r="K16" s="97"/>
      <c r="L16" s="97"/>
      <c r="M16" s="97"/>
      <c r="N16" s="108">
        <v>671.33402900000021</v>
      </c>
      <c r="O16" s="108">
        <v>708.21610299999998</v>
      </c>
      <c r="P16" s="108">
        <v>730.39032899999995</v>
      </c>
      <c r="Q16" s="108">
        <v>769.13813900000002</v>
      </c>
      <c r="R16" s="108">
        <v>794.49648300000001</v>
      </c>
      <c r="S16" s="108">
        <v>807.72863500000005</v>
      </c>
      <c r="T16" s="108">
        <v>816.82027000000005</v>
      </c>
      <c r="U16" s="108">
        <v>811.65033400000004</v>
      </c>
      <c r="V16" s="108">
        <v>789.60455300000001</v>
      </c>
      <c r="W16" s="108">
        <v>759.33497999999997</v>
      </c>
      <c r="X16" s="108">
        <v>722.78797699999996</v>
      </c>
      <c r="Y16" s="249">
        <v>725.0282537194696</v>
      </c>
    </row>
    <row r="17" spans="1:25" ht="15" customHeight="1" x14ac:dyDescent="0.4">
      <c r="A17" s="189" t="s">
        <v>57</v>
      </c>
      <c r="B17" s="97">
        <f>IB!C$14</f>
        <v>530.94057458382406</v>
      </c>
      <c r="C17" s="97">
        <f>IB!D$14</f>
        <v>522.12055152296568</v>
      </c>
      <c r="D17" s="97">
        <f>IB!E$14</f>
        <v>521.22771731598357</v>
      </c>
      <c r="E17" s="97">
        <f>IB!F$14</f>
        <v>491.53213603609925</v>
      </c>
      <c r="F17" s="97">
        <f>IB!G$14</f>
        <v>494.62892049070973</v>
      </c>
      <c r="G17" s="97">
        <f>IB!H$14</f>
        <v>497.3408644632741</v>
      </c>
      <c r="H17" s="97">
        <f>IB!I$14</f>
        <v>512.54773312108614</v>
      </c>
      <c r="I17" s="97">
        <f>IB!J$14</f>
        <v>522.39591724299657</v>
      </c>
      <c r="J17" s="97">
        <f>IB!K$14</f>
        <v>532.90219357374633</v>
      </c>
      <c r="K17" s="97">
        <f>IB!L$14</f>
        <v>542.63498936255314</v>
      </c>
      <c r="L17" s="97">
        <f>IB!M$14</f>
        <v>549.99548207868122</v>
      </c>
      <c r="M17" s="97">
        <f>IB!N$14</f>
        <v>566.69374518271115</v>
      </c>
      <c r="N17" s="97">
        <f>IB!O$14</f>
        <v>567.67585906108218</v>
      </c>
      <c r="O17" s="97">
        <f>IB!P$14</f>
        <v>537.54020376993026</v>
      </c>
      <c r="P17" s="97">
        <f>IB!Q$14</f>
        <v>495.98380732134569</v>
      </c>
      <c r="Q17" s="97">
        <f>IB!R$14</f>
        <v>447.01857731822366</v>
      </c>
      <c r="R17" s="97">
        <f>IB!S$14</f>
        <v>304.6193092308057</v>
      </c>
      <c r="S17" s="97">
        <f>IB!T$14</f>
        <v>120.60236084271854</v>
      </c>
      <c r="T17" s="97">
        <f>IB!U$14</f>
        <v>15.343319683420885</v>
      </c>
      <c r="U17" s="97">
        <f>IB!V$14</f>
        <v>2.3253658984247672</v>
      </c>
      <c r="V17" s="97">
        <f>IB!W$14</f>
        <v>0.60192688024277385</v>
      </c>
      <c r="W17" s="97">
        <f>IB!X$14</f>
        <v>0.15763646510859275</v>
      </c>
      <c r="X17" s="97">
        <f>IB!Y$14</f>
        <v>0</v>
      </c>
      <c r="Y17" s="109">
        <f>IB!Z$14</f>
        <v>0</v>
      </c>
    </row>
    <row r="18" spans="1:25" ht="30" customHeight="1" x14ac:dyDescent="0.4">
      <c r="A18" s="187" t="s">
        <v>58</v>
      </c>
      <c r="B18" s="97">
        <f>IS!C$14</f>
        <v>1466.5198971536422</v>
      </c>
      <c r="C18" s="97">
        <f>IS!D$14</f>
        <v>1199.406122283084</v>
      </c>
      <c r="D18" s="97">
        <f>IS!E$14</f>
        <v>1169.619355355745</v>
      </c>
      <c r="E18" s="97">
        <f>IS!F$14</f>
        <v>1183.8817194489952</v>
      </c>
      <c r="F18" s="97">
        <f>IS!G$14</f>
        <v>1261.9431736569336</v>
      </c>
      <c r="G18" s="97">
        <f>IS!H$14</f>
        <v>1337.9419219513904</v>
      </c>
      <c r="H18" s="97">
        <f>IS!I$14</f>
        <v>1292.8307152612429</v>
      </c>
      <c r="I18" s="97">
        <f>IS!J$14</f>
        <v>1156.8261477929257</v>
      </c>
      <c r="J18" s="97">
        <f>IS!K$14</f>
        <v>892.33858045547674</v>
      </c>
      <c r="K18" s="97">
        <f>IS!L$14</f>
        <v>813.26944613257092</v>
      </c>
      <c r="L18" s="97">
        <f>IS!M$14</f>
        <v>788.98128963030467</v>
      </c>
      <c r="M18" s="97">
        <f>IS!N$14</f>
        <v>813.08433790684353</v>
      </c>
      <c r="N18" s="97">
        <f>IS!O$14</f>
        <v>792.80842466005527</v>
      </c>
      <c r="O18" s="97">
        <f>IS!P$14</f>
        <v>779.06523514406717</v>
      </c>
      <c r="P18" s="97">
        <f>IS!Q$14</f>
        <v>745.14340470777893</v>
      </c>
      <c r="Q18" s="97">
        <f>IS!R$14</f>
        <v>670.43150349438349</v>
      </c>
      <c r="R18" s="97">
        <f>IS!S$14</f>
        <v>517.79497253288082</v>
      </c>
      <c r="S18" s="97">
        <f>IS!T$14</f>
        <v>349.12284474344409</v>
      </c>
      <c r="T18" s="97">
        <f>IS!U$14</f>
        <v>286.45937014705373</v>
      </c>
      <c r="U18" s="97">
        <f>IS!V$14</f>
        <v>256.06194065041916</v>
      </c>
      <c r="V18" s="97">
        <f>IS!W$14</f>
        <v>230.53459181121138</v>
      </c>
      <c r="W18" s="97">
        <f>IS!X$14</f>
        <v>223.86773692785439</v>
      </c>
      <c r="X18" s="97">
        <f>IS!Y$14</f>
        <v>194.94788452780961</v>
      </c>
      <c r="Y18" s="109">
        <f>IS!Z$14</f>
        <v>143.76862870351297</v>
      </c>
    </row>
    <row r="19" spans="1:25" ht="15" customHeight="1" x14ac:dyDescent="0.4">
      <c r="A19" s="188" t="s">
        <v>59</v>
      </c>
      <c r="B19" s="97">
        <f>'IS MIG'!C$14</f>
        <v>421.84559292055832</v>
      </c>
      <c r="C19" s="97">
        <f>'IS MIG'!D$14</f>
        <v>408.21262307073181</v>
      </c>
      <c r="D19" s="97">
        <f>'IS MIG'!E$14</f>
        <v>386.55822079995949</v>
      </c>
      <c r="E19" s="97">
        <f>'IS MIG'!F$14</f>
        <v>387.10514010300983</v>
      </c>
      <c r="F19" s="97">
        <f>'IS MIG'!G$14</f>
        <v>387.69192602856265</v>
      </c>
      <c r="G19" s="97">
        <f>'IS MIG'!H$14</f>
        <v>422.69487927637499</v>
      </c>
      <c r="H19" s="97">
        <f>'IS MIG'!I$14</f>
        <v>401.8696128183646</v>
      </c>
      <c r="I19" s="97">
        <f>'IS MIG'!J$14</f>
        <v>219.15612161360212</v>
      </c>
      <c r="J19" s="97">
        <f>'IS MIG'!K$14</f>
        <v>0</v>
      </c>
      <c r="K19" s="97">
        <f>'IS MIG'!L$14</f>
        <v>0</v>
      </c>
      <c r="L19" s="97">
        <f>'IS MIG'!M$14</f>
        <v>0</v>
      </c>
      <c r="M19" s="97">
        <f>'IS MIG'!N$14</f>
        <v>0</v>
      </c>
      <c r="N19" s="97">
        <f>'IS MIG'!O$14</f>
        <v>0</v>
      </c>
      <c r="O19" s="97">
        <f>'IS MIG'!P$14</f>
        <v>0</v>
      </c>
      <c r="P19" s="97">
        <f>'IS MIG'!Q$14</f>
        <v>0</v>
      </c>
      <c r="Q19" s="97">
        <f>'IS MIG'!R$14</f>
        <v>0</v>
      </c>
      <c r="R19" s="97">
        <f>'IS MIG'!S$14</f>
        <v>0</v>
      </c>
      <c r="S19" s="97">
        <f>'IS MIG'!T$14</f>
        <v>0</v>
      </c>
      <c r="T19" s="97">
        <f>'IS MIG'!U$14</f>
        <v>0</v>
      </c>
      <c r="U19" s="97">
        <f>'IS MIG'!V$14</f>
        <v>0</v>
      </c>
      <c r="V19" s="97">
        <f>'IS MIG'!W$14</f>
        <v>0</v>
      </c>
      <c r="W19" s="97">
        <f>'IS MIG'!X$14</f>
        <v>0</v>
      </c>
      <c r="X19" s="97">
        <f>'IS MIG'!Y$14</f>
        <v>0</v>
      </c>
      <c r="Y19" s="109">
        <f>'IS MIG'!Z$14</f>
        <v>0</v>
      </c>
    </row>
    <row r="20" spans="1:25" ht="15" customHeight="1" x14ac:dyDescent="0.4">
      <c r="A20" s="188" t="s">
        <v>193</v>
      </c>
      <c r="B20" s="97"/>
      <c r="C20" s="97"/>
      <c r="D20" s="97"/>
      <c r="E20" s="97"/>
      <c r="F20" s="97">
        <f>'IS (incapacity)'!G$14</f>
        <v>381.08131034220884</v>
      </c>
      <c r="G20" s="97">
        <f>'IS (incapacity)'!H$14</f>
        <v>403.16045171988856</v>
      </c>
      <c r="H20" s="97">
        <f>'IS (incapacity)'!I$14</f>
        <v>367.14835230891219</v>
      </c>
      <c r="I20" s="97">
        <f>'IS (incapacity)'!J$14</f>
        <v>389.09553642572411</v>
      </c>
      <c r="J20" s="97">
        <f>'IS (incapacity)'!K$14</f>
        <v>389.84555261433468</v>
      </c>
      <c r="K20" s="97">
        <f>'IS (incapacity)'!L$14</f>
        <v>369.63117163512499</v>
      </c>
      <c r="L20" s="97">
        <f>'IS (incapacity)'!M$14</f>
        <v>379.93903161946599</v>
      </c>
      <c r="M20" s="97">
        <f>'IS (incapacity)'!N$14</f>
        <v>427.30304527300615</v>
      </c>
      <c r="N20" s="97">
        <f>'IS (incapacity)'!O$14</f>
        <v>441.46038882496947</v>
      </c>
      <c r="O20" s="97">
        <f>'IS (incapacity)'!P$14</f>
        <v>436.85713499835259</v>
      </c>
      <c r="P20" s="97">
        <f>'IS (incapacity)'!Q$14</f>
        <v>413.43087755530854</v>
      </c>
      <c r="Q20" s="97">
        <f>'IS (incapacity)'!R$14</f>
        <v>363.85904492222812</v>
      </c>
      <c r="R20" s="97">
        <f>'IS (incapacity)'!S$14</f>
        <v>225.80353915508448</v>
      </c>
      <c r="S20" s="97">
        <f>'IS (incapacity)'!T$14</f>
        <v>81.416066875624651</v>
      </c>
      <c r="T20" s="97">
        <f>'IS (incapacity)'!U$14</f>
        <v>34.774629790864594</v>
      </c>
      <c r="U20" s="97">
        <f>'IS (incapacity)'!V$14</f>
        <v>17.865362290619306</v>
      </c>
      <c r="V20" s="97">
        <f>'IS (incapacity)'!W$14</f>
        <v>8.0431966868706919</v>
      </c>
      <c r="W20" s="97">
        <f>'IS (incapacity)'!X$14</f>
        <v>1.8437172201974481</v>
      </c>
      <c r="X20" s="97">
        <f>'IS (incapacity)'!Y$14</f>
        <v>0</v>
      </c>
      <c r="Y20" s="109">
        <f>'IS (incapacity)'!Z$14</f>
        <v>0</v>
      </c>
    </row>
    <row r="21" spans="1:25" ht="15" customHeight="1" x14ac:dyDescent="0.4">
      <c r="A21" s="188" t="s">
        <v>194</v>
      </c>
      <c r="B21" s="97"/>
      <c r="C21" s="97"/>
      <c r="D21" s="97"/>
      <c r="E21" s="97"/>
      <c r="F21" s="97">
        <f>'IS (lone parent)'!G$14</f>
        <v>445.87998489112255</v>
      </c>
      <c r="G21" s="97">
        <f>'IS (lone parent)'!H$14</f>
        <v>462.66635368060224</v>
      </c>
      <c r="H21" s="97">
        <f>'IS (lone parent)'!I$14</f>
        <v>475.80003332444073</v>
      </c>
      <c r="I21" s="97">
        <f>'IS (lone parent)'!J$14</f>
        <v>499.652924359228</v>
      </c>
      <c r="J21" s="97">
        <f>'IS (lone parent)'!K$14</f>
        <v>455.27384391423095</v>
      </c>
      <c r="K21" s="97">
        <f>'IS (lone parent)'!L$14</f>
        <v>389.04421973571436</v>
      </c>
      <c r="L21" s="97">
        <f>'IS (lone parent)'!M$14</f>
        <v>354.686456229187</v>
      </c>
      <c r="M21" s="97">
        <f>'IS (lone parent)'!N$14</f>
        <v>334.69148324772908</v>
      </c>
      <c r="N21" s="97">
        <f>'IS (lone parent)'!O$14</f>
        <v>305.53939063167115</v>
      </c>
      <c r="O21" s="97">
        <f>'IS (lone parent)'!P$14</f>
        <v>294.02530237651735</v>
      </c>
      <c r="P21" s="97">
        <f>'IS (lone parent)'!Q$14</f>
        <v>276.18420833347852</v>
      </c>
      <c r="Q21" s="97">
        <f>'IS (lone parent)'!R$14</f>
        <v>248.14929374613303</v>
      </c>
      <c r="R21" s="97">
        <f>'IS (lone parent)'!S$14</f>
        <v>227.26761616655114</v>
      </c>
      <c r="S21" s="97">
        <f>'IS (lone parent)'!T$14</f>
        <v>202.27999766382513</v>
      </c>
      <c r="T21" s="97">
        <f>'IS (lone parent)'!U$14</f>
        <v>186.54883017739022</v>
      </c>
      <c r="U21" s="97">
        <f>'IS (lone parent)'!V$14</f>
        <v>172.23908920380651</v>
      </c>
      <c r="V21" s="97">
        <f>'IS (lone parent)'!W$14</f>
        <v>156.55620223881766</v>
      </c>
      <c r="W21" s="97">
        <f>'IS (lone parent)'!X$14</f>
        <v>152.63462003775456</v>
      </c>
      <c r="X21" s="97">
        <f>'IS (lone parent)'!Y$14</f>
        <v>129.26722434067108</v>
      </c>
      <c r="Y21" s="109">
        <f>'IS (lone parent)'!Z$14</f>
        <v>94.017782133339168</v>
      </c>
    </row>
    <row r="22" spans="1:25" ht="15" customHeight="1" x14ac:dyDescent="0.4">
      <c r="A22" s="188" t="s">
        <v>195</v>
      </c>
      <c r="B22" s="97"/>
      <c r="C22" s="97"/>
      <c r="D22" s="97"/>
      <c r="E22" s="97"/>
      <c r="F22" s="97">
        <f>'IS (carer)'!G$14</f>
        <v>15.856423109736376</v>
      </c>
      <c r="G22" s="97">
        <f>'IS (carer)'!H$14</f>
        <v>20.067157667888122</v>
      </c>
      <c r="H22" s="97">
        <f>'IS (carer)'!I$14</f>
        <v>21.71708016284888</v>
      </c>
      <c r="I22" s="97">
        <f>'IS (carer)'!J$14</f>
        <v>23.774664060584033</v>
      </c>
      <c r="J22" s="97">
        <f>'IS (carer)'!K$14</f>
        <v>24.111603112881685</v>
      </c>
      <c r="K22" s="97">
        <f>'IS (carer)'!L$14</f>
        <v>23.007164302415106</v>
      </c>
      <c r="L22" s="97">
        <f>'IS (carer)'!M$14</f>
        <v>22.797104366538605</v>
      </c>
      <c r="M22" s="97">
        <f>'IS (carer)'!N$14</f>
        <v>23.074176866382103</v>
      </c>
      <c r="N22" s="97">
        <f>'IS (carer)'!O$14</f>
        <v>23.069233998711432</v>
      </c>
      <c r="O22" s="97">
        <f>'IS (carer)'!P$14</f>
        <v>25.53624044976323</v>
      </c>
      <c r="P22" s="97">
        <f>'IS (carer)'!Q$14</f>
        <v>33.610615784394291</v>
      </c>
      <c r="Q22" s="97">
        <f>'IS (carer)'!R$14</f>
        <v>38.002029222911091</v>
      </c>
      <c r="R22" s="97">
        <f>'IS (carer)'!S$14</f>
        <v>44.852763973992381</v>
      </c>
      <c r="S22" s="97">
        <f>'IS (carer)'!T$14</f>
        <v>48.918404319529522</v>
      </c>
      <c r="T22" s="97">
        <f>'IS (carer)'!U$14</f>
        <v>51.219904029238059</v>
      </c>
      <c r="U22" s="97">
        <f>'IS (carer)'!V$14</f>
        <v>54.510927436831579</v>
      </c>
      <c r="V22" s="97">
        <f>'IS (carer)'!W$14</f>
        <v>55.502384204620185</v>
      </c>
      <c r="W22" s="97">
        <f>'IS (carer)'!X$14</f>
        <v>60.274030894256711</v>
      </c>
      <c r="X22" s="97">
        <f>'IS (carer)'!Y$14</f>
        <v>57.977652611241353</v>
      </c>
      <c r="Y22" s="109">
        <f>'IS (carer)'!Z$14</f>
        <v>47.836368730476281</v>
      </c>
    </row>
    <row r="23" spans="1:25" ht="15" customHeight="1" x14ac:dyDescent="0.4">
      <c r="A23" s="188" t="s">
        <v>196</v>
      </c>
      <c r="B23" s="97"/>
      <c r="C23" s="97"/>
      <c r="D23" s="97"/>
      <c r="E23" s="97"/>
      <c r="F23" s="97">
        <f>'IS (others)'!G$14</f>
        <v>31.433529285303166</v>
      </c>
      <c r="G23" s="97">
        <f>'IS (others)'!H$14</f>
        <v>29.353079606636673</v>
      </c>
      <c r="H23" s="97">
        <f>'IS (others)'!I$14</f>
        <v>26.295636646676485</v>
      </c>
      <c r="I23" s="97">
        <f>'IS (others)'!J$14</f>
        <v>25.146901333787355</v>
      </c>
      <c r="J23" s="97">
        <f>'IS (others)'!K$14</f>
        <v>23.107580814029422</v>
      </c>
      <c r="K23" s="97">
        <f>'IS (others)'!L$14</f>
        <v>32.340297302750763</v>
      </c>
      <c r="L23" s="97">
        <f>'IS (others)'!M$14</f>
        <v>32.399946199750993</v>
      </c>
      <c r="M23" s="97">
        <f>'IS (others)'!N$14</f>
        <v>27.590093456750168</v>
      </c>
      <c r="N23" s="97">
        <f>'IS (others)'!O$14</f>
        <v>21.527534647502144</v>
      </c>
      <c r="O23" s="97">
        <f>'IS (others)'!P$14</f>
        <v>21.966369221351208</v>
      </c>
      <c r="P23" s="97">
        <f>'IS (others)'!Q$14</f>
        <v>21.543681814290188</v>
      </c>
      <c r="Q23" s="97">
        <f>'IS (others)'!R$14</f>
        <v>20.682044500727983</v>
      </c>
      <c r="R23" s="97">
        <f>'IS (others)'!S$14</f>
        <v>19.991726388626386</v>
      </c>
      <c r="S23" s="97">
        <f>'IS (others)'!T$14</f>
        <v>16.501846639105512</v>
      </c>
      <c r="T23" s="97">
        <f>'IS (others)'!U$14</f>
        <v>13.844070390167152</v>
      </c>
      <c r="U23" s="97">
        <f>'IS (others)'!V$14</f>
        <v>11.550847599264484</v>
      </c>
      <c r="V23" s="97">
        <f>'IS (others)'!W$14</f>
        <v>10.433659329517399</v>
      </c>
      <c r="W23" s="97">
        <f>'IS (others)'!X$14</f>
        <v>9.0034999583642357</v>
      </c>
      <c r="X23" s="97">
        <f>'IS (others)'!Y$14</f>
        <v>6.9443464042402807</v>
      </c>
      <c r="Y23" s="109">
        <f>'IS (others)'!Z$14</f>
        <v>2.3444214531904342</v>
      </c>
    </row>
    <row r="24" spans="1:25" ht="30" customHeight="1" x14ac:dyDescent="0.4">
      <c r="A24" s="189" t="s">
        <v>64</v>
      </c>
      <c r="B24" s="97"/>
      <c r="C24" s="97"/>
      <c r="D24" s="97"/>
      <c r="E24" s="97"/>
      <c r="F24" s="97">
        <f>IIDB!G$14</f>
        <v>57.301563024451148</v>
      </c>
      <c r="G24" s="97">
        <f>IIDB!H$14</f>
        <v>58.794841066064222</v>
      </c>
      <c r="H24" s="97">
        <f>IIDB!I$14</f>
        <v>59.083374842168141</v>
      </c>
      <c r="I24" s="97">
        <f>IIDB!J$14</f>
        <v>59.392570567382457</v>
      </c>
      <c r="J24" s="97">
        <f>IIDB!K$14</f>
        <v>60.956039957057413</v>
      </c>
      <c r="K24" s="97">
        <f>IIDB!L$14</f>
        <v>60.352960763567829</v>
      </c>
      <c r="L24" s="97">
        <f>IIDB!M$14</f>
        <v>60.383595572642164</v>
      </c>
      <c r="M24" s="97">
        <f>IIDB!N$14</f>
        <v>61.031264783105513</v>
      </c>
      <c r="N24" s="97">
        <f>IIDB!O$14</f>
        <v>63.083792563066844</v>
      </c>
      <c r="O24" s="97">
        <f>IIDB!P$14</f>
        <v>65.1745252419731</v>
      </c>
      <c r="P24" s="97">
        <f>IIDB!Q$14</f>
        <v>67.856286933902453</v>
      </c>
      <c r="Q24" s="97">
        <f>IIDB!R$14</f>
        <v>67.608384062231579</v>
      </c>
      <c r="R24" s="97">
        <f>IIDB!S$14</f>
        <v>69.36144578897067</v>
      </c>
      <c r="S24" s="97">
        <f>IIDB!T$14</f>
        <v>69.041606535463274</v>
      </c>
      <c r="T24" s="97">
        <f>IIDB!U$14</f>
        <v>69.991468182880439</v>
      </c>
      <c r="U24" s="97">
        <f>IIDB!V$14</f>
        <v>69.084932977498767</v>
      </c>
      <c r="V24" s="97">
        <f>IIDB!W$14</f>
        <v>66.598770268162127</v>
      </c>
      <c r="W24" s="97">
        <f>IIDB!X$14</f>
        <v>65.115377308481598</v>
      </c>
      <c r="X24" s="97">
        <f>IIDB!Y$14</f>
        <v>65.109140957854351</v>
      </c>
      <c r="Y24" s="109">
        <f>IIDB!Z$14</f>
        <v>64.64149056270324</v>
      </c>
    </row>
    <row r="25" spans="1:25" ht="15" customHeight="1" x14ac:dyDescent="0.4">
      <c r="A25" s="187" t="s">
        <v>65</v>
      </c>
      <c r="B25" s="97">
        <f>JSA!C$14</f>
        <v>212.90749392679609</v>
      </c>
      <c r="C25" s="97">
        <f>JSA!D$14</f>
        <v>349.50769133443407</v>
      </c>
      <c r="D25" s="97">
        <f>JSA!E$14</f>
        <v>297.20122508485701</v>
      </c>
      <c r="E25" s="97">
        <f>JSA!F$14</f>
        <v>262.93106188312606</v>
      </c>
      <c r="F25" s="97">
        <f>JSA!G$14</f>
        <v>220.85268160437212</v>
      </c>
      <c r="G25" s="97">
        <f>JSA!H$14</f>
        <v>196.9123237276832</v>
      </c>
      <c r="H25" s="97">
        <f>JSA!I$14</f>
        <v>215.5862492000314</v>
      </c>
      <c r="I25" s="97">
        <f>JSA!J$14</f>
        <v>222.07693476112922</v>
      </c>
      <c r="J25" s="97">
        <f>JSA!K$14</f>
        <v>191.32255005674043</v>
      </c>
      <c r="K25" s="97">
        <f>JSA!L$14</f>
        <v>203.76588899102055</v>
      </c>
      <c r="L25" s="97">
        <f>JSA!M$14</f>
        <v>214.21455817039526</v>
      </c>
      <c r="M25" s="97">
        <f>JSA!N$14</f>
        <v>188.97290136098937</v>
      </c>
      <c r="N25" s="97">
        <f>JSA!O$14</f>
        <v>264.06068679210654</v>
      </c>
      <c r="O25" s="97">
        <f>JSA!P$14</f>
        <v>471.26637460224123</v>
      </c>
      <c r="P25" s="97">
        <f>JSA!Q$14</f>
        <v>426.44334657407859</v>
      </c>
      <c r="Q25" s="97">
        <f>JSA!R$14</f>
        <v>455.3283911445626</v>
      </c>
      <c r="R25" s="97">
        <f>JSA!S$14</f>
        <v>470.654416054725</v>
      </c>
      <c r="S25" s="97">
        <f>JSA!T$14</f>
        <v>375.89486621350261</v>
      </c>
      <c r="T25" s="97">
        <f>JSA!U$14</f>
        <v>254.29873943076723</v>
      </c>
      <c r="U25" s="97">
        <f>JSA!V$14</f>
        <v>194.7312728310782</v>
      </c>
      <c r="V25" s="97">
        <f>JSA!W$14</f>
        <v>164.89381847532934</v>
      </c>
      <c r="W25" s="97">
        <f>JSA!X$14</f>
        <v>152.28480713073884</v>
      </c>
      <c r="X25" s="97">
        <f>JSA!Y$14</f>
        <v>115.51299079865532</v>
      </c>
      <c r="Y25" s="109">
        <f>JSA!Z$14</f>
        <v>62.728861406344244</v>
      </c>
    </row>
    <row r="26" spans="1:25" ht="15" customHeight="1" x14ac:dyDescent="0.4">
      <c r="A26" s="187" t="s">
        <v>66</v>
      </c>
      <c r="B26" s="97">
        <f>MA!C$14</f>
        <v>0</v>
      </c>
      <c r="C26" s="97">
        <f>MA!D$14</f>
        <v>0</v>
      </c>
      <c r="D26" s="97">
        <f>MA!E$14</f>
        <v>0</v>
      </c>
      <c r="E26" s="97">
        <f>MA!F$14</f>
        <v>0</v>
      </c>
      <c r="F26" s="97">
        <f>MA!G$14</f>
        <v>6.1177394998918038</v>
      </c>
      <c r="G26" s="97">
        <f>MA!H$14</f>
        <v>7.958103184223706</v>
      </c>
      <c r="H26" s="97">
        <f>MA!I$14</f>
        <v>11.262363688611549</v>
      </c>
      <c r="I26" s="97">
        <f>MA!J$14</f>
        <v>20.266835168941345</v>
      </c>
      <c r="J26" s="97">
        <f>MA!K$14</f>
        <v>24.689794473417482</v>
      </c>
      <c r="K26" s="97">
        <f>MA!L$14</f>
        <v>25.196965856868154</v>
      </c>
      <c r="L26" s="97">
        <f>MA!M$14</f>
        <v>28.899992898759614</v>
      </c>
      <c r="M26" s="97">
        <f>MA!N$14</f>
        <v>37.58114697134436</v>
      </c>
      <c r="N26" s="97">
        <f>MA!O$14</f>
        <v>52.392154614621383</v>
      </c>
      <c r="O26" s="97">
        <f>MA!P$14</f>
        <v>49.387132053793685</v>
      </c>
      <c r="P26" s="97">
        <f>MA!Q$14</f>
        <v>51.743280312675793</v>
      </c>
      <c r="Q26" s="97">
        <f>MA!R$14</f>
        <v>55.167170695488252</v>
      </c>
      <c r="R26" s="97">
        <f>MA!S$14</f>
        <v>59.293164666376057</v>
      </c>
      <c r="S26" s="97">
        <f>MA!T$14</f>
        <v>57.641515818841775</v>
      </c>
      <c r="T26" s="97">
        <f>MA!U$14</f>
        <v>56.553338587597999</v>
      </c>
      <c r="U26" s="97">
        <f>MA!V$14</f>
        <v>58.202087609946254</v>
      </c>
      <c r="V26" s="97">
        <f>MA!W$14</f>
        <v>59.513921825734073</v>
      </c>
      <c r="W26" s="97">
        <f>MA!X$14</f>
        <v>58.992085352840007</v>
      </c>
      <c r="X26" s="97">
        <f>MA!Y$14</f>
        <v>60.02433822699485</v>
      </c>
      <c r="Y26" s="109">
        <f>MA!Z$14</f>
        <v>60.395312113979095</v>
      </c>
    </row>
    <row r="27" spans="1:25" ht="15" customHeight="1" x14ac:dyDescent="0.4">
      <c r="A27" s="187" t="s">
        <v>197</v>
      </c>
      <c r="B27" s="97"/>
      <c r="C27" s="97"/>
      <c r="D27" s="97"/>
      <c r="E27" s="97"/>
      <c r="F27" s="97"/>
      <c r="G27" s="97"/>
      <c r="H27" s="97"/>
      <c r="I27" s="97"/>
      <c r="J27" s="97">
        <f>O75TVL!K$14</f>
        <v>63.34554382972032</v>
      </c>
      <c r="K27" s="97">
        <f>O75TVL!L$14</f>
        <v>67.002445219970483</v>
      </c>
      <c r="L27" s="97">
        <f>O75TVL!M$14</f>
        <v>71.116030234335526</v>
      </c>
      <c r="M27" s="97">
        <f>O75TVL!N$14</f>
        <v>74.531227572423916</v>
      </c>
      <c r="N27" s="97">
        <f>O75TVL!O$14</f>
        <v>77.269253053178176</v>
      </c>
      <c r="O27" s="97">
        <f>O75TVL!P$14</f>
        <v>80.520155998417422</v>
      </c>
      <c r="P27" s="97">
        <f>O75TVL!Q$14</f>
        <v>84.916224799973534</v>
      </c>
      <c r="Q27" s="97">
        <f>O75TVL!R$14</f>
        <v>86.208653286742774</v>
      </c>
      <c r="R27" s="97">
        <f>O75TVL!S$14</f>
        <v>87.486748755901559</v>
      </c>
      <c r="S27" s="97">
        <f>O75TVL!T$14</f>
        <v>88.188031053057969</v>
      </c>
      <c r="T27" s="97">
        <f>O75TVL!U$14</f>
        <v>89.054345515516985</v>
      </c>
      <c r="U27" s="97">
        <f>O75TVL!V$14</f>
        <v>90.652246836465338</v>
      </c>
      <c r="V27" s="97">
        <f>O75TVL!W$14</f>
        <v>91.498075083875179</v>
      </c>
      <c r="W27" s="97">
        <f>O75TVL!X$14</f>
        <v>95.46416142908825</v>
      </c>
      <c r="X27" s="97">
        <f>O75TVL!Y$14</f>
        <v>68.299065185662698</v>
      </c>
      <c r="Y27" s="109">
        <f>O75TVL!Z$14</f>
        <v>37.176856697769047</v>
      </c>
    </row>
    <row r="28" spans="1:25" ht="15" customHeight="1" x14ac:dyDescent="0.4">
      <c r="A28" s="187" t="s">
        <v>100</v>
      </c>
      <c r="B28" s="97"/>
      <c r="C28" s="97"/>
      <c r="D28" s="97"/>
      <c r="E28" s="97"/>
      <c r="F28" s="97"/>
      <c r="G28" s="97"/>
      <c r="H28" s="97"/>
      <c r="I28" s="97">
        <f>PC!J$14</f>
        <v>0</v>
      </c>
      <c r="J28" s="97">
        <f>PC!K$14</f>
        <v>568.09030557298672</v>
      </c>
      <c r="K28" s="97">
        <f>PC!L$14</f>
        <v>620.66848475374695</v>
      </c>
      <c r="L28" s="97">
        <f>PC!M$14</f>
        <v>669.89260735588823</v>
      </c>
      <c r="M28" s="97">
        <f>PC!N$14</f>
        <v>725.79548870013184</v>
      </c>
      <c r="N28" s="97">
        <f>PC!O$14</f>
        <v>765.20743462531664</v>
      </c>
      <c r="O28" s="97">
        <f>PC!P$14</f>
        <v>817.9087523832618</v>
      </c>
      <c r="P28" s="97">
        <f>PC!Q$14</f>
        <v>839.30374505228656</v>
      </c>
      <c r="Q28" s="97">
        <f>PC!R$14</f>
        <v>829.15370835174406</v>
      </c>
      <c r="R28" s="97">
        <f>PC!S$14</f>
        <v>777.39129393248595</v>
      </c>
      <c r="S28" s="97">
        <f>PC!T$14</f>
        <v>732.22500289278366</v>
      </c>
      <c r="T28" s="97">
        <f>PC!U$14</f>
        <v>685.37690798555241</v>
      </c>
      <c r="U28" s="97">
        <f>PC!V$14</f>
        <v>637.24834617522504</v>
      </c>
      <c r="V28" s="97">
        <f>PC!W$14</f>
        <v>599.48965676884768</v>
      </c>
      <c r="W28" s="97">
        <f>PC!X$14</f>
        <v>572.23812263274658</v>
      </c>
      <c r="X28" s="97">
        <f>PC!Y$14</f>
        <v>549.53076724034429</v>
      </c>
      <c r="Y28" s="109">
        <f>PC!Z$14</f>
        <v>542.83897147131336</v>
      </c>
    </row>
    <row r="29" spans="1:25" ht="30" customHeight="1" x14ac:dyDescent="0.4">
      <c r="A29" s="187" t="s">
        <v>113</v>
      </c>
      <c r="B29" s="97"/>
      <c r="C29" s="97"/>
      <c r="D29" s="97"/>
      <c r="E29" s="97"/>
      <c r="F29" s="97"/>
      <c r="G29" s="97"/>
      <c r="H29" s="97"/>
      <c r="I29" s="97">
        <f>PIP!J$14</f>
        <v>0</v>
      </c>
      <c r="J29" s="97">
        <f>PIP!K$14</f>
        <v>0</v>
      </c>
      <c r="K29" s="97">
        <f>PIP!L$14</f>
        <v>0</v>
      </c>
      <c r="L29" s="97">
        <f>PIP!M$14</f>
        <v>0</v>
      </c>
      <c r="M29" s="97">
        <f>PIP!N$14</f>
        <v>0</v>
      </c>
      <c r="N29" s="97">
        <f>PIP!O$14</f>
        <v>0</v>
      </c>
      <c r="O29" s="97">
        <f>PIP!P$14</f>
        <v>0</v>
      </c>
      <c r="P29" s="97">
        <f>PIP!Q$14</f>
        <v>0</v>
      </c>
      <c r="Q29" s="97">
        <f>PIP!R$14</f>
        <v>0</v>
      </c>
      <c r="R29" s="97">
        <f>PIP!S$14</f>
        <v>0</v>
      </c>
      <c r="S29" s="97">
        <f>PIP!T$14</f>
        <v>13.528240521075423</v>
      </c>
      <c r="T29" s="97">
        <f>PIP!U$14</f>
        <v>116.72963349642754</v>
      </c>
      <c r="U29" s="97">
        <f>PIP!V$14</f>
        <v>244.39655501691988</v>
      </c>
      <c r="V29" s="97">
        <f>PIP!W$14</f>
        <v>478.90210259220311</v>
      </c>
      <c r="W29" s="97">
        <f>PIP!X$14</f>
        <v>829.09186942700353</v>
      </c>
      <c r="X29" s="97">
        <f>PIP!Y$14</f>
        <v>1013.8888167309634</v>
      </c>
      <c r="Y29" s="109">
        <f>PIP!Z$14</f>
        <v>1192.752304649895</v>
      </c>
    </row>
    <row r="30" spans="1:25" ht="15" customHeight="1" x14ac:dyDescent="0.4">
      <c r="A30" s="187" t="s">
        <v>67</v>
      </c>
      <c r="B30" s="97">
        <f>SDA!C$14</f>
        <v>100.33732143899478</v>
      </c>
      <c r="C30" s="97">
        <f>SDA!D$14</f>
        <v>110.34077526535656</v>
      </c>
      <c r="D30" s="97">
        <f>SDA!E$14</f>
        <v>110.04549977670044</v>
      </c>
      <c r="E30" s="97">
        <f>SDA!F$14</f>
        <v>113.54696470655433</v>
      </c>
      <c r="F30" s="97">
        <f>SDA!G$14</f>
        <v>114.44174288656954</v>
      </c>
      <c r="G30" s="97">
        <f>SDA!H$14</f>
        <v>117.40586397907479</v>
      </c>
      <c r="H30" s="97">
        <f>SDA!I$14</f>
        <v>107.75853117488239</v>
      </c>
      <c r="I30" s="97">
        <f>SDA!J$14</f>
        <v>105.33745908015416</v>
      </c>
      <c r="J30" s="97">
        <f>SDA!K$14</f>
        <v>103.79216076057671</v>
      </c>
      <c r="K30" s="97">
        <f>SDA!L$14</f>
        <v>102.06653809784451</v>
      </c>
      <c r="L30" s="97">
        <f>SDA!M$14</f>
        <v>102.55463183868949</v>
      </c>
      <c r="M30" s="97">
        <f>SDA!N$14</f>
        <v>101.8044243112645</v>
      </c>
      <c r="N30" s="97">
        <f>SDA!O$14</f>
        <v>100.75631626443197</v>
      </c>
      <c r="O30" s="97">
        <f>SDA!P$14</f>
        <v>103.16993493216867</v>
      </c>
      <c r="P30" s="97">
        <f>SDA!Q$14</f>
        <v>101.57338718645582</v>
      </c>
      <c r="Q30" s="97">
        <f>SDA!R$14</f>
        <v>100.70721640585158</v>
      </c>
      <c r="R30" s="97">
        <f>SDA!S$14</f>
        <v>101.4230215673998</v>
      </c>
      <c r="S30" s="97">
        <f>SDA!T$14</f>
        <v>97.901020807500203</v>
      </c>
      <c r="T30" s="97">
        <f>SDA!U$14</f>
        <v>79.283640272172406</v>
      </c>
      <c r="U30" s="97">
        <f>SDA!V$14</f>
        <v>49.093742089800003</v>
      </c>
      <c r="V30" s="97">
        <f>SDA!W$14</f>
        <v>26.403953281903881</v>
      </c>
      <c r="W30" s="97">
        <f>SDA!X$14</f>
        <v>13.906168922141005</v>
      </c>
      <c r="X30" s="97">
        <f>SDA!Y$14</f>
        <v>11.325884727057121</v>
      </c>
      <c r="Y30" s="109">
        <f>SDA!Z$14</f>
        <v>10.246624500485437</v>
      </c>
    </row>
    <row r="31" spans="1:25" ht="15" customHeight="1" x14ac:dyDescent="0.4">
      <c r="A31" s="188" t="s">
        <v>54</v>
      </c>
      <c r="B31" s="97"/>
      <c r="C31" s="97"/>
      <c r="D31" s="97"/>
      <c r="E31" s="97"/>
      <c r="F31" s="97">
        <f>'SDA (working age)'!G$14</f>
        <v>96.170347521651763</v>
      </c>
      <c r="G31" s="97">
        <f>'SDA (working age)'!H$14</f>
        <v>98.995999226190747</v>
      </c>
      <c r="H31" s="97">
        <f>'SDA (working age)'!I$14</f>
        <v>89.652337007565862</v>
      </c>
      <c r="I31" s="97">
        <f>'SDA (working age)'!J$14</f>
        <v>86.588714049122586</v>
      </c>
      <c r="J31" s="97">
        <f>'SDA (working age)'!K$14</f>
        <v>90.147213049094717</v>
      </c>
      <c r="K31" s="97">
        <f>'SDA (working age)'!L$14</f>
        <v>87.846707903125903</v>
      </c>
      <c r="L31" s="97">
        <f>'SDA (working age)'!M$14</f>
        <v>87.484124230387053</v>
      </c>
      <c r="M31" s="97">
        <f>'SDA (working age)'!N$14</f>
        <v>79.528639275630724</v>
      </c>
      <c r="N31" s="97">
        <f>'SDA (working age)'!O$14</f>
        <v>81.33030991163578</v>
      </c>
      <c r="O31" s="97">
        <f>'SDA (working age)'!P$14</f>
        <v>82.668046862611817</v>
      </c>
      <c r="P31" s="97">
        <f>'SDA (working age)'!Q$14</f>
        <v>82.109763963901059</v>
      </c>
      <c r="Q31" s="97">
        <f>'SDA (working age)'!R$14</f>
        <v>81.231963877216657</v>
      </c>
      <c r="R31" s="97">
        <f>'SDA (working age)'!S$14</f>
        <v>83.087888759318275</v>
      </c>
      <c r="S31" s="97">
        <f>'SDA (working age)'!T$14</f>
        <v>81.500984865121509</v>
      </c>
      <c r="T31" s="97">
        <f>'SDA (working age)'!U$14</f>
        <v>63.344099171557225</v>
      </c>
      <c r="U31" s="97">
        <f>'SDA (working age)'!V$14</f>
        <v>34.139178711518689</v>
      </c>
      <c r="V31" s="97">
        <f>'SDA (working age)'!W$14</f>
        <v>12.499657936704356</v>
      </c>
      <c r="W31" s="97">
        <f>'SDA (working age)'!X$14</f>
        <v>1.5409097247538717</v>
      </c>
      <c r="X31" s="97">
        <f>'SDA (working age)'!Y$14</f>
        <v>0.10930861880618463</v>
      </c>
      <c r="Y31" s="109">
        <f>'SDA (working age)'!Z$14</f>
        <v>0</v>
      </c>
    </row>
    <row r="32" spans="1:25" ht="15" customHeight="1" x14ac:dyDescent="0.4">
      <c r="A32" s="188" t="s">
        <v>55</v>
      </c>
      <c r="B32" s="97"/>
      <c r="C32" s="97"/>
      <c r="D32" s="97"/>
      <c r="E32" s="97"/>
      <c r="F32" s="97">
        <f>'SDA (pensioners)'!G$14</f>
        <v>18.271395364917815</v>
      </c>
      <c r="G32" s="97">
        <f>'SDA (pensioners)'!H$14</f>
        <v>18.40986475288403</v>
      </c>
      <c r="H32" s="97">
        <f>'SDA (pensioners)'!I$14</f>
        <v>18.106194167316492</v>
      </c>
      <c r="I32" s="97">
        <f>'SDA (pensioners)'!J$14</f>
        <v>18.748745031031575</v>
      </c>
      <c r="J32" s="97">
        <f>'SDA (pensioners)'!K$14</f>
        <v>13.644947711482011</v>
      </c>
      <c r="K32" s="97">
        <f>'SDA (pensioners)'!L$14</f>
        <v>14.2198301947186</v>
      </c>
      <c r="L32" s="97">
        <f>'SDA (pensioners)'!M$14</f>
        <v>15.070507608302433</v>
      </c>
      <c r="M32" s="97">
        <f>'SDA (pensioners)'!N$14</f>
        <v>22.275785035633774</v>
      </c>
      <c r="N32" s="97">
        <f>'SDA (pensioners)'!O$14</f>
        <v>19.426006352796211</v>
      </c>
      <c r="O32" s="97">
        <f>'SDA (pensioners)'!P$14</f>
        <v>20.501888069556859</v>
      </c>
      <c r="P32" s="97">
        <f>'SDA (pensioners)'!Q$14</f>
        <v>19.463623222554759</v>
      </c>
      <c r="Q32" s="97">
        <f>'SDA (pensioners)'!R$14</f>
        <v>19.475252528634911</v>
      </c>
      <c r="R32" s="97">
        <f>'SDA (pensioners)'!S$14</f>
        <v>18.335132808081511</v>
      </c>
      <c r="S32" s="97">
        <f>'SDA (pensioners)'!T$14</f>
        <v>16.400035942378675</v>
      </c>
      <c r="T32" s="97">
        <f>'SDA (pensioners)'!U$14</f>
        <v>15.939541100615175</v>
      </c>
      <c r="U32" s="97">
        <f>'SDA (pensioners)'!V$14</f>
        <v>14.954563378281307</v>
      </c>
      <c r="V32" s="97">
        <f>'SDA (pensioners)'!W$14</f>
        <v>13.904295345199525</v>
      </c>
      <c r="W32" s="97">
        <f>'SDA (pensioners)'!X$14</f>
        <v>12.365259197387132</v>
      </c>
      <c r="X32" s="97">
        <f>'SDA (pensioners)'!Y$14</f>
        <v>11.216576108250937</v>
      </c>
      <c r="Y32" s="109">
        <f>'SDA (pensioners)'!Z$14</f>
        <v>10.246624500485437</v>
      </c>
    </row>
    <row r="33" spans="1:25" ht="15" x14ac:dyDescent="0.4">
      <c r="A33" s="190" t="s">
        <v>68</v>
      </c>
      <c r="B33" s="97">
        <f>SP!C$14</f>
        <v>0</v>
      </c>
      <c r="C33" s="97">
        <f>SP!D$14</f>
        <v>0</v>
      </c>
      <c r="D33" s="97">
        <f>SP!E$14</f>
        <v>0</v>
      </c>
      <c r="E33" s="97">
        <f>SP!F$14</f>
        <v>5241.0957255110334</v>
      </c>
      <c r="F33" s="97">
        <f>SP!G$14</f>
        <v>5369.9661062965515</v>
      </c>
      <c r="G33" s="97">
        <f>SP!H$14</f>
        <v>5803.0675758008792</v>
      </c>
      <c r="H33" s="97">
        <f>SP!I$14</f>
        <v>6191.8009542717973</v>
      </c>
      <c r="I33" s="97">
        <f>SP!J$14</f>
        <v>6493.3485432331763</v>
      </c>
      <c r="J33" s="97">
        <f>SP!K$14</f>
        <v>6826.3936316914569</v>
      </c>
      <c r="K33" s="97">
        <f>SP!L$14</f>
        <v>7206.0281802838617</v>
      </c>
      <c r="L33" s="97">
        <f>SP!M$14</f>
        <v>7534.8475875942968</v>
      </c>
      <c r="M33" s="97">
        <f>SP!N$14</f>
        <v>8116.0196612258742</v>
      </c>
      <c r="N33" s="97">
        <f>SP!O$14</f>
        <v>8699.1375347254343</v>
      </c>
      <c r="O33" s="97">
        <f>SP!P$14</f>
        <v>9472.3440947977633</v>
      </c>
      <c r="P33" s="97">
        <f>SP!Q$14</f>
        <v>9892.7462825561706</v>
      </c>
      <c r="Q33" s="97">
        <f>SP!R$14</f>
        <v>10539.246620743326</v>
      </c>
      <c r="R33" s="97">
        <f>SP!S$14</f>
        <v>11379.071613379556</v>
      </c>
      <c r="S33" s="97">
        <f>SP!T$14</f>
        <v>11892.288847467114</v>
      </c>
      <c r="T33" s="97">
        <f>SP!U$14</f>
        <v>12392.929136629427</v>
      </c>
      <c r="U33" s="97">
        <f>SP!V$14</f>
        <v>12822.475186725023</v>
      </c>
      <c r="V33" s="97">
        <f>SP!W$14</f>
        <v>13145.345637424136</v>
      </c>
      <c r="W33" s="97">
        <f>SP!X$14</f>
        <v>13489.815636289517</v>
      </c>
      <c r="X33" s="97">
        <f>SP!Y$14</f>
        <v>13933.191464254694</v>
      </c>
      <c r="Y33" s="109">
        <f>SP!Z$14</f>
        <v>14273.752467262766</v>
      </c>
    </row>
    <row r="34" spans="1:25" ht="30" customHeight="1" x14ac:dyDescent="0.4">
      <c r="A34" s="190" t="s">
        <v>101</v>
      </c>
      <c r="B34" s="97"/>
      <c r="C34" s="97"/>
      <c r="D34" s="97"/>
      <c r="E34" s="97"/>
      <c r="F34" s="97"/>
      <c r="G34" s="97"/>
      <c r="H34" s="97"/>
      <c r="I34" s="97"/>
      <c r="J34" s="97">
        <f>SMP!K$14</f>
        <v>183.17211884960997</v>
      </c>
      <c r="K34" s="97">
        <f>SMP!L$14</f>
        <v>171.75615572307757</v>
      </c>
      <c r="L34" s="97">
        <f>SMP!M$14</f>
        <v>196.69708181869657</v>
      </c>
      <c r="M34" s="97">
        <f>SMP!N$14</f>
        <v>234.54102952626064</v>
      </c>
      <c r="N34" s="97">
        <f>SMP!O$14</f>
        <v>281.60677341096419</v>
      </c>
      <c r="O34" s="97">
        <f>SMP!P$14</f>
        <v>305.99429185155702</v>
      </c>
      <c r="P34" s="97">
        <f>SMP!Q$14</f>
        <v>328.57380402410547</v>
      </c>
      <c r="Q34" s="97">
        <f>SMP!R$14</f>
        <v>326.82723431494799</v>
      </c>
      <c r="R34" s="97">
        <f>SMP!S$14</f>
        <v>334.22370911545443</v>
      </c>
      <c r="S34" s="97">
        <f>SMP!T$14</f>
        <v>331.21273643963002</v>
      </c>
      <c r="T34" s="97">
        <f>SMP!U$14</f>
        <v>338.38667454448984</v>
      </c>
      <c r="U34" s="97">
        <f>SMP!V$14</f>
        <v>353.68078559999998</v>
      </c>
      <c r="V34" s="97">
        <f>SMP!W$14</f>
        <v>380.689973173</v>
      </c>
      <c r="W34" s="97">
        <f>SMP!X$14</f>
        <v>357.50420199672379</v>
      </c>
      <c r="X34" s="97">
        <f>SMP!Y$14</f>
        <v>374.73306732799551</v>
      </c>
      <c r="Y34" s="109">
        <f>SMP!Z$14</f>
        <v>333.24970194113257</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UC!T$14</f>
        <v>0</v>
      </c>
      <c r="T35" s="97">
        <f>UC!U$14</f>
        <v>4.247151979763264E-2</v>
      </c>
      <c r="U35" s="97">
        <f>UC!V$14</f>
        <v>18.84657405840516</v>
      </c>
      <c r="V35" s="97">
        <f>UC!W$14</f>
        <v>100.9956203107245</v>
      </c>
      <c r="W35" s="97">
        <f>UC!X$14</f>
        <v>248.31646723253922</v>
      </c>
      <c r="X35" s="97">
        <f>UC!Y$14</f>
        <v>739.88483225685411</v>
      </c>
      <c r="Y35" s="109">
        <f>UC!Z$14</f>
        <v>1952.0771671902708</v>
      </c>
    </row>
    <row r="36" spans="1:25" ht="15" customHeight="1" x14ac:dyDescent="0.4">
      <c r="A36" s="190" t="s">
        <v>69</v>
      </c>
      <c r="B36" s="97"/>
      <c r="C36" s="97"/>
      <c r="D36" s="97"/>
      <c r="E36" s="97"/>
      <c r="F36" s="97">
        <f>WFP!G$14</f>
        <v>244.41682382855765</v>
      </c>
      <c r="G36" s="97">
        <f>WFP!H$14</f>
        <v>235.1378600838766</v>
      </c>
      <c r="H36" s="97">
        <f>WFP!I$14</f>
        <v>238.9731602057862</v>
      </c>
      <c r="I36" s="97">
        <f>WFP!J$14</f>
        <v>271.08855246615963</v>
      </c>
      <c r="J36" s="97">
        <f>WFP!K$14</f>
        <v>353.74322775837163</v>
      </c>
      <c r="K36" s="97">
        <f>WFP!L$14</f>
        <v>452.9084842571138</v>
      </c>
      <c r="L36" s="97">
        <f>WFP!M$14</f>
        <v>287.19405232155503</v>
      </c>
      <c r="M36" s="97">
        <f>WFP!N$14</f>
        <v>296.03559969169373</v>
      </c>
      <c r="N36" s="97">
        <f>WFP!O$14</f>
        <v>388.17490248962321</v>
      </c>
      <c r="O36" s="97">
        <f>WFP!P$14</f>
        <v>393.22238289420943</v>
      </c>
      <c r="P36" s="97">
        <f>WFP!Q$14</f>
        <v>401.33909012551646</v>
      </c>
      <c r="Q36" s="97">
        <f>WFP!R$14</f>
        <v>309.85275944791931</v>
      </c>
      <c r="R36" s="97">
        <f>WFP!S$14</f>
        <v>308.56993877097551</v>
      </c>
      <c r="S36" s="97">
        <f>WFP!T$14</f>
        <v>308.64103680509328</v>
      </c>
      <c r="T36" s="97">
        <f>WFP!U$14</f>
        <v>305.24839790684814</v>
      </c>
      <c r="U36" s="97">
        <f>WFP!V$14</f>
        <v>301.83442247075038</v>
      </c>
      <c r="V36" s="97">
        <f>WFP!W$14</f>
        <v>298.88134416945479</v>
      </c>
      <c r="W36" s="97">
        <f>WFP!X$14</f>
        <v>295.84622160746886</v>
      </c>
      <c r="X36" s="97">
        <f>WFP!Y$14</f>
        <v>292.47536634131808</v>
      </c>
      <c r="Y36" s="109">
        <f>WFP!Z$14</f>
        <v>289.77397000775392</v>
      </c>
    </row>
    <row r="37" spans="1:25" ht="30" customHeight="1" x14ac:dyDescent="0.4">
      <c r="A37" s="191" t="s">
        <v>198</v>
      </c>
      <c r="B37" s="90">
        <f>SUM(B3:B36)-SUM(B9:B11,B19:B23)</f>
        <v>4435.0589591003873</v>
      </c>
      <c r="C37" s="90">
        <f>SUM(C3:C36)-SUM(C9:C11,C19:C23)</f>
        <v>4299.1444531729012</v>
      </c>
      <c r="D37" s="90">
        <f>SUM(D3:D36)-SUM(D9:D11,D19:D23)</f>
        <v>4235.8331079934187</v>
      </c>
      <c r="E37" s="90">
        <f>SUM(E3:E36)-SUM(E9:E11,E19:E23)</f>
        <v>9617.4153280913051</v>
      </c>
      <c r="F37" s="90">
        <f t="shared" ref="F37:M37" si="0">SUM(F3:F36)-SUM(F9:F11,F19:F23,F31:F32)</f>
        <v>10138.318060421003</v>
      </c>
      <c r="G37" s="90">
        <f t="shared" si="0"/>
        <v>10831.770222625746</v>
      </c>
      <c r="H37" s="90">
        <f t="shared" si="0"/>
        <v>11414.374749702818</v>
      </c>
      <c r="I37" s="90">
        <f t="shared" si="0"/>
        <v>11799.030978644207</v>
      </c>
      <c r="J37" s="90">
        <f t="shared" si="0"/>
        <v>12990.071808040369</v>
      </c>
      <c r="K37" s="90">
        <f t="shared" si="0"/>
        <v>13682.488852998687</v>
      </c>
      <c r="L37" s="90">
        <f t="shared" si="0"/>
        <v>14140.4194844137</v>
      </c>
      <c r="M37" s="90">
        <f t="shared" si="0"/>
        <v>15094.540510909728</v>
      </c>
      <c r="N37" s="90">
        <f t="shared" ref="N37:V37" si="1">SUM(N3:N36)-SUM(N9:N11,N19:N23,N31:N32,N15:N16)</f>
        <v>16289.339123918193</v>
      </c>
      <c r="O37" s="90">
        <f t="shared" si="1"/>
        <v>18082.199641242856</v>
      </c>
      <c r="P37" s="90">
        <f t="shared" si="1"/>
        <v>18864.657877015481</v>
      </c>
      <c r="Q37" s="90">
        <f t="shared" si="1"/>
        <v>19708.50515220223</v>
      </c>
      <c r="R37" s="90">
        <f t="shared" si="1"/>
        <v>20812.39262106728</v>
      </c>
      <c r="S37" s="90">
        <f t="shared" si="1"/>
        <v>20704.882351390097</v>
      </c>
      <c r="T37" s="90">
        <f t="shared" si="1"/>
        <v>21290.350754566127</v>
      </c>
      <c r="U37" s="90">
        <f t="shared" si="1"/>
        <v>21859.07781505843</v>
      </c>
      <c r="V37" s="90">
        <f t="shared" si="1"/>
        <v>22239.553730715688</v>
      </c>
      <c r="W37" s="90">
        <f t="shared" ref="W37:Y37" si="2">SUM(W3:W36)-SUM(W9:W11,W19:W23,W31:W32,W15:W16)</f>
        <v>22729.379915747861</v>
      </c>
      <c r="X37" s="90">
        <f t="shared" si="2"/>
        <v>23434.142080029756</v>
      </c>
      <c r="Y37" s="110">
        <f t="shared" si="2"/>
        <v>24541.821902144697</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398.18075909677032</v>
      </c>
      <c r="C41" s="185">
        <v>405.35952625472771</v>
      </c>
      <c r="D41" s="185">
        <v>413.01891055114669</v>
      </c>
      <c r="E41" s="185">
        <v>422.90099009104227</v>
      </c>
      <c r="F41" s="185">
        <v>431.27917436448269</v>
      </c>
      <c r="G41" s="185">
        <v>458.86740450442556</v>
      </c>
      <c r="H41" s="185">
        <v>478.77240743008917</v>
      </c>
      <c r="I41" s="185">
        <v>513.65648748006322</v>
      </c>
      <c r="J41" s="185">
        <v>548.55091023631644</v>
      </c>
      <c r="K41" s="185">
        <v>584.08631198295302</v>
      </c>
      <c r="L41" s="185">
        <v>604.19025781619064</v>
      </c>
      <c r="M41" s="185">
        <v>642.01779820052229</v>
      </c>
      <c r="N41" s="185">
        <v>681.48884968948755</v>
      </c>
      <c r="O41" s="185">
        <v>735.58133973267604</v>
      </c>
      <c r="P41" s="185">
        <v>754.07432405259249</v>
      </c>
      <c r="Q41" s="185">
        <v>770.29675182117876</v>
      </c>
      <c r="R41" s="185">
        <v>780.31184415227222</v>
      </c>
      <c r="S41" s="185">
        <v>750.24120775552933</v>
      </c>
      <c r="T41" s="185">
        <v>753.22253626531278</v>
      </c>
      <c r="U41" s="185">
        <v>765.12997551192757</v>
      </c>
      <c r="V41" s="185">
        <v>753.40587138684702</v>
      </c>
      <c r="W41" s="185">
        <v>752.24427044156005</v>
      </c>
      <c r="X41" s="185">
        <v>759.70376951090657</v>
      </c>
      <c r="Y41" s="186">
        <v>780.4697915592044</v>
      </c>
    </row>
    <row r="42" spans="1:25" ht="15" x14ac:dyDescent="0.4">
      <c r="A42" s="187" t="s">
        <v>190</v>
      </c>
      <c r="B42" s="97" t="s">
        <v>219</v>
      </c>
      <c r="C42" s="97" t="s">
        <v>219</v>
      </c>
      <c r="D42" s="97" t="s">
        <v>219</v>
      </c>
      <c r="E42" s="97">
        <v>204.48126372511587</v>
      </c>
      <c r="F42" s="97">
        <v>195.91600194080385</v>
      </c>
      <c r="G42" s="97">
        <v>214.65855557912687</v>
      </c>
      <c r="H42" s="97">
        <v>202.01649756939676</v>
      </c>
      <c r="I42" s="97">
        <v>183.31064451650707</v>
      </c>
      <c r="J42" s="97">
        <v>163.34457293617189</v>
      </c>
      <c r="K42" s="97">
        <v>150.98778593637547</v>
      </c>
      <c r="L42" s="97">
        <v>133.39655178809076</v>
      </c>
      <c r="M42" s="97">
        <v>121.42682747818834</v>
      </c>
      <c r="N42" s="97">
        <v>108.58306796671978</v>
      </c>
      <c r="O42" s="97">
        <v>103.97169703781032</v>
      </c>
      <c r="P42" s="97">
        <v>97.402919168299675</v>
      </c>
      <c r="Q42" s="97">
        <v>93.167900661020454</v>
      </c>
      <c r="R42" s="97">
        <v>91.392994913061699</v>
      </c>
      <c r="S42" s="97">
        <v>88.510724853482799</v>
      </c>
      <c r="T42" s="97">
        <v>85.27721135624985</v>
      </c>
      <c r="U42" s="97">
        <v>85.193031761438476</v>
      </c>
      <c r="V42" s="97">
        <v>80.399929273067457</v>
      </c>
      <c r="W42" s="97">
        <v>71.421989590211439</v>
      </c>
      <c r="X42" s="97">
        <v>64.788761843155555</v>
      </c>
      <c r="Y42" s="109">
        <v>69.369261131757156</v>
      </c>
    </row>
    <row r="43" spans="1:25" ht="15" x14ac:dyDescent="0.4">
      <c r="A43" s="187" t="s">
        <v>50</v>
      </c>
      <c r="B43" s="97" t="s">
        <v>219</v>
      </c>
      <c r="C43" s="97" t="s">
        <v>219</v>
      </c>
      <c r="D43" s="97" t="s">
        <v>219</v>
      </c>
      <c r="E43" s="97" t="s">
        <v>219</v>
      </c>
      <c r="F43" s="97" t="s">
        <v>219</v>
      </c>
      <c r="G43" s="97">
        <v>122.58999921273261</v>
      </c>
      <c r="H43" s="97">
        <v>129.61895453692495</v>
      </c>
      <c r="I43" s="97">
        <v>136.80860223198235</v>
      </c>
      <c r="J43" s="97">
        <v>141.70803273603116</v>
      </c>
      <c r="K43" s="97">
        <v>148.0690379637567</v>
      </c>
      <c r="L43" s="97">
        <v>149.41813276728936</v>
      </c>
      <c r="M43" s="97">
        <v>159.73785972484902</v>
      </c>
      <c r="N43" s="97">
        <v>169.27397003172899</v>
      </c>
      <c r="O43" s="97">
        <v>185.37012473345823</v>
      </c>
      <c r="P43" s="97">
        <v>194.87815179048744</v>
      </c>
      <c r="Q43" s="97">
        <v>214.05248416269302</v>
      </c>
      <c r="R43" s="97">
        <v>233.34418491556423</v>
      </c>
      <c r="S43" s="97">
        <v>247.20972858983498</v>
      </c>
      <c r="T43" s="97">
        <v>269.80275157466383</v>
      </c>
      <c r="U43" s="97">
        <v>292.63913112887423</v>
      </c>
      <c r="V43" s="97">
        <v>298.23835938991698</v>
      </c>
      <c r="W43" s="97">
        <v>312.374585688808</v>
      </c>
      <c r="X43" s="97">
        <v>328.43209974989446</v>
      </c>
      <c r="Y43" s="109">
        <v>340.80528205878892</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24.365529293578494</v>
      </c>
      <c r="P44" s="97">
        <v>46.360305444498472</v>
      </c>
      <c r="Q44" s="97">
        <v>20.605942796056471</v>
      </c>
      <c r="R44" s="97">
        <v>13.710800262642257</v>
      </c>
      <c r="S44" s="97">
        <v>0.66832263749783916</v>
      </c>
      <c r="T44" s="97" t="s">
        <v>219</v>
      </c>
      <c r="U44" s="97" t="s">
        <v>219</v>
      </c>
      <c r="V44" s="97">
        <v>1.6536663406470653</v>
      </c>
      <c r="W44" s="97">
        <v>9.5750375549864017</v>
      </c>
      <c r="X44" s="97">
        <v>1.4178433791971017</v>
      </c>
      <c r="Y44" s="109" t="s">
        <v>219</v>
      </c>
    </row>
    <row r="45" spans="1:25" ht="15" x14ac:dyDescent="0.4">
      <c r="A45" s="187" t="s">
        <v>51</v>
      </c>
      <c r="B45" s="97">
        <v>339.14463100349724</v>
      </c>
      <c r="C45" s="97">
        <v>334.10994173198594</v>
      </c>
      <c r="D45" s="97">
        <v>336.61167337623669</v>
      </c>
      <c r="E45" s="97">
        <v>348.82751452751455</v>
      </c>
      <c r="F45" s="97">
        <v>348.95698480491137</v>
      </c>
      <c r="G45" s="97">
        <v>362.43963708925122</v>
      </c>
      <c r="H45" s="97">
        <v>385.57649708352824</v>
      </c>
      <c r="I45" s="97">
        <v>459.90579073827331</v>
      </c>
      <c r="J45" s="97">
        <v>510.78175511957079</v>
      </c>
      <c r="K45" s="97">
        <v>538.31539635535273</v>
      </c>
      <c r="L45" s="97">
        <v>553.30485231426962</v>
      </c>
      <c r="M45" s="97">
        <v>556.48981909830241</v>
      </c>
      <c r="N45" s="97">
        <v>581.19332823838579</v>
      </c>
      <c r="O45" s="97">
        <v>651.1521997450385</v>
      </c>
      <c r="P45" s="97">
        <v>679.60048713551203</v>
      </c>
      <c r="Q45" s="97">
        <v>665.95813454358972</v>
      </c>
      <c r="R45" s="97">
        <v>650.57215739309788</v>
      </c>
      <c r="S45" s="97" t="s">
        <v>219</v>
      </c>
      <c r="T45" s="97" t="s">
        <v>219</v>
      </c>
      <c r="U45" s="97" t="s">
        <v>219</v>
      </c>
      <c r="V45" s="97" t="s">
        <v>219</v>
      </c>
      <c r="W45" s="97" t="s">
        <v>219</v>
      </c>
      <c r="X45" s="97" t="s">
        <v>219</v>
      </c>
      <c r="Y45" s="109" t="s">
        <v>219</v>
      </c>
    </row>
    <row r="46" spans="1:25" ht="26.25" customHeight="1" x14ac:dyDescent="0.4">
      <c r="A46" s="187" t="s">
        <v>52</v>
      </c>
      <c r="B46" s="97">
        <v>568.88578424699188</v>
      </c>
      <c r="C46" s="97">
        <v>626.81752552143871</v>
      </c>
      <c r="D46" s="97">
        <v>661.84232362805403</v>
      </c>
      <c r="E46" s="97">
        <v>708.42447361536347</v>
      </c>
      <c r="F46" s="97">
        <v>748.31329897690557</v>
      </c>
      <c r="G46" s="97">
        <v>805.26360546922888</v>
      </c>
      <c r="H46" s="97">
        <v>858.63843366104766</v>
      </c>
      <c r="I46" s="97">
        <v>920.43919667371631</v>
      </c>
      <c r="J46" s="97">
        <v>970.73699229231613</v>
      </c>
      <c r="K46" s="97">
        <v>1024.1970730434944</v>
      </c>
      <c r="L46" s="97">
        <v>1067.9126751809683</v>
      </c>
      <c r="M46" s="97">
        <v>1141.4678318105014</v>
      </c>
      <c r="N46" s="97">
        <v>1216.4620882118484</v>
      </c>
      <c r="O46" s="97">
        <v>1331.5168998841498</v>
      </c>
      <c r="P46" s="97">
        <v>1386.6115677772461</v>
      </c>
      <c r="Q46" s="97">
        <v>1469.8558876818747</v>
      </c>
      <c r="R46" s="97">
        <v>1557.4731341495435</v>
      </c>
      <c r="S46" s="97">
        <v>1580.2191042361724</v>
      </c>
      <c r="T46" s="97">
        <v>1581.409918005585</v>
      </c>
      <c r="U46" s="97">
        <v>1560.7357393097925</v>
      </c>
      <c r="V46" s="97">
        <v>1346.1215437556216</v>
      </c>
      <c r="W46" s="97">
        <v>1102.2999182701135</v>
      </c>
      <c r="X46" s="97">
        <v>973.72599466124097</v>
      </c>
      <c r="Y46" s="109">
        <v>878.8611080735451</v>
      </c>
    </row>
    <row r="47" spans="1:25" ht="15" x14ac:dyDescent="0.4">
      <c r="A47" s="188" t="s">
        <v>53</v>
      </c>
      <c r="B47" s="97" t="s">
        <v>219</v>
      </c>
      <c r="C47" s="97" t="s">
        <v>219</v>
      </c>
      <c r="D47" s="97" t="s">
        <v>219</v>
      </c>
      <c r="E47" s="97" t="s">
        <v>219</v>
      </c>
      <c r="F47" s="97" t="s">
        <v>219</v>
      </c>
      <c r="G47" s="97" t="s">
        <v>219</v>
      </c>
      <c r="H47" s="97">
        <v>136.88629178712571</v>
      </c>
      <c r="I47" s="97">
        <v>142.33270306948631</v>
      </c>
      <c r="J47" s="97">
        <v>148.8706486557216</v>
      </c>
      <c r="K47" s="97">
        <v>160.31262344381037</v>
      </c>
      <c r="L47" s="97">
        <v>163.39758107238839</v>
      </c>
      <c r="M47" s="97">
        <v>170.51518359421604</v>
      </c>
      <c r="N47" s="97">
        <v>179.37981567873146</v>
      </c>
      <c r="O47" s="97">
        <v>192.42704986346041</v>
      </c>
      <c r="P47" s="97">
        <v>195.83342557885615</v>
      </c>
      <c r="Q47" s="97">
        <v>208.57642200061161</v>
      </c>
      <c r="R47" s="97">
        <v>214.98068208899761</v>
      </c>
      <c r="S47" s="97">
        <v>222.01397611568018</v>
      </c>
      <c r="T47" s="97">
        <v>256.8321338943141</v>
      </c>
      <c r="U47" s="97">
        <v>270.95380505723915</v>
      </c>
      <c r="V47" s="97">
        <v>272.73593555745299</v>
      </c>
      <c r="W47" s="97">
        <v>279.37035492874315</v>
      </c>
      <c r="X47" s="97">
        <v>296.6266384414381</v>
      </c>
      <c r="Y47" s="109">
        <v>319.48076308250916</v>
      </c>
    </row>
    <row r="48" spans="1:25" ht="15" x14ac:dyDescent="0.4">
      <c r="A48" s="188" t="s">
        <v>54</v>
      </c>
      <c r="B48" s="97" t="s">
        <v>219</v>
      </c>
      <c r="C48" s="97" t="s">
        <v>219</v>
      </c>
      <c r="D48" s="97" t="s">
        <v>219</v>
      </c>
      <c r="E48" s="97" t="s">
        <v>219</v>
      </c>
      <c r="F48" s="97" t="s">
        <v>219</v>
      </c>
      <c r="G48" s="97" t="s">
        <v>219</v>
      </c>
      <c r="H48" s="97">
        <v>500.89478945230195</v>
      </c>
      <c r="I48" s="97">
        <v>536.46911491850346</v>
      </c>
      <c r="J48" s="97">
        <v>563.60443890550641</v>
      </c>
      <c r="K48" s="97">
        <v>589.75914580081519</v>
      </c>
      <c r="L48" s="97">
        <v>611.69948703489456</v>
      </c>
      <c r="M48" s="97">
        <v>652.14806641670123</v>
      </c>
      <c r="N48" s="97">
        <v>696.15051862254199</v>
      </c>
      <c r="O48" s="97">
        <v>761.68184188242481</v>
      </c>
      <c r="P48" s="97">
        <v>791.10032456254123</v>
      </c>
      <c r="Q48" s="97">
        <v>849.51490645716228</v>
      </c>
      <c r="R48" s="97">
        <v>906.79252605912814</v>
      </c>
      <c r="S48" s="97">
        <v>910.13824443895567</v>
      </c>
      <c r="T48" s="97">
        <v>855.7585243190473</v>
      </c>
      <c r="U48" s="97">
        <v>846.57753661739685</v>
      </c>
      <c r="V48" s="97">
        <v>660.31294431880758</v>
      </c>
      <c r="W48" s="97">
        <v>477.52669238796443</v>
      </c>
      <c r="X48" s="97">
        <v>364.74832193413488</v>
      </c>
      <c r="Y48" s="109">
        <v>265.35518133088453</v>
      </c>
    </row>
    <row r="49" spans="1:25" ht="15" x14ac:dyDescent="0.4">
      <c r="A49" s="188" t="s">
        <v>55</v>
      </c>
      <c r="B49" s="97" t="s">
        <v>219</v>
      </c>
      <c r="C49" s="97" t="s">
        <v>219</v>
      </c>
      <c r="D49" s="97" t="s">
        <v>219</v>
      </c>
      <c r="E49" s="97" t="s">
        <v>219</v>
      </c>
      <c r="F49" s="97" t="s">
        <v>219</v>
      </c>
      <c r="G49" s="97" t="s">
        <v>219</v>
      </c>
      <c r="H49" s="97">
        <v>220.37760731983559</v>
      </c>
      <c r="I49" s="97">
        <v>239.17941616677169</v>
      </c>
      <c r="J49" s="97">
        <v>255.98979160907069</v>
      </c>
      <c r="K49" s="97">
        <v>273.84365558332632</v>
      </c>
      <c r="L49" s="97">
        <v>292.63362113137265</v>
      </c>
      <c r="M49" s="97">
        <v>318.93652442005578</v>
      </c>
      <c r="N49" s="97">
        <v>341.26965759459449</v>
      </c>
      <c r="O49" s="97">
        <v>377.18484460362748</v>
      </c>
      <c r="P49" s="97">
        <v>397.07870029682533</v>
      </c>
      <c r="Q49" s="97">
        <v>411.50422174936836</v>
      </c>
      <c r="R49" s="97">
        <v>434.0910235911968</v>
      </c>
      <c r="S49" s="97">
        <v>444.262004683398</v>
      </c>
      <c r="T49" s="97">
        <v>463.99584197209276</v>
      </c>
      <c r="U49" s="97">
        <v>443.69729076419691</v>
      </c>
      <c r="V49" s="97">
        <v>410.51983998709477</v>
      </c>
      <c r="W49" s="97">
        <v>346.39942208117111</v>
      </c>
      <c r="X49" s="97">
        <v>312.84224272354822</v>
      </c>
      <c r="Y49" s="109">
        <v>289.34350803812549</v>
      </c>
    </row>
    <row r="50" spans="1:25" ht="17.25" customHeight="1" x14ac:dyDescent="0.4">
      <c r="A50" s="187" t="s">
        <v>96</v>
      </c>
      <c r="B50" s="97" t="s">
        <v>219</v>
      </c>
      <c r="C50" s="97" t="s">
        <v>219</v>
      </c>
      <c r="D50" s="97" t="s">
        <v>219</v>
      </c>
      <c r="E50" s="97" t="s">
        <v>219</v>
      </c>
      <c r="F50" s="97" t="s">
        <v>219</v>
      </c>
      <c r="G50" s="97" t="s">
        <v>219</v>
      </c>
      <c r="H50" s="97">
        <v>2.72690431281544</v>
      </c>
      <c r="I50" s="97">
        <v>3.0415452271992605</v>
      </c>
      <c r="J50" s="97">
        <v>3.0782763051061228</v>
      </c>
      <c r="K50" s="97">
        <v>3.3380582192310682</v>
      </c>
      <c r="L50" s="97">
        <v>3.3638676416287852</v>
      </c>
      <c r="M50" s="97">
        <v>3.5460990794286538</v>
      </c>
      <c r="N50" s="97">
        <v>3.3292434301410414</v>
      </c>
      <c r="O50" s="97">
        <v>3.4665279530031157</v>
      </c>
      <c r="P50" s="97">
        <v>3.3365014951771039</v>
      </c>
      <c r="Q50" s="97">
        <v>3.2694645772292503</v>
      </c>
      <c r="R50" s="97">
        <v>6.9100456349307375</v>
      </c>
      <c r="S50" s="97">
        <v>15.652818728102266</v>
      </c>
      <c r="T50" s="97">
        <v>16.406013180535929</v>
      </c>
      <c r="U50" s="97">
        <v>12.067699589277415</v>
      </c>
      <c r="V50" s="97">
        <v>14.832224714452115</v>
      </c>
      <c r="W50" s="97">
        <v>21.716555436733742</v>
      </c>
      <c r="X50" s="97">
        <v>19.301492353373657</v>
      </c>
      <c r="Y50" s="109">
        <v>16.810698425729623</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16.043962859552167</v>
      </c>
      <c r="O51" s="97">
        <v>162.0477572000475</v>
      </c>
      <c r="P51" s="97">
        <v>290.81743509811787</v>
      </c>
      <c r="Q51" s="97">
        <v>437.91320952802869</v>
      </c>
      <c r="R51" s="97">
        <v>781.99424633216563</v>
      </c>
      <c r="S51" s="97">
        <v>1161.1417930845694</v>
      </c>
      <c r="T51" s="97">
        <v>1422.8525236704104</v>
      </c>
      <c r="U51" s="97">
        <v>1564.1933686180043</v>
      </c>
      <c r="V51" s="97">
        <v>1596.6447872101405</v>
      </c>
      <c r="W51" s="97">
        <v>1614.5431731695483</v>
      </c>
      <c r="X51" s="97">
        <v>1544.2529402295106</v>
      </c>
      <c r="Y51" s="109">
        <v>1388.6621159939652</v>
      </c>
    </row>
    <row r="52" spans="1:25" ht="15" x14ac:dyDescent="0.4">
      <c r="A52" s="189" t="s">
        <v>56</v>
      </c>
      <c r="B52" s="97">
        <v>1992.9370473723523</v>
      </c>
      <c r="C52" s="97">
        <v>1908.7705800312219</v>
      </c>
      <c r="D52" s="97">
        <v>1843.7702022957665</v>
      </c>
      <c r="E52" s="97">
        <v>1840.9255291523405</v>
      </c>
      <c r="F52" s="97">
        <v>1799.5406755146562</v>
      </c>
      <c r="G52" s="97">
        <v>1823.2665670016149</v>
      </c>
      <c r="H52" s="97">
        <v>1941.5492237096289</v>
      </c>
      <c r="I52" s="97">
        <v>1933.454104210691</v>
      </c>
      <c r="J52" s="97">
        <v>2028.1707945381659</v>
      </c>
      <c r="K52" s="97">
        <v>2117.5299956219783</v>
      </c>
      <c r="L52" s="97">
        <v>2213.1978623309387</v>
      </c>
      <c r="M52" s="97">
        <v>2285.0631941092079</v>
      </c>
      <c r="N52" s="97">
        <v>2454.0025394628597</v>
      </c>
      <c r="O52" s="97">
        <v>2882.4637399284657</v>
      </c>
      <c r="P52" s="97">
        <v>3028.8264971332419</v>
      </c>
      <c r="Q52" s="97">
        <v>3170.2418573846089</v>
      </c>
      <c r="R52" s="97">
        <v>3261.5968881828308</v>
      </c>
      <c r="S52" s="97">
        <v>3242.6430426052457</v>
      </c>
      <c r="T52" s="97">
        <v>3229.9258512713805</v>
      </c>
      <c r="U52" s="97">
        <v>3192.7304341180134</v>
      </c>
      <c r="V52" s="97">
        <v>3030.1317064866048</v>
      </c>
      <c r="W52" s="97">
        <v>2831.3912176349872</v>
      </c>
      <c r="X52" s="97">
        <v>2559.6770336191826</v>
      </c>
      <c r="Y52" s="109">
        <v>2213.3419120540457</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1625.3047470621393</v>
      </c>
      <c r="O53" s="97">
        <v>2022.4184365251526</v>
      </c>
      <c r="P53" s="97">
        <v>2156.7888578139982</v>
      </c>
      <c r="Q53" s="97">
        <v>2265.7461572862244</v>
      </c>
      <c r="R53" s="97">
        <v>2346.1355560812244</v>
      </c>
      <c r="S53" s="97">
        <v>2329.5520851357851</v>
      </c>
      <c r="T53" s="97">
        <v>2319.2741638519474</v>
      </c>
      <c r="U53" s="97">
        <v>2295.5688702192892</v>
      </c>
      <c r="V53" s="97">
        <v>2177.5255166172533</v>
      </c>
      <c r="W53" s="97">
        <v>2025.3942954788436</v>
      </c>
      <c r="X53" s="97">
        <v>1808.5215341818168</v>
      </c>
      <c r="Y53" s="109">
        <v>1474.0298532885033</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828.69779116631628</v>
      </c>
      <c r="O54" s="97">
        <v>860.04530218893069</v>
      </c>
      <c r="P54" s="97">
        <v>872.03763931924425</v>
      </c>
      <c r="Q54" s="97">
        <v>904.49570009838442</v>
      </c>
      <c r="R54" s="97">
        <v>915.46133094935271</v>
      </c>
      <c r="S54" s="97">
        <v>913.09095746946036</v>
      </c>
      <c r="T54" s="97">
        <v>910.65168741943342</v>
      </c>
      <c r="U54" s="97">
        <v>897.16156389872367</v>
      </c>
      <c r="V54" s="97">
        <v>852.60618986935162</v>
      </c>
      <c r="W54" s="97">
        <v>805.99692215614436</v>
      </c>
      <c r="X54" s="97">
        <v>751.15550047661225</v>
      </c>
      <c r="Y54" s="109">
        <v>739.31205876554247</v>
      </c>
    </row>
    <row r="55" spans="1:25" ht="15" x14ac:dyDescent="0.4">
      <c r="A55" s="189" t="s">
        <v>57</v>
      </c>
      <c r="B55" s="97">
        <v>824.55745272879324</v>
      </c>
      <c r="C55" s="97">
        <v>807.44151700432576</v>
      </c>
      <c r="D55" s="97">
        <v>793.69964670346951</v>
      </c>
      <c r="E55" s="97">
        <v>745.52798941859737</v>
      </c>
      <c r="F55" s="97">
        <v>735.89422627251702</v>
      </c>
      <c r="G55" s="97">
        <v>730.81816206655822</v>
      </c>
      <c r="H55" s="97">
        <v>736.07587198861188</v>
      </c>
      <c r="I55" s="97">
        <v>735.4294012382428</v>
      </c>
      <c r="J55" s="97">
        <v>729.57393167529949</v>
      </c>
      <c r="K55" s="97">
        <v>725.21883969771409</v>
      </c>
      <c r="L55" s="97">
        <v>714.75947103525675</v>
      </c>
      <c r="M55" s="97">
        <v>717.38053063375878</v>
      </c>
      <c r="N55" s="97">
        <v>700.7416728198649</v>
      </c>
      <c r="O55" s="97">
        <v>652.77946241503219</v>
      </c>
      <c r="P55" s="97">
        <v>592.17178993764742</v>
      </c>
      <c r="Q55" s="97">
        <v>525.68759829556507</v>
      </c>
      <c r="R55" s="97">
        <v>350.99865666907658</v>
      </c>
      <c r="S55" s="97">
        <v>136.3340611726056</v>
      </c>
      <c r="T55" s="97">
        <v>17.105868296244697</v>
      </c>
      <c r="U55" s="97">
        <v>2.5703542753270456</v>
      </c>
      <c r="V55" s="97">
        <v>0.6499539319952945</v>
      </c>
      <c r="W55" s="97">
        <v>0.16732339355300108</v>
      </c>
      <c r="X55" s="97" t="s">
        <v>219</v>
      </c>
      <c r="Y55" s="109" t="s">
        <v>219</v>
      </c>
    </row>
    <row r="56" spans="1:25" ht="27" customHeight="1" x14ac:dyDescent="0.4">
      <c r="A56" s="187" t="s">
        <v>58</v>
      </c>
      <c r="B56" s="97">
        <v>2277.5240180522082</v>
      </c>
      <c r="C56" s="97">
        <v>1854.8404119617028</v>
      </c>
      <c r="D56" s="97">
        <v>1781.038187884041</v>
      </c>
      <c r="E56" s="97">
        <v>1795.6444620854249</v>
      </c>
      <c r="F56" s="97">
        <v>1877.4815966216761</v>
      </c>
      <c r="G56" s="97">
        <v>1966.0404487524636</v>
      </c>
      <c r="H56" s="97">
        <v>1856.6495071099368</v>
      </c>
      <c r="I56" s="97">
        <v>1628.5808007422745</v>
      </c>
      <c r="J56" s="97">
        <v>1221.6631389008621</v>
      </c>
      <c r="K56" s="97">
        <v>1086.9153955197701</v>
      </c>
      <c r="L56" s="97">
        <v>1025.3390575164694</v>
      </c>
      <c r="M56" s="97">
        <v>1029.2876509331288</v>
      </c>
      <c r="N56" s="97">
        <v>978.64633990396817</v>
      </c>
      <c r="O56" s="97">
        <v>946.08325445597734</v>
      </c>
      <c r="P56" s="97">
        <v>889.65183381511588</v>
      </c>
      <c r="Q56" s="97">
        <v>788.41807651039505</v>
      </c>
      <c r="R56" s="97">
        <v>596.63105483354866</v>
      </c>
      <c r="S56" s="97">
        <v>394.66337921925117</v>
      </c>
      <c r="T56" s="97">
        <v>319.366105840545</v>
      </c>
      <c r="U56" s="97">
        <v>283.03928613780647</v>
      </c>
      <c r="V56" s="97">
        <v>248.92868108530672</v>
      </c>
      <c r="W56" s="97">
        <v>237.62464746970048</v>
      </c>
      <c r="X56" s="97">
        <v>202.59907528780553</v>
      </c>
      <c r="Y56" s="109">
        <v>146.60101910155225</v>
      </c>
    </row>
    <row r="57" spans="1:25" ht="15" x14ac:dyDescent="0.4">
      <c r="A57" s="188" t="s">
        <v>59</v>
      </c>
      <c r="B57" s="97">
        <v>655.13156122244573</v>
      </c>
      <c r="C57" s="97">
        <v>631.28681426371463</v>
      </c>
      <c r="D57" s="97">
        <v>588.63163467044035</v>
      </c>
      <c r="E57" s="97">
        <v>587.13906098177495</v>
      </c>
      <c r="F57" s="97">
        <v>576.79654002813129</v>
      </c>
      <c r="G57" s="97">
        <v>621.1295247598091</v>
      </c>
      <c r="H57" s="97">
        <v>577.12971215330913</v>
      </c>
      <c r="I57" s="97">
        <v>308.52816795850964</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566.96146222704328</v>
      </c>
      <c r="G58" s="97">
        <v>592.42463548983051</v>
      </c>
      <c r="H58" s="97">
        <v>527.26609857255971</v>
      </c>
      <c r="I58" s="97">
        <v>547.7690156696558</v>
      </c>
      <c r="J58" s="97">
        <v>533.7211142997669</v>
      </c>
      <c r="K58" s="97">
        <v>494.00332574247159</v>
      </c>
      <c r="L58" s="97">
        <v>493.75864005211525</v>
      </c>
      <c r="M58" s="97">
        <v>540.92512572295493</v>
      </c>
      <c r="N58" s="97">
        <v>544.94071997454967</v>
      </c>
      <c r="O58" s="97">
        <v>530.51169705336201</v>
      </c>
      <c r="P58" s="97">
        <v>493.60906377090708</v>
      </c>
      <c r="Q58" s="97">
        <v>427.89315063995315</v>
      </c>
      <c r="R58" s="97">
        <v>260.18291195882853</v>
      </c>
      <c r="S58" s="97">
        <v>92.0362003222304</v>
      </c>
      <c r="T58" s="97">
        <v>38.769330857125937</v>
      </c>
      <c r="U58" s="97">
        <v>19.747563329739602</v>
      </c>
      <c r="V58" s="97">
        <v>8.6849540767055498</v>
      </c>
      <c r="W58" s="97">
        <v>1.9570156043719011</v>
      </c>
      <c r="X58" s="97" t="s">
        <v>219</v>
      </c>
      <c r="Y58" s="109" t="s">
        <v>219</v>
      </c>
    </row>
    <row r="59" spans="1:25" ht="15" x14ac:dyDescent="0.4">
      <c r="A59" s="188" t="s">
        <v>194</v>
      </c>
      <c r="B59" s="97" t="s">
        <v>219</v>
      </c>
      <c r="C59" s="97" t="s">
        <v>219</v>
      </c>
      <c r="D59" s="97" t="s">
        <v>219</v>
      </c>
      <c r="E59" s="97" t="s">
        <v>219</v>
      </c>
      <c r="F59" s="97">
        <v>663.3670068590684</v>
      </c>
      <c r="G59" s="97">
        <v>679.86565835846898</v>
      </c>
      <c r="H59" s="97">
        <v>683.30206493911055</v>
      </c>
      <c r="I59" s="97">
        <v>703.41179718201636</v>
      </c>
      <c r="J59" s="97">
        <v>623.29623015047002</v>
      </c>
      <c r="K59" s="97">
        <v>519.9484057584948</v>
      </c>
      <c r="L59" s="97">
        <v>460.94106606038633</v>
      </c>
      <c r="M59" s="97">
        <v>423.68767238368446</v>
      </c>
      <c r="N59" s="97">
        <v>377.15921909682913</v>
      </c>
      <c r="O59" s="97">
        <v>357.05920687545222</v>
      </c>
      <c r="P59" s="97">
        <v>329.74563803730342</v>
      </c>
      <c r="Q59" s="97">
        <v>291.82010070082902</v>
      </c>
      <c r="R59" s="97">
        <v>261.86989977842046</v>
      </c>
      <c r="S59" s="97">
        <v>228.6659513362211</v>
      </c>
      <c r="T59" s="97">
        <v>207.97844180233395</v>
      </c>
      <c r="U59" s="97">
        <v>190.38529790659683</v>
      </c>
      <c r="V59" s="97">
        <v>169.04764110605879</v>
      </c>
      <c r="W59" s="97">
        <v>162.01417978255492</v>
      </c>
      <c r="X59" s="97">
        <v>134.34062226361482</v>
      </c>
      <c r="Y59" s="109">
        <v>95.870029496069378</v>
      </c>
    </row>
    <row r="60" spans="1:25" ht="15" x14ac:dyDescent="0.4">
      <c r="A60" s="188" t="s">
        <v>195</v>
      </c>
      <c r="B60" s="97" t="s">
        <v>219</v>
      </c>
      <c r="C60" s="97" t="s">
        <v>219</v>
      </c>
      <c r="D60" s="97" t="s">
        <v>219</v>
      </c>
      <c r="E60" s="97" t="s">
        <v>219</v>
      </c>
      <c r="F60" s="97">
        <v>23.59071565045755</v>
      </c>
      <c r="G60" s="97">
        <v>29.487710205700985</v>
      </c>
      <c r="H60" s="97">
        <v>31.18815611684526</v>
      </c>
      <c r="I60" s="97">
        <v>33.469991586060949</v>
      </c>
      <c r="J60" s="97">
        <v>33.010179530486589</v>
      </c>
      <c r="K60" s="97">
        <v>30.7485313833756</v>
      </c>
      <c r="L60" s="97">
        <v>29.626509288001067</v>
      </c>
      <c r="M60" s="97">
        <v>29.20971933262728</v>
      </c>
      <c r="N60" s="97">
        <v>28.476767797854386</v>
      </c>
      <c r="O60" s="97">
        <v>31.010765698991474</v>
      </c>
      <c r="P60" s="97">
        <v>40.128847386052023</v>
      </c>
      <c r="Q60" s="97">
        <v>44.689855156352131</v>
      </c>
      <c r="R60" s="97">
        <v>51.681753013358829</v>
      </c>
      <c r="S60" s="97">
        <v>55.299454176212777</v>
      </c>
      <c r="T60" s="97">
        <v>57.103739643590224</v>
      </c>
      <c r="U60" s="97">
        <v>60.253913366587319</v>
      </c>
      <c r="V60" s="97">
        <v>59.930855446024886</v>
      </c>
      <c r="W60" s="97">
        <v>63.977934200680799</v>
      </c>
      <c r="X60" s="97">
        <v>60.253122699156584</v>
      </c>
      <c r="Y60" s="109">
        <v>48.778794576024858</v>
      </c>
    </row>
    <row r="61" spans="1:25" ht="15" x14ac:dyDescent="0.4">
      <c r="A61" s="188" t="s">
        <v>196</v>
      </c>
      <c r="B61" s="97" t="s">
        <v>219</v>
      </c>
      <c r="C61" s="97" t="s">
        <v>219</v>
      </c>
      <c r="D61" s="97" t="s">
        <v>219</v>
      </c>
      <c r="E61" s="97" t="s">
        <v>219</v>
      </c>
      <c r="F61" s="97">
        <v>46.765871856975551</v>
      </c>
      <c r="G61" s="97">
        <v>43.132919938654425</v>
      </c>
      <c r="H61" s="97">
        <v>37.763475328112428</v>
      </c>
      <c r="I61" s="97">
        <v>35.401828346031813</v>
      </c>
      <c r="J61" s="97">
        <v>31.635614920138536</v>
      </c>
      <c r="K61" s="97">
        <v>43.222043077118514</v>
      </c>
      <c r="L61" s="97">
        <v>42.106106617057328</v>
      </c>
      <c r="M61" s="97">
        <v>34.926441402413893</v>
      </c>
      <c r="N61" s="97">
        <v>26.573687078271675</v>
      </c>
      <c r="O61" s="97">
        <v>26.67557624705778</v>
      </c>
      <c r="P61" s="97">
        <v>25.72172807558977</v>
      </c>
      <c r="Q61" s="97">
        <v>24.321795229753779</v>
      </c>
      <c r="R61" s="97">
        <v>23.03553614057623</v>
      </c>
      <c r="S61" s="97">
        <v>18.654392446684831</v>
      </c>
      <c r="T61" s="97">
        <v>15.434394229172508</v>
      </c>
      <c r="U61" s="97">
        <v>12.767784429337699</v>
      </c>
      <c r="V61" s="97">
        <v>11.266148977404191</v>
      </c>
      <c r="W61" s="97">
        <v>9.5567746070048667</v>
      </c>
      <c r="X61" s="97">
        <v>7.2168937015399068</v>
      </c>
      <c r="Y61" s="109">
        <v>2.3906089759682154</v>
      </c>
    </row>
    <row r="62" spans="1:25" ht="26.25" customHeight="1" x14ac:dyDescent="0.4">
      <c r="A62" s="189" t="s">
        <v>200</v>
      </c>
      <c r="B62" s="97" t="s">
        <v>219</v>
      </c>
      <c r="C62" s="97" t="s">
        <v>219</v>
      </c>
      <c r="D62" s="97" t="s">
        <v>219</v>
      </c>
      <c r="E62" s="97" t="s">
        <v>219</v>
      </c>
      <c r="F62" s="97">
        <v>85.251564636072189</v>
      </c>
      <c r="G62" s="97">
        <v>86.396153538011617</v>
      </c>
      <c r="H62" s="97">
        <v>84.850334606210666</v>
      </c>
      <c r="I62" s="97">
        <v>83.612909612485566</v>
      </c>
      <c r="J62" s="97">
        <v>83.452345040258749</v>
      </c>
      <c r="K62" s="97">
        <v>80.660305795416889</v>
      </c>
      <c r="L62" s="97">
        <v>78.472911572997674</v>
      </c>
      <c r="M62" s="97">
        <v>77.259792414397381</v>
      </c>
      <c r="N62" s="97">
        <v>77.870921623440552</v>
      </c>
      <c r="O62" s="97">
        <v>79.146808466105782</v>
      </c>
      <c r="P62" s="97">
        <v>81.015908783767017</v>
      </c>
      <c r="Q62" s="97">
        <v>79.506514596188296</v>
      </c>
      <c r="R62" s="97">
        <v>79.921966726368083</v>
      </c>
      <c r="S62" s="97">
        <v>78.047581681558071</v>
      </c>
      <c r="T62" s="97">
        <v>78.031668589350318</v>
      </c>
      <c r="U62" s="97">
        <v>76.363359830677155</v>
      </c>
      <c r="V62" s="97">
        <v>71.912609359437127</v>
      </c>
      <c r="W62" s="97">
        <v>69.116786501357041</v>
      </c>
      <c r="X62" s="97">
        <v>67.664503171169073</v>
      </c>
      <c r="Y62" s="109">
        <v>65.914994656300223</v>
      </c>
    </row>
    <row r="63" spans="1:25" ht="15" x14ac:dyDescent="0.4">
      <c r="A63" s="187" t="s">
        <v>65</v>
      </c>
      <c r="B63" s="97">
        <v>330.64804097286736</v>
      </c>
      <c r="C63" s="97">
        <v>540.50165172121569</v>
      </c>
      <c r="D63" s="97">
        <v>452.56324541675667</v>
      </c>
      <c r="E63" s="97">
        <v>398.79888119263768</v>
      </c>
      <c r="F63" s="97">
        <v>328.57806431581787</v>
      </c>
      <c r="G63" s="97">
        <v>289.35306305510176</v>
      </c>
      <c r="H63" s="97">
        <v>309.6059666528235</v>
      </c>
      <c r="I63" s="97">
        <v>312.64009110590177</v>
      </c>
      <c r="J63" s="97">
        <v>261.93163913806245</v>
      </c>
      <c r="K63" s="97">
        <v>272.32829522776615</v>
      </c>
      <c r="L63" s="97">
        <v>278.38753094342525</v>
      </c>
      <c r="M63" s="97">
        <v>239.2217690880619</v>
      </c>
      <c r="N63" s="97">
        <v>325.95771765723958</v>
      </c>
      <c r="O63" s="97">
        <v>572.29767840546594</v>
      </c>
      <c r="P63" s="97">
        <v>509.14508925522455</v>
      </c>
      <c r="Q63" s="97">
        <v>535.45982319695133</v>
      </c>
      <c r="R63" s="97">
        <v>542.31318496428003</v>
      </c>
      <c r="S63" s="97">
        <v>424.92761606593507</v>
      </c>
      <c r="T63" s="97">
        <v>283.5110546060065</v>
      </c>
      <c r="U63" s="97">
        <v>215.24714024588715</v>
      </c>
      <c r="V63" s="97">
        <v>178.05050612880527</v>
      </c>
      <c r="W63" s="97">
        <v>161.64287050033909</v>
      </c>
      <c r="X63" s="97">
        <v>120.04657129889455</v>
      </c>
      <c r="Y63" s="109">
        <v>63.964684731150882</v>
      </c>
    </row>
    <row r="64" spans="1:25" ht="15" x14ac:dyDescent="0.4">
      <c r="A64" s="187" t="s">
        <v>66</v>
      </c>
      <c r="B64" s="97" t="s">
        <v>219</v>
      </c>
      <c r="C64" s="97" t="s">
        <v>219</v>
      </c>
      <c r="D64" s="97" t="s">
        <v>219</v>
      </c>
      <c r="E64" s="97" t="s">
        <v>219</v>
      </c>
      <c r="F64" s="97">
        <v>9.1017912404785317</v>
      </c>
      <c r="G64" s="97">
        <v>11.694044785374494</v>
      </c>
      <c r="H64" s="97">
        <v>16.174013925039009</v>
      </c>
      <c r="I64" s="97">
        <v>28.53166719209943</v>
      </c>
      <c r="J64" s="97">
        <v>33.801756951735122</v>
      </c>
      <c r="K64" s="97">
        <v>33.675149411369432</v>
      </c>
      <c r="L64" s="97">
        <v>37.557660581446399</v>
      </c>
      <c r="M64" s="97">
        <v>47.57416750282988</v>
      </c>
      <c r="N64" s="97">
        <v>64.673114914573844</v>
      </c>
      <c r="O64" s="97">
        <v>59.97487310938709</v>
      </c>
      <c r="P64" s="97">
        <v>61.77804691948451</v>
      </c>
      <c r="Q64" s="97">
        <v>64.875821585883841</v>
      </c>
      <c r="R64" s="97">
        <v>68.320754846789868</v>
      </c>
      <c r="S64" s="97">
        <v>65.160432091177853</v>
      </c>
      <c r="T64" s="97">
        <v>63.049847200778537</v>
      </c>
      <c r="U64" s="97">
        <v>64.333954850944352</v>
      </c>
      <c r="V64" s="97">
        <v>64.262469028622192</v>
      </c>
      <c r="W64" s="97">
        <v>62.617211742255854</v>
      </c>
      <c r="X64" s="97">
        <v>62.380135332101368</v>
      </c>
      <c r="Y64" s="109">
        <v>61.585162108799565</v>
      </c>
    </row>
    <row r="65" spans="1:25" ht="15" x14ac:dyDescent="0.4">
      <c r="A65" s="187" t="s">
        <v>197</v>
      </c>
      <c r="B65" s="97" t="s">
        <v>219</v>
      </c>
      <c r="C65" s="97" t="s">
        <v>219</v>
      </c>
      <c r="D65" s="97" t="s">
        <v>219</v>
      </c>
      <c r="E65" s="97" t="s">
        <v>219</v>
      </c>
      <c r="F65" s="97" t="s">
        <v>219</v>
      </c>
      <c r="G65" s="97" t="s">
        <v>219</v>
      </c>
      <c r="H65" s="97" t="s">
        <v>219</v>
      </c>
      <c r="I65" s="97" t="s">
        <v>219</v>
      </c>
      <c r="J65" s="97">
        <v>86.72371407599303</v>
      </c>
      <c r="K65" s="97">
        <v>89.547184630350159</v>
      </c>
      <c r="L65" s="97">
        <v>92.420497638104649</v>
      </c>
      <c r="M65" s="97">
        <v>94.349464837400319</v>
      </c>
      <c r="N65" s="97">
        <v>95.381518832914509</v>
      </c>
      <c r="O65" s="97">
        <v>97.782275218837768</v>
      </c>
      <c r="P65" s="97">
        <v>101.38434378759578</v>
      </c>
      <c r="Q65" s="97">
        <v>101.3801712011206</v>
      </c>
      <c r="R65" s="97">
        <v>100.80690999925957</v>
      </c>
      <c r="S65" s="97">
        <v>99.691517945978475</v>
      </c>
      <c r="T65" s="97">
        <v>99.284375026269601</v>
      </c>
      <c r="U65" s="97">
        <v>100.20289296491113</v>
      </c>
      <c r="V65" s="97">
        <v>98.79860099748268</v>
      </c>
      <c r="W65" s="97">
        <v>101.33053568539994</v>
      </c>
      <c r="X65" s="97">
        <v>70.979623519140574</v>
      </c>
      <c r="Y65" s="109">
        <v>37.909279152442366</v>
      </c>
    </row>
    <row r="66" spans="1:25" ht="15" x14ac:dyDescent="0.4">
      <c r="A66" s="187" t="s">
        <v>100</v>
      </c>
      <c r="B66" s="97" t="s">
        <v>219</v>
      </c>
      <c r="C66" s="97" t="s">
        <v>219</v>
      </c>
      <c r="D66" s="97" t="s">
        <v>219</v>
      </c>
      <c r="E66" s="97" t="s">
        <v>219</v>
      </c>
      <c r="F66" s="97" t="s">
        <v>219</v>
      </c>
      <c r="G66" s="97" t="s">
        <v>219</v>
      </c>
      <c r="H66" s="97" t="s">
        <v>219</v>
      </c>
      <c r="I66" s="97" t="s">
        <v>219</v>
      </c>
      <c r="J66" s="97">
        <v>777.74849265308978</v>
      </c>
      <c r="K66" s="97">
        <v>829.50876219540953</v>
      </c>
      <c r="L66" s="97">
        <v>870.5745797665038</v>
      </c>
      <c r="M66" s="97">
        <v>918.78824716411157</v>
      </c>
      <c r="N66" s="97">
        <v>944.57555176015524</v>
      </c>
      <c r="O66" s="97">
        <v>993.25414534726235</v>
      </c>
      <c r="P66" s="97">
        <v>1002.0730388219541</v>
      </c>
      <c r="Q66" s="97">
        <v>975.07317073088529</v>
      </c>
      <c r="R66" s="97">
        <v>895.75181745879797</v>
      </c>
      <c r="S66" s="97">
        <v>827.73842600547425</v>
      </c>
      <c r="T66" s="97">
        <v>764.10889971591541</v>
      </c>
      <c r="U66" s="97">
        <v>704.38549569603219</v>
      </c>
      <c r="V66" s="97">
        <v>647.32224527050391</v>
      </c>
      <c r="W66" s="97">
        <v>607.40276390586416</v>
      </c>
      <c r="X66" s="97">
        <v>571.09840178445245</v>
      </c>
      <c r="Y66" s="109">
        <v>553.53345958281682</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15.292901049949664</v>
      </c>
      <c r="T67" s="97">
        <v>130.13883423261979</v>
      </c>
      <c r="U67" s="97">
        <v>270.14489654659627</v>
      </c>
      <c r="V67" s="97">
        <v>517.11314918362632</v>
      </c>
      <c r="W67" s="97">
        <v>880.04044663245827</v>
      </c>
      <c r="X67" s="97">
        <v>1053.6812810863719</v>
      </c>
      <c r="Y67" s="109">
        <v>1216.250756331566</v>
      </c>
    </row>
    <row r="68" spans="1:25" ht="15" x14ac:dyDescent="0.4">
      <c r="A68" s="187" t="s">
        <v>67</v>
      </c>
      <c r="B68" s="97">
        <v>155.82513399775172</v>
      </c>
      <c r="C68" s="97">
        <v>170.638222739589</v>
      </c>
      <c r="D68" s="97">
        <v>167.5718143767169</v>
      </c>
      <c r="E68" s="97">
        <v>172.22157839959587</v>
      </c>
      <c r="F68" s="97">
        <v>170.26302819341961</v>
      </c>
      <c r="G68" s="97">
        <v>172.52219525861986</v>
      </c>
      <c r="H68" s="97">
        <v>154.75330329872924</v>
      </c>
      <c r="I68" s="97">
        <v>148.29416138648861</v>
      </c>
      <c r="J68" s="97">
        <v>142.09747251244806</v>
      </c>
      <c r="K68" s="97">
        <v>136.40951612470687</v>
      </c>
      <c r="L68" s="97">
        <v>133.27726643898282</v>
      </c>
      <c r="M68" s="97">
        <v>128.87474505251933</v>
      </c>
      <c r="N68" s="97">
        <v>124.37405691882414</v>
      </c>
      <c r="O68" s="97">
        <v>125.28777231933306</v>
      </c>
      <c r="P68" s="97">
        <v>121.27189156653867</v>
      </c>
      <c r="Q68" s="97">
        <v>118.43027876162859</v>
      </c>
      <c r="R68" s="97">
        <v>116.86502873165863</v>
      </c>
      <c r="S68" s="97">
        <v>110.67149653095797</v>
      </c>
      <c r="T68" s="97">
        <v>88.391269720337789</v>
      </c>
      <c r="U68" s="97">
        <v>54.266001732373539</v>
      </c>
      <c r="V68" s="97">
        <v>28.510694270493183</v>
      </c>
      <c r="W68" s="97">
        <v>14.760717793126135</v>
      </c>
      <c r="X68" s="97">
        <v>11.77039585772331</v>
      </c>
      <c r="Y68" s="109">
        <v>10.448493580751485</v>
      </c>
    </row>
    <row r="69" spans="1:25" ht="15" x14ac:dyDescent="0.4">
      <c r="A69" s="188" t="s">
        <v>54</v>
      </c>
      <c r="B69" s="97" t="s">
        <v>219</v>
      </c>
      <c r="C69" s="97" t="s">
        <v>219</v>
      </c>
      <c r="D69" s="97" t="s">
        <v>219</v>
      </c>
      <c r="E69" s="97" t="s">
        <v>219</v>
      </c>
      <c r="F69" s="97">
        <v>143.07938850319258</v>
      </c>
      <c r="G69" s="97">
        <v>145.46979622216355</v>
      </c>
      <c r="H69" s="97">
        <v>128.75078334035086</v>
      </c>
      <c r="I69" s="97">
        <v>121.89966273705475</v>
      </c>
      <c r="J69" s="97">
        <v>123.41674972801059</v>
      </c>
      <c r="K69" s="97">
        <v>117.40504911341684</v>
      </c>
      <c r="L69" s="97">
        <v>113.69203638285288</v>
      </c>
      <c r="M69" s="97">
        <v>100.67571405034333</v>
      </c>
      <c r="N69" s="97">
        <v>100.39450596454795</v>
      </c>
      <c r="O69" s="97">
        <v>100.39063647967302</v>
      </c>
      <c r="P69" s="97">
        <v>98.033615573982544</v>
      </c>
      <c r="Q69" s="97">
        <v>95.527654021964651</v>
      </c>
      <c r="R69" s="97">
        <v>95.738308295793004</v>
      </c>
      <c r="S69" s="97">
        <v>92.13219524549578</v>
      </c>
      <c r="T69" s="97">
        <v>70.62068966364231</v>
      </c>
      <c r="U69" s="97">
        <v>37.735903849260438</v>
      </c>
      <c r="V69" s="97">
        <v>13.496991231360974</v>
      </c>
      <c r="W69" s="97">
        <v>1.6356002662646889</v>
      </c>
      <c r="X69" s="97">
        <v>0.11359869405487753</v>
      </c>
      <c r="Y69" s="109" t="s">
        <v>219</v>
      </c>
    </row>
    <row r="70" spans="1:25" ht="15" x14ac:dyDescent="0.4">
      <c r="A70" s="188" t="s">
        <v>55</v>
      </c>
      <c r="B70" s="97" t="s">
        <v>219</v>
      </c>
      <c r="C70" s="97" t="s">
        <v>219</v>
      </c>
      <c r="D70" s="97" t="s">
        <v>219</v>
      </c>
      <c r="E70" s="97" t="s">
        <v>219</v>
      </c>
      <c r="F70" s="97">
        <v>27.183639690227118</v>
      </c>
      <c r="G70" s="97">
        <v>27.052399036456297</v>
      </c>
      <c r="H70" s="97">
        <v>26.002519958378315</v>
      </c>
      <c r="I70" s="97">
        <v>26.394498649433853</v>
      </c>
      <c r="J70" s="97">
        <v>18.68072278443751</v>
      </c>
      <c r="K70" s="97">
        <v>19.004467011290004</v>
      </c>
      <c r="L70" s="97">
        <v>19.585230056129934</v>
      </c>
      <c r="M70" s="97">
        <v>28.199031002176003</v>
      </c>
      <c r="N70" s="97">
        <v>23.97955095427621</v>
      </c>
      <c r="O70" s="97">
        <v>24.897135839660034</v>
      </c>
      <c r="P70" s="97">
        <v>23.23827599255613</v>
      </c>
      <c r="Q70" s="97">
        <v>22.902624739663917</v>
      </c>
      <c r="R70" s="97">
        <v>21.126720435865593</v>
      </c>
      <c r="S70" s="97">
        <v>18.539301285462177</v>
      </c>
      <c r="T70" s="97">
        <v>17.770580056695483</v>
      </c>
      <c r="U70" s="97">
        <v>16.530097883113097</v>
      </c>
      <c r="V70" s="97">
        <v>15.013703039132206</v>
      </c>
      <c r="W70" s="97">
        <v>13.125117526861445</v>
      </c>
      <c r="X70" s="97">
        <v>11.656797163668434</v>
      </c>
      <c r="Y70" s="109">
        <v>10.448493580751485</v>
      </c>
    </row>
    <row r="71" spans="1:25" ht="15" x14ac:dyDescent="0.4">
      <c r="A71" s="190" t="s">
        <v>68</v>
      </c>
      <c r="B71" s="97" t="s">
        <v>219</v>
      </c>
      <c r="C71" s="97" t="s">
        <v>219</v>
      </c>
      <c r="D71" s="97" t="s">
        <v>219</v>
      </c>
      <c r="E71" s="97">
        <v>7949.3959237360596</v>
      </c>
      <c r="F71" s="97">
        <v>7989.2761809849826</v>
      </c>
      <c r="G71" s="97">
        <v>8527.3249859966199</v>
      </c>
      <c r="H71" s="97">
        <v>8892.1187083249079</v>
      </c>
      <c r="I71" s="97">
        <v>9141.3414109051628</v>
      </c>
      <c r="J71" s="97">
        <v>9345.7277922560279</v>
      </c>
      <c r="K71" s="97">
        <v>9630.6863696230557</v>
      </c>
      <c r="L71" s="97">
        <v>9792.0871198533332</v>
      </c>
      <c r="M71" s="97">
        <v>10274.111088568734</v>
      </c>
      <c r="N71" s="97">
        <v>10738.255099055852</v>
      </c>
      <c r="O71" s="97">
        <v>11503.049711717549</v>
      </c>
      <c r="P71" s="97">
        <v>11811.283326321964</v>
      </c>
      <c r="Q71" s="97">
        <v>12394.006703571837</v>
      </c>
      <c r="R71" s="97">
        <v>13111.5747735191</v>
      </c>
      <c r="S71" s="97">
        <v>13443.551385592678</v>
      </c>
      <c r="T71" s="97">
        <v>13816.554565107755</v>
      </c>
      <c r="U71" s="97">
        <v>14173.384041969482</v>
      </c>
      <c r="V71" s="97">
        <v>14194.197609242883</v>
      </c>
      <c r="W71" s="97">
        <v>14318.779155022177</v>
      </c>
      <c r="X71" s="97">
        <v>14480.032513834549</v>
      </c>
      <c r="Y71" s="109">
        <v>14554.960125684822</v>
      </c>
    </row>
    <row r="72" spans="1:25" ht="27" customHeight="1" x14ac:dyDescent="0.4">
      <c r="A72" s="190" t="s">
        <v>101</v>
      </c>
      <c r="B72" s="97" t="s">
        <v>219</v>
      </c>
      <c r="C72" s="97" t="s">
        <v>219</v>
      </c>
      <c r="D72" s="97" t="s">
        <v>219</v>
      </c>
      <c r="E72" s="97" t="s">
        <v>219</v>
      </c>
      <c r="F72" s="97" t="s">
        <v>219</v>
      </c>
      <c r="G72" s="97" t="s">
        <v>219</v>
      </c>
      <c r="H72" s="97" t="s">
        <v>219</v>
      </c>
      <c r="I72" s="97" t="s">
        <v>219</v>
      </c>
      <c r="J72" s="97">
        <v>250.77322730875866</v>
      </c>
      <c r="K72" s="97">
        <v>229.54804317125752</v>
      </c>
      <c r="L72" s="97">
        <v>255.62228552051542</v>
      </c>
      <c r="M72" s="97">
        <v>296.90669721912809</v>
      </c>
      <c r="N72" s="97">
        <v>347.61668710694727</v>
      </c>
      <c r="O72" s="97">
        <v>371.59413925887566</v>
      </c>
      <c r="P72" s="97">
        <v>392.29534267741508</v>
      </c>
      <c r="Q72" s="97">
        <v>384.34425901342229</v>
      </c>
      <c r="R72" s="97">
        <v>385.11042921968885</v>
      </c>
      <c r="S72" s="97">
        <v>374.41702762183462</v>
      </c>
      <c r="T72" s="97">
        <v>377.25850776718636</v>
      </c>
      <c r="U72" s="97">
        <v>390.94274152029755</v>
      </c>
      <c r="V72" s="97">
        <v>411.06478719670855</v>
      </c>
      <c r="W72" s="97">
        <v>379.47321545393299</v>
      </c>
      <c r="X72" s="97">
        <v>389.44035276045622</v>
      </c>
      <c r="Y72" s="109">
        <v>339.81506508356097</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t="s">
        <v>219</v>
      </c>
      <c r="T73" s="97">
        <v>4.7350393460463505E-2</v>
      </c>
      <c r="U73" s="97">
        <v>20.832150432370657</v>
      </c>
      <c r="V73" s="97">
        <v>109.05394440730703</v>
      </c>
      <c r="W73" s="97">
        <v>263.57577825548572</v>
      </c>
      <c r="X73" s="97">
        <v>768.92336225032648</v>
      </c>
      <c r="Y73" s="109">
        <v>1990.5351025162295</v>
      </c>
    </row>
    <row r="74" spans="1:25" ht="15" x14ac:dyDescent="0.4">
      <c r="A74" s="190" t="s">
        <v>69</v>
      </c>
      <c r="B74" s="97" t="s">
        <v>219</v>
      </c>
      <c r="C74" s="97" t="s">
        <v>219</v>
      </c>
      <c r="D74" s="97" t="s">
        <v>219</v>
      </c>
      <c r="E74" s="97" t="s">
        <v>219</v>
      </c>
      <c r="F74" s="97">
        <v>363.63609568333118</v>
      </c>
      <c r="G74" s="97">
        <v>345.52362578171352</v>
      </c>
      <c r="H74" s="97">
        <v>343.1921866266307</v>
      </c>
      <c r="I74" s="97">
        <v>381.638686754883</v>
      </c>
      <c r="J74" s="97">
        <v>484.29494303342773</v>
      </c>
      <c r="K74" s="97">
        <v>605.30148604689498</v>
      </c>
      <c r="L74" s="97">
        <v>373.22973662620075</v>
      </c>
      <c r="M74" s="97">
        <v>374.75299030314636</v>
      </c>
      <c r="N74" s="97">
        <v>479.16487230435155</v>
      </c>
      <c r="O74" s="97">
        <v>477.52241397948245</v>
      </c>
      <c r="P74" s="97">
        <v>479.17227107697477</v>
      </c>
      <c r="Q74" s="97">
        <v>364.38251384679035</v>
      </c>
      <c r="R74" s="97">
        <v>355.55078327292921</v>
      </c>
      <c r="S74" s="97">
        <v>348.90101402772427</v>
      </c>
      <c r="T74" s="97">
        <v>340.31350450687256</v>
      </c>
      <c r="U74" s="97">
        <v>333.6341170067534</v>
      </c>
      <c r="V74" s="97">
        <v>322.72874201036831</v>
      </c>
      <c r="W74" s="97">
        <v>314.02628658980586</v>
      </c>
      <c r="X74" s="97">
        <v>303.95425376755168</v>
      </c>
      <c r="Y74" s="109">
        <v>295.48281635102876</v>
      </c>
    </row>
    <row r="75" spans="1:25" s="195" customFormat="1" ht="40.5" customHeight="1" thickBot="1" x14ac:dyDescent="0.45">
      <c r="A75" s="196" t="s">
        <v>198</v>
      </c>
      <c r="B75" s="197">
        <v>6887.7028674712319</v>
      </c>
      <c r="C75" s="197">
        <v>6648.4793769662074</v>
      </c>
      <c r="D75" s="197">
        <v>6450.1160042321862</v>
      </c>
      <c r="E75" s="197">
        <v>14587.148605943692</v>
      </c>
      <c r="F75" s="197">
        <v>15083.488683550055</v>
      </c>
      <c r="G75" s="197">
        <v>15916.758448090844</v>
      </c>
      <c r="H75" s="197">
        <v>16392.318810836321</v>
      </c>
      <c r="I75" s="197">
        <v>16610.685500015974</v>
      </c>
      <c r="J75" s="197">
        <v>17784.159787709643</v>
      </c>
      <c r="K75" s="197">
        <v>18286.323006566854</v>
      </c>
      <c r="L75" s="197">
        <v>18376.512317332614</v>
      </c>
      <c r="M75" s="197">
        <v>19108.256573218216</v>
      </c>
      <c r="N75" s="197">
        <v>20107.634602788858</v>
      </c>
      <c r="O75" s="197">
        <v>21958.70835020153</v>
      </c>
      <c r="P75" s="197">
        <v>22523.151072058852</v>
      </c>
      <c r="Q75" s="197">
        <v>23176.926564466947</v>
      </c>
      <c r="R75" s="197">
        <v>23981.151656177612</v>
      </c>
      <c r="S75" s="197">
        <v>23405.683581495552</v>
      </c>
      <c r="T75" s="197">
        <v>23736.058656327481</v>
      </c>
      <c r="U75" s="197">
        <v>24162.035813246788</v>
      </c>
      <c r="V75" s="197">
        <v>24014.022080670838</v>
      </c>
      <c r="W75" s="197">
        <v>24126.124486732402</v>
      </c>
      <c r="X75" s="197">
        <v>24353.870405297006</v>
      </c>
      <c r="Y75" s="198">
        <v>25025.32112817805</v>
      </c>
    </row>
    <row r="81" spans="2:22" x14ac:dyDescent="0.35">
      <c r="B81" s="179"/>
      <c r="C81" s="179"/>
      <c r="D81" s="179"/>
      <c r="E81" s="179"/>
      <c r="F81" s="179"/>
      <c r="G81" s="179"/>
      <c r="H81" s="179"/>
      <c r="I81" s="179"/>
      <c r="J81" s="179"/>
      <c r="K81" s="179"/>
      <c r="L81" s="179"/>
      <c r="M81" s="179"/>
      <c r="N81" s="179"/>
      <c r="O81" s="179"/>
      <c r="P81" s="179"/>
      <c r="Q81" s="179"/>
      <c r="R81" s="179"/>
      <c r="S81" s="179"/>
      <c r="T81" s="179"/>
      <c r="U81" s="179"/>
      <c r="V81" s="179"/>
    </row>
  </sheetData>
  <pageMargins left="0.75" right="0.75" top="1" bottom="1"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sheetViews>
  <sheetFormatPr defaultColWidth="8.88671875" defaultRowHeight="12.75" x14ac:dyDescent="0.35"/>
  <cols>
    <col min="1" max="1" width="51.5546875" style="179" customWidth="1"/>
    <col min="2" max="21" width="9.109375" style="199" customWidth="1"/>
    <col min="22" max="22" width="8.88671875" style="199"/>
    <col min="23" max="16384" width="8.88671875" style="179"/>
  </cols>
  <sheetData>
    <row r="1" spans="1:25" ht="60" customHeight="1" thickBot="1" x14ac:dyDescent="0.45">
      <c r="A1" s="176" t="s">
        <v>210</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AA!C$15</f>
        <v>209.33927754530418</v>
      </c>
      <c r="C3" s="185">
        <f>AA!D$15</f>
        <v>231.66828298008343</v>
      </c>
      <c r="D3" s="185">
        <f>AA!E$15</f>
        <v>248.46505814627946</v>
      </c>
      <c r="E3" s="185">
        <f>AA!F$15</f>
        <v>263.90117746311091</v>
      </c>
      <c r="F3" s="185">
        <f>AA!G$15</f>
        <v>276.02801204657789</v>
      </c>
      <c r="G3" s="185">
        <f>AA!H$15</f>
        <v>290.95072436240963</v>
      </c>
      <c r="H3" s="185">
        <f>AA!I$15</f>
        <v>305.47573713511582</v>
      </c>
      <c r="I3" s="185">
        <f>AA!J$15</f>
        <v>326.65381319264725</v>
      </c>
      <c r="J3" s="185">
        <f>AA!K$15</f>
        <v>349.92754655268851</v>
      </c>
      <c r="K3" s="185">
        <f>AA!L$15</f>
        <v>376.1025796287301</v>
      </c>
      <c r="L3" s="185">
        <f>AA!M$15</f>
        <v>399.95876832150566</v>
      </c>
      <c r="M3" s="185">
        <f>AA!N$15</f>
        <v>428.92568484210273</v>
      </c>
      <c r="N3" s="185">
        <f>AA!O$15</f>
        <v>459.33295596650248</v>
      </c>
      <c r="O3" s="185">
        <f>AA!P$15</f>
        <v>500.28595198522555</v>
      </c>
      <c r="P3" s="185">
        <f>AA!Q$15</f>
        <v>512.15209063334032</v>
      </c>
      <c r="Q3" s="185">
        <f>AA!R$15</f>
        <v>522.54434820482936</v>
      </c>
      <c r="R3" s="185">
        <f>AA!S$15</f>
        <v>532.65830337214584</v>
      </c>
      <c r="S3" s="185">
        <f>AA!T$15</f>
        <v>515.08122057464948</v>
      </c>
      <c r="T3" s="185">
        <f>AA!U$15</f>
        <v>518.68227404634933</v>
      </c>
      <c r="U3" s="185">
        <f>AA!V$15</f>
        <v>522.73629513911783</v>
      </c>
      <c r="V3" s="185">
        <f>AA!W$15</f>
        <v>517.32635812180047</v>
      </c>
      <c r="W3" s="185">
        <f>AA!X$15</f>
        <v>516.01086170573342</v>
      </c>
      <c r="X3" s="185">
        <f>AA!Y$15</f>
        <v>525.14424007258515</v>
      </c>
      <c r="Y3" s="186">
        <f>AA!Z$15</f>
        <v>545.20400814269476</v>
      </c>
    </row>
    <row r="4" spans="1:25" ht="15" customHeight="1" x14ac:dyDescent="0.4">
      <c r="A4" s="187" t="s">
        <v>190</v>
      </c>
      <c r="B4" s="97">
        <f>BBWB!C$15</f>
        <v>0</v>
      </c>
      <c r="C4" s="97">
        <f>BBWB!D$15</f>
        <v>0</v>
      </c>
      <c r="D4" s="97">
        <f>BBWB!E$15</f>
        <v>0</v>
      </c>
      <c r="E4" s="97">
        <f>BBWB!F$15</f>
        <v>72.454285767920794</v>
      </c>
      <c r="F4" s="97">
        <f>BBWB!G$15</f>
        <v>71.017460966129761</v>
      </c>
      <c r="G4" s="97">
        <f>BBWB!H$15</f>
        <v>81.927856943020473</v>
      </c>
      <c r="H4" s="97">
        <f>BBWB!I$15</f>
        <v>84.648129125841052</v>
      </c>
      <c r="I4" s="97">
        <f>BBWB!J$15</f>
        <v>78.626324656970823</v>
      </c>
      <c r="J4" s="97">
        <f>BBWB!K$15</f>
        <v>72.006592765522825</v>
      </c>
      <c r="K4" s="97">
        <f>BBWB!L$15</f>
        <v>68.405442237420615</v>
      </c>
      <c r="L4" s="97">
        <f>BBWB!M$15</f>
        <v>62.334101057273664</v>
      </c>
      <c r="M4" s="97">
        <f>BBWB!N$15</f>
        <v>57.474827087135679</v>
      </c>
      <c r="N4" s="97">
        <f>BBWB!O$15</f>
        <v>52.492764150109707</v>
      </c>
      <c r="O4" s="97">
        <f>BBWB!P$15</f>
        <v>50.699987554980112</v>
      </c>
      <c r="P4" s="97">
        <f>BBWB!Q$15</f>
        <v>48.090189300758269</v>
      </c>
      <c r="Q4" s="97">
        <f>BBWB!R$15</f>
        <v>46.957777345786525</v>
      </c>
      <c r="R4" s="97">
        <f>BBWB!S$15</f>
        <v>47.124466688064146</v>
      </c>
      <c r="S4" s="97">
        <f>BBWB!T$15</f>
        <v>46.616160915369861</v>
      </c>
      <c r="T4" s="97">
        <f>BBWB!U$15</f>
        <v>45.726060105609378</v>
      </c>
      <c r="U4" s="97">
        <f>BBWB!V$15</f>
        <v>45.66536149329513</v>
      </c>
      <c r="V4" s="97">
        <f>BBWB!W$15</f>
        <v>45.392888163024054</v>
      </c>
      <c r="W4" s="97">
        <f>BBWB!X$15</f>
        <v>40.554523440309779</v>
      </c>
      <c r="X4" s="97">
        <f>BBWB!Y$15</f>
        <v>36.826285973576368</v>
      </c>
      <c r="Y4" s="109">
        <f>BBWB!Z$15</f>
        <v>39.990611867547614</v>
      </c>
    </row>
    <row r="5" spans="1:25" ht="15" customHeight="1" x14ac:dyDescent="0.4">
      <c r="A5" s="187" t="s">
        <v>50</v>
      </c>
      <c r="B5" s="97"/>
      <c r="C5" s="97"/>
      <c r="D5" s="97"/>
      <c r="E5" s="97"/>
      <c r="F5" s="97"/>
      <c r="G5" s="97">
        <f>CA!H$15</f>
        <v>67.433408344535579</v>
      </c>
      <c r="H5" s="97">
        <f>CA!I$15</f>
        <v>71.879837640687754</v>
      </c>
      <c r="I5" s="97">
        <f>CA!J$15</f>
        <v>75.838565407020951</v>
      </c>
      <c r="J5" s="97">
        <f>CA!K$15</f>
        <v>79.04566904946509</v>
      </c>
      <c r="K5" s="97">
        <f>CA!L$15</f>
        <v>83.124676280661845</v>
      </c>
      <c r="L5" s="97">
        <f>CA!M$15</f>
        <v>85.563965280414095</v>
      </c>
      <c r="M5" s="97">
        <f>CA!N$15</f>
        <v>92.432299535602112</v>
      </c>
      <c r="N5" s="97">
        <f>CA!O$15</f>
        <v>97.834199167976209</v>
      </c>
      <c r="O5" s="97">
        <f>CA!P$15</f>
        <v>106.8114230798998</v>
      </c>
      <c r="P5" s="97">
        <f>CA!Q$15</f>
        <v>112.23055975068254</v>
      </c>
      <c r="Q5" s="97">
        <f>CA!R$15</f>
        <v>124.56694177661399</v>
      </c>
      <c r="R5" s="97">
        <f>CA!S$15</f>
        <v>139.04858494692746</v>
      </c>
      <c r="S5" s="97">
        <f>CA!T$15</f>
        <v>150.19137875636329</v>
      </c>
      <c r="T5" s="97">
        <f>CA!U$15</f>
        <v>164.64528694816394</v>
      </c>
      <c r="U5" s="97">
        <f>CA!V$15</f>
        <v>178.15355128023924</v>
      </c>
      <c r="V5" s="97">
        <f>CA!W$15</f>
        <v>185.56634445512844</v>
      </c>
      <c r="W5" s="97">
        <f>CA!X$15</f>
        <v>196.69127354330064</v>
      </c>
      <c r="X5" s="97">
        <f>CA!Y$15</f>
        <v>211.49927825129487</v>
      </c>
      <c r="Y5" s="109">
        <f>CA!Z$15</f>
        <v>222.88471687060132</v>
      </c>
    </row>
    <row r="6" spans="1:25" ht="15" customHeight="1" x14ac:dyDescent="0.4">
      <c r="A6" s="187" t="s">
        <v>108</v>
      </c>
      <c r="B6" s="97"/>
      <c r="C6" s="97"/>
      <c r="D6" s="97"/>
      <c r="E6" s="97"/>
      <c r="F6" s="97"/>
      <c r="G6" s="97">
        <f>CWP!H$15</f>
        <v>0</v>
      </c>
      <c r="H6" s="97">
        <f>CWP!I$15</f>
        <v>0</v>
      </c>
      <c r="I6" s="97">
        <f>CWP!J$15</f>
        <v>0</v>
      </c>
      <c r="J6" s="97">
        <f>CWP!K$15</f>
        <v>0</v>
      </c>
      <c r="K6" s="97">
        <f>CWP!L$15</f>
        <v>0</v>
      </c>
      <c r="L6" s="97">
        <f>CWP!M$15</f>
        <v>0</v>
      </c>
      <c r="M6" s="97">
        <f>CWP!N$15</f>
        <v>0</v>
      </c>
      <c r="N6" s="97">
        <f>CWP!O$15</f>
        <v>0</v>
      </c>
      <c r="O6" s="97">
        <f>CWP!P$15</f>
        <v>13.804806957021707</v>
      </c>
      <c r="P6" s="97">
        <f>CWP!Q$15</f>
        <v>21.930464308428395</v>
      </c>
      <c r="Q6" s="97">
        <f>CWP!R$15</f>
        <v>8.0872008360912737</v>
      </c>
      <c r="R6" s="97">
        <f>CWP!S$15</f>
        <v>5.1529704875962361</v>
      </c>
      <c r="S6" s="97">
        <f>CWP!T$15</f>
        <v>0</v>
      </c>
      <c r="T6" s="97">
        <f>CWP!U$15</f>
        <v>0</v>
      </c>
      <c r="U6" s="97">
        <f>CWP!V$15</f>
        <v>0</v>
      </c>
      <c r="V6" s="97">
        <f>CWP!W$15</f>
        <v>0.90194327158880216</v>
      </c>
      <c r="W6" s="97">
        <f>CWP!X$15</f>
        <v>5.5798643048935883</v>
      </c>
      <c r="X6" s="97">
        <f>CWP!Y$15</f>
        <v>2.5001526048779397E-2</v>
      </c>
      <c r="Y6" s="109">
        <f>CWP!Z$15</f>
        <v>0</v>
      </c>
    </row>
    <row r="7" spans="1:25" ht="15" customHeight="1" x14ac:dyDescent="0.4">
      <c r="A7" s="187" t="s">
        <v>51</v>
      </c>
      <c r="B7" s="97">
        <f>CTB!C$15</f>
        <v>156.23532</v>
      </c>
      <c r="C7" s="97">
        <f>CTB!D$15</f>
        <v>157.56085300000001</v>
      </c>
      <c r="D7" s="97">
        <f>CTB!E$15</f>
        <v>163.465418</v>
      </c>
      <c r="E7" s="97">
        <f>CTB!F$15</f>
        <v>169.09840700000001</v>
      </c>
      <c r="F7" s="97">
        <f>CTB!G$15</f>
        <v>172.70495500000001</v>
      </c>
      <c r="G7" s="97">
        <f>CTB!H$15</f>
        <v>178.55605800000004</v>
      </c>
      <c r="H7" s="97">
        <f>CTB!I$15</f>
        <v>192.93418899999998</v>
      </c>
      <c r="I7" s="97">
        <f>CTB!J$15</f>
        <v>230.59255899999999</v>
      </c>
      <c r="J7" s="97">
        <f>CTB!K$15</f>
        <v>260.32532400000002</v>
      </c>
      <c r="K7" s="97">
        <f>CTB!L$15</f>
        <v>281.47026300000005</v>
      </c>
      <c r="L7" s="97">
        <f>CTB!M$15</f>
        <v>297.84630999999996</v>
      </c>
      <c r="M7" s="97">
        <f>CTB!N$15</f>
        <v>307.14695</v>
      </c>
      <c r="N7" s="97">
        <f>CTB!O$15</f>
        <v>330.52934399999998</v>
      </c>
      <c r="O7" s="97">
        <f>CTB!P$15</f>
        <v>372.97116599999998</v>
      </c>
      <c r="P7" s="97">
        <f>CTB!Q$15</f>
        <v>395.49499500000002</v>
      </c>
      <c r="Q7" s="97">
        <f>CTB!R$15</f>
        <v>396.18909499999995</v>
      </c>
      <c r="R7" s="97">
        <f>CTB!S$15</f>
        <v>397.36288099999996</v>
      </c>
      <c r="S7" s="97"/>
      <c r="T7" s="97"/>
      <c r="U7" s="97"/>
      <c r="V7" s="97"/>
      <c r="W7" s="97"/>
      <c r="X7" s="97"/>
      <c r="Y7" s="109"/>
    </row>
    <row r="8" spans="1:25" ht="30" customHeight="1" x14ac:dyDescent="0.4">
      <c r="A8" s="187" t="s">
        <v>52</v>
      </c>
      <c r="B8" s="97">
        <f>DLA!C$15</f>
        <v>283.77679384697865</v>
      </c>
      <c r="C8" s="97">
        <f>DLA!D$15</f>
        <v>314.93159736140029</v>
      </c>
      <c r="D8" s="97">
        <f>DLA!E$15</f>
        <v>342.63217812172081</v>
      </c>
      <c r="E8" s="97">
        <f>DLA!F$15</f>
        <v>367.30849390723637</v>
      </c>
      <c r="F8" s="97">
        <f>DLA!G$15</f>
        <v>389.07840596534544</v>
      </c>
      <c r="G8" s="97">
        <f>DLA!H$15</f>
        <v>424.20171355611313</v>
      </c>
      <c r="H8" s="97">
        <f>DLA!I$15</f>
        <v>465.28932903114435</v>
      </c>
      <c r="I8" s="97">
        <f>DLA!J$15</f>
        <v>505.50765052719163</v>
      </c>
      <c r="J8" s="97">
        <f>DLA!K$15</f>
        <v>546.27217067565925</v>
      </c>
      <c r="K8" s="97">
        <f>DLA!L$15</f>
        <v>592.7898879679492</v>
      </c>
      <c r="L8" s="97">
        <f>DLA!M$15</f>
        <v>638.09656497269293</v>
      </c>
      <c r="M8" s="97">
        <f>DLA!N$15</f>
        <v>696.78178195623832</v>
      </c>
      <c r="N8" s="97">
        <f>DLA!O$15</f>
        <v>750.35476318873827</v>
      </c>
      <c r="O8" s="97">
        <f>DLA!P$15</f>
        <v>826.0514054468124</v>
      </c>
      <c r="P8" s="97">
        <f>DLA!Q$15</f>
        <v>865.37168172527515</v>
      </c>
      <c r="Q8" s="97">
        <f>DLA!R$15</f>
        <v>929.11616943497029</v>
      </c>
      <c r="R8" s="97">
        <f>DLA!S$15</f>
        <v>1003.9432926064935</v>
      </c>
      <c r="S8" s="97">
        <f>DLA!T$15</f>
        <v>1036.6334209562192</v>
      </c>
      <c r="T8" s="97">
        <f>DLA!U$15</f>
        <v>1049.4337039869845</v>
      </c>
      <c r="U8" s="97">
        <f>DLA!V$15</f>
        <v>1035.4267199181313</v>
      </c>
      <c r="V8" s="97">
        <f>DLA!W$15</f>
        <v>902.71251255179527</v>
      </c>
      <c r="W8" s="97">
        <f>DLA!X$15</f>
        <v>730.88804350351177</v>
      </c>
      <c r="X8" s="97">
        <f>DLA!Y$15</f>
        <v>637.47512745142137</v>
      </c>
      <c r="Y8" s="109">
        <f>DLA!Z$15</f>
        <v>550.79426546044067</v>
      </c>
    </row>
    <row r="9" spans="1:25" ht="15" customHeight="1" x14ac:dyDescent="0.4">
      <c r="A9" s="188" t="s">
        <v>53</v>
      </c>
      <c r="B9" s="97"/>
      <c r="C9" s="97"/>
      <c r="D9" s="97"/>
      <c r="E9" s="97"/>
      <c r="F9" s="97"/>
      <c r="G9" s="97"/>
      <c r="H9" s="97">
        <f>'DLA (children)'!I$15</f>
        <v>56.582982342909709</v>
      </c>
      <c r="I9" s="97">
        <f>'DLA (children)'!J$15</f>
        <v>58.327797184047718</v>
      </c>
      <c r="J9" s="97">
        <f>'DLA (children)'!K$15</f>
        <v>62.034028248007729</v>
      </c>
      <c r="K9" s="97">
        <f>'DLA (children)'!L$15</f>
        <v>68.435137157740698</v>
      </c>
      <c r="L9" s="97">
        <f>'DLA (children)'!M$15</f>
        <v>72.559132668634945</v>
      </c>
      <c r="M9" s="97">
        <f>'DLA (children)'!N$15</f>
        <v>77.766993818037562</v>
      </c>
      <c r="N9" s="97">
        <f>'DLA (children)'!O$15</f>
        <v>83.730160240420247</v>
      </c>
      <c r="O9" s="97">
        <f>'DLA (children)'!P$15</f>
        <v>91.712115192716936</v>
      </c>
      <c r="P9" s="97">
        <f>'DLA (children)'!Q$15</f>
        <v>94.505447887645317</v>
      </c>
      <c r="Q9" s="97">
        <f>'DLA (children)'!R$15</f>
        <v>102.59511734303715</v>
      </c>
      <c r="R9" s="97">
        <f>'DLA (children)'!S$15</f>
        <v>109.51823131726609</v>
      </c>
      <c r="S9" s="97">
        <f>'DLA (children)'!T$15</f>
        <v>116.22551933789491</v>
      </c>
      <c r="T9" s="97">
        <f>'DLA (children)'!U$15</f>
        <v>136.51621513713337</v>
      </c>
      <c r="U9" s="97">
        <f>'DLA (children)'!V$15</f>
        <v>145.89101739267974</v>
      </c>
      <c r="V9" s="97">
        <f>'DLA (children)'!W$15</f>
        <v>150.31479806574794</v>
      </c>
      <c r="W9" s="97">
        <f>'DLA (children)'!X$15</f>
        <v>155.96848276617007</v>
      </c>
      <c r="X9" s="97">
        <f>'DLA (children)'!Y$15</f>
        <v>169.01315233523323</v>
      </c>
      <c r="Y9" s="109">
        <f>'DLA (children)'!Z$15</f>
        <v>184.66861150440135</v>
      </c>
    </row>
    <row r="10" spans="1:25" ht="15" customHeight="1" x14ac:dyDescent="0.4">
      <c r="A10" s="188" t="s">
        <v>54</v>
      </c>
      <c r="B10" s="97"/>
      <c r="C10" s="97"/>
      <c r="D10" s="97"/>
      <c r="E10" s="97"/>
      <c r="F10" s="97"/>
      <c r="G10" s="97"/>
      <c r="H10" s="97">
        <f>'DLA (working age)'!I$15</f>
        <v>275.19218233790775</v>
      </c>
      <c r="I10" s="97">
        <f>'DLA (working age)'!J$15</f>
        <v>298.9064597094748</v>
      </c>
      <c r="J10" s="97">
        <f>'DLA (working age)'!K$15</f>
        <v>321.13150253988834</v>
      </c>
      <c r="K10" s="97">
        <f>'DLA (working age)'!L$15</f>
        <v>345.33128937522497</v>
      </c>
      <c r="L10" s="97">
        <f>'DLA (working age)'!M$15</f>
        <v>369.50773732602187</v>
      </c>
      <c r="M10" s="97">
        <f>'DLA (working age)'!N$15</f>
        <v>400.79283473990637</v>
      </c>
      <c r="N10" s="97">
        <f>'DLA (working age)'!O$15</f>
        <v>427.93454969431434</v>
      </c>
      <c r="O10" s="97">
        <f>'DLA (working age)'!P$15</f>
        <v>468.12733192309071</v>
      </c>
      <c r="P10" s="97">
        <f>'DLA (working age)'!Q$15</f>
        <v>486.81382829332642</v>
      </c>
      <c r="Q10" s="97">
        <f>'DLA (working age)'!R$15</f>
        <v>529.77058599833788</v>
      </c>
      <c r="R10" s="97">
        <f>'DLA (working age)'!S$15</f>
        <v>576.77187767268947</v>
      </c>
      <c r="S10" s="97">
        <f>'DLA (working age)'!T$15</f>
        <v>589.56666527656546</v>
      </c>
      <c r="T10" s="97">
        <f>'DLA (working age)'!U$15</f>
        <v>561.36141066378366</v>
      </c>
      <c r="U10" s="97">
        <f>'DLA (working age)'!V$15</f>
        <v>553.5879919541353</v>
      </c>
      <c r="V10" s="97">
        <f>'DLA (working age)'!W$15</f>
        <v>433.00139266505482</v>
      </c>
      <c r="W10" s="97">
        <f>'DLA (working age)'!X$15</f>
        <v>303.0992444871394</v>
      </c>
      <c r="X10" s="97">
        <f>'DLA (working age)'!Y$15</f>
        <v>218.16926033087293</v>
      </c>
      <c r="Y10" s="109">
        <f>'DLA (working age)'!Z$15</f>
        <v>132.94604329486367</v>
      </c>
    </row>
    <row r="11" spans="1:25" ht="15" customHeight="1" x14ac:dyDescent="0.4">
      <c r="A11" s="188" t="s">
        <v>55</v>
      </c>
      <c r="B11" s="97"/>
      <c r="C11" s="97"/>
      <c r="D11" s="97"/>
      <c r="E11" s="97"/>
      <c r="F11" s="97"/>
      <c r="G11" s="97"/>
      <c r="H11" s="97">
        <f>'DLA (pensioners)'!I$15</f>
        <v>133.42638899491141</v>
      </c>
      <c r="I11" s="97">
        <f>'DLA (pensioners)'!J$15</f>
        <v>147.98550714282297</v>
      </c>
      <c r="J11" s="97">
        <f>'DLA (pensioners)'!K$15</f>
        <v>162.85298301939457</v>
      </c>
      <c r="K11" s="97">
        <f>'DLA (pensioners)'!L$15</f>
        <v>178.94977447091134</v>
      </c>
      <c r="L11" s="97">
        <f>'DLA (pensioners)'!M$15</f>
        <v>196.00244597544309</v>
      </c>
      <c r="M11" s="97">
        <f>'DLA (pensioners)'!N$15</f>
        <v>218.31070171710917</v>
      </c>
      <c r="N11" s="97">
        <f>'DLA (pensioners)'!O$15</f>
        <v>238.80835090870403</v>
      </c>
      <c r="O11" s="97">
        <f>'DLA (pensioners)'!P$15</f>
        <v>266.29224526829427</v>
      </c>
      <c r="P11" s="97">
        <f>'DLA (pensioners)'!Q$15</f>
        <v>283.66867555981946</v>
      </c>
      <c r="Q11" s="97">
        <f>'DLA (pensioners)'!R$15</f>
        <v>296.91776146369648</v>
      </c>
      <c r="R11" s="97">
        <f>'DLA (pensioners)'!S$15</f>
        <v>317.76347746807556</v>
      </c>
      <c r="S11" s="97">
        <f>'DLA (pensioners)'!T$15</f>
        <v>330.46416797968629</v>
      </c>
      <c r="T11" s="97">
        <f>'DLA (pensioners)'!U$15</f>
        <v>349.76500816632705</v>
      </c>
      <c r="U11" s="97">
        <f>'DLA (pensioners)'!V$15</f>
        <v>336.01279422970879</v>
      </c>
      <c r="V11" s="97">
        <f>'DLA (pensioners)'!W$15</f>
        <v>318.29499200200371</v>
      </c>
      <c r="W11" s="97">
        <f>'DLA (pensioners)'!X$15</f>
        <v>272.09613324351346</v>
      </c>
      <c r="X11" s="97">
        <f>'DLA (pensioners)'!Y$15</f>
        <v>250.3194892201781</v>
      </c>
      <c r="Y11" s="109">
        <f>'DLA (pensioners)'!Z$15</f>
        <v>232.47243416168084</v>
      </c>
    </row>
    <row r="12" spans="1:25" ht="15" customHeight="1" x14ac:dyDescent="0.4">
      <c r="A12" s="187" t="s">
        <v>96</v>
      </c>
      <c r="B12" s="97"/>
      <c r="C12" s="97"/>
      <c r="D12" s="97"/>
      <c r="E12" s="97"/>
      <c r="F12" s="97"/>
      <c r="G12" s="97"/>
      <c r="H12" s="97">
        <f>DHP!I$15</f>
        <v>1.0089450000000002</v>
      </c>
      <c r="I12" s="97">
        <f>DHP!J$15</f>
        <v>1.1861796499999999</v>
      </c>
      <c r="J12" s="97">
        <f>DHP!K$15</f>
        <v>1.2789975899999999</v>
      </c>
      <c r="K12" s="97">
        <f>DHP!L$15</f>
        <v>1.2936049999999997</v>
      </c>
      <c r="L12" s="97">
        <f>DHP!M$15</f>
        <v>1.5599129999999999</v>
      </c>
      <c r="M12" s="97">
        <f>DHP!N$15</f>
        <v>1.5375809999999999</v>
      </c>
      <c r="N12" s="97">
        <f>DHP!O$15</f>
        <v>1.8503190000000003</v>
      </c>
      <c r="O12" s="97">
        <f>DHP!P$15</f>
        <v>1.6484820000000002</v>
      </c>
      <c r="P12" s="97">
        <f>DHP!Q$15</f>
        <v>1.6454279999999997</v>
      </c>
      <c r="Q12" s="97">
        <f>DHP!R$15</f>
        <v>1.7799039999999999</v>
      </c>
      <c r="R12" s="97">
        <f>DHP!S$15</f>
        <v>3.5112310000000004</v>
      </c>
      <c r="S12" s="97">
        <f>DHP!T$15</f>
        <v>7.6951799999999988</v>
      </c>
      <c r="T12" s="97">
        <f>DHP!U$15</f>
        <v>8.3813359999999992</v>
      </c>
      <c r="U12" s="97">
        <f>DHP!V$15</f>
        <v>6.8250890000000002</v>
      </c>
      <c r="V12" s="97">
        <f>DHP!W$15</f>
        <v>8.0477369999999997</v>
      </c>
      <c r="W12" s="97">
        <f>DHP!X$15</f>
        <v>10.694370000000001</v>
      </c>
      <c r="X12" s="97">
        <f>DHP!Y$15</f>
        <v>10.087742999999998</v>
      </c>
      <c r="Y12" s="109">
        <f>DHP!Z$15</f>
        <v>9.2807649999999988</v>
      </c>
    </row>
    <row r="13" spans="1:25" ht="30" customHeight="1" x14ac:dyDescent="0.4">
      <c r="A13" s="187" t="s">
        <v>106</v>
      </c>
      <c r="B13" s="97"/>
      <c r="C13" s="97"/>
      <c r="D13" s="97"/>
      <c r="E13" s="97"/>
      <c r="F13" s="97">
        <f>ESA!G$15</f>
        <v>0</v>
      </c>
      <c r="G13" s="97">
        <f>ESA!H$15</f>
        <v>0</v>
      </c>
      <c r="H13" s="97">
        <f>ESA!I$15</f>
        <v>0</v>
      </c>
      <c r="I13" s="97">
        <f>ESA!J$15</f>
        <v>0</v>
      </c>
      <c r="J13" s="97">
        <f>ESA!K$15</f>
        <v>0</v>
      </c>
      <c r="K13" s="97">
        <f>ESA!L$15</f>
        <v>0</v>
      </c>
      <c r="L13" s="97">
        <f>ESA!M$15</f>
        <v>0</v>
      </c>
      <c r="M13" s="97">
        <f>ESA!N$15</f>
        <v>0</v>
      </c>
      <c r="N13" s="97">
        <f>ESA!O$15</f>
        <v>9.8927820274566507</v>
      </c>
      <c r="O13" s="97">
        <f>ESA!P$15</f>
        <v>97.313122226160971</v>
      </c>
      <c r="P13" s="97">
        <f>ESA!Q$15</f>
        <v>167.55687468621281</v>
      </c>
      <c r="Q13" s="97">
        <f>ESA!R$15</f>
        <v>270.38965553536605</v>
      </c>
      <c r="R13" s="97">
        <f>ESA!S$15</f>
        <v>498.09388432289393</v>
      </c>
      <c r="S13" s="97">
        <f>ESA!T$15</f>
        <v>741.31359625584469</v>
      </c>
      <c r="T13" s="97">
        <f>ESA!U$15</f>
        <v>921.67455358333768</v>
      </c>
      <c r="U13" s="97">
        <f>ESA!V$15</f>
        <v>1059.7357561390293</v>
      </c>
      <c r="V13" s="97">
        <f>ESA!W$15</f>
        <v>1122.4928547169884</v>
      </c>
      <c r="W13" s="97">
        <f>ESA!X$15</f>
        <v>1162.1932985195267</v>
      </c>
      <c r="X13" s="97">
        <f>ESA!Y$15</f>
        <v>1123.2028072640819</v>
      </c>
      <c r="Y13" s="109">
        <f>ESA!Z$15</f>
        <v>1029.8675244778974</v>
      </c>
    </row>
    <row r="14" spans="1:25" ht="15" customHeight="1" x14ac:dyDescent="0.4">
      <c r="A14" s="189" t="s">
        <v>56</v>
      </c>
      <c r="B14" s="97">
        <f>HB!C$15</f>
        <v>788.58516099999997</v>
      </c>
      <c r="C14" s="97">
        <f>HB!D$15</f>
        <v>765.877656</v>
      </c>
      <c r="D14" s="97">
        <f>HB!E$15</f>
        <v>757.22220100000004</v>
      </c>
      <c r="E14" s="97">
        <f>HB!F$15</f>
        <v>757.78247199999998</v>
      </c>
      <c r="F14" s="97">
        <f>HB!G$15</f>
        <v>754.284942</v>
      </c>
      <c r="G14" s="97">
        <f>HB!H$15</f>
        <v>776.976136</v>
      </c>
      <c r="H14" s="97">
        <f>HB!I$15</f>
        <v>851.03519600000004</v>
      </c>
      <c r="I14" s="97">
        <f>HB!J$15</f>
        <v>830.99465299999997</v>
      </c>
      <c r="J14" s="97">
        <f>HB!K$15</f>
        <v>880.75575800000001</v>
      </c>
      <c r="K14" s="97">
        <f>HB!L$15</f>
        <v>940.6925339999998</v>
      </c>
      <c r="L14" s="97">
        <f>HB!M$15</f>
        <v>1013.701966</v>
      </c>
      <c r="M14" s="97">
        <f>HB!N$15</f>
        <v>1078.71201</v>
      </c>
      <c r="N14" s="97">
        <f>HB!O$15</f>
        <v>1195.7198389999999</v>
      </c>
      <c r="O14" s="97">
        <f>HB!P$15</f>
        <v>1423.8055540000003</v>
      </c>
      <c r="P14" s="97">
        <f>HB!Q$15</f>
        <v>1525.7309399999997</v>
      </c>
      <c r="Q14" s="97">
        <f>HB!R$15</f>
        <v>1623.3984490000003</v>
      </c>
      <c r="R14" s="97">
        <f>HB!S$15</f>
        <v>1706.727719</v>
      </c>
      <c r="S14" s="97">
        <f>HB!T$15</f>
        <v>1726.592026</v>
      </c>
      <c r="T14" s="97">
        <f>HB!U$15</f>
        <v>1725.3058859999999</v>
      </c>
      <c r="U14" s="97">
        <f>HB!V$15</f>
        <v>1711.018374</v>
      </c>
      <c r="V14" s="97">
        <f>HB!W$15</f>
        <v>1649.4999399999999</v>
      </c>
      <c r="W14" s="97">
        <f>HB!X$15</f>
        <v>1537.9764180000002</v>
      </c>
      <c r="X14" s="97">
        <f>HB!Y$15</f>
        <v>1381.6050679999998</v>
      </c>
      <c r="Y14" s="109">
        <f>HB!Z$15</f>
        <v>1219.824665784126</v>
      </c>
    </row>
    <row r="15" spans="1:25" ht="15" customHeight="1" x14ac:dyDescent="0.4">
      <c r="A15" s="188" t="s">
        <v>191</v>
      </c>
      <c r="B15" s="97"/>
      <c r="C15" s="97"/>
      <c r="D15" s="97"/>
      <c r="E15" s="97"/>
      <c r="F15" s="97"/>
      <c r="G15" s="97"/>
      <c r="H15" s="97"/>
      <c r="I15" s="97"/>
      <c r="J15" s="97"/>
      <c r="K15" s="97"/>
      <c r="L15" s="97"/>
      <c r="M15" s="97"/>
      <c r="N15" s="108">
        <v>772.02017199999966</v>
      </c>
      <c r="O15" s="108">
        <v>978.40959300000009</v>
      </c>
      <c r="P15" s="108">
        <v>1065.4360710000001</v>
      </c>
      <c r="Q15" s="108">
        <v>1139.073963</v>
      </c>
      <c r="R15" s="108">
        <v>1208.3753750000001</v>
      </c>
      <c r="S15" s="108">
        <v>1221.385466</v>
      </c>
      <c r="T15" s="108">
        <v>1218.95885</v>
      </c>
      <c r="U15" s="108">
        <v>1208.7417890000002</v>
      </c>
      <c r="V15" s="108">
        <v>1161.6649689999999</v>
      </c>
      <c r="W15" s="108">
        <v>1071.219032</v>
      </c>
      <c r="X15" s="108">
        <v>939.32250799999997</v>
      </c>
      <c r="Y15" s="249">
        <v>780.81698937446185</v>
      </c>
    </row>
    <row r="16" spans="1:25" ht="15" customHeight="1" x14ac:dyDescent="0.4">
      <c r="A16" s="188" t="s">
        <v>192</v>
      </c>
      <c r="B16" s="97"/>
      <c r="C16" s="97"/>
      <c r="D16" s="97"/>
      <c r="E16" s="97"/>
      <c r="F16" s="97"/>
      <c r="G16" s="97"/>
      <c r="H16" s="97"/>
      <c r="I16" s="97"/>
      <c r="J16" s="97"/>
      <c r="K16" s="97"/>
      <c r="L16" s="97"/>
      <c r="M16" s="97"/>
      <c r="N16" s="108">
        <v>423.69966700000015</v>
      </c>
      <c r="O16" s="108">
        <v>445.395961</v>
      </c>
      <c r="P16" s="108">
        <v>460.29486900000001</v>
      </c>
      <c r="Q16" s="108">
        <v>484.32448599999998</v>
      </c>
      <c r="R16" s="108">
        <v>498.35234500000001</v>
      </c>
      <c r="S16" s="108">
        <v>505.20656100000002</v>
      </c>
      <c r="T16" s="108">
        <v>506.347036</v>
      </c>
      <c r="U16" s="108">
        <v>502.27658500000001</v>
      </c>
      <c r="V16" s="108">
        <v>487.834971</v>
      </c>
      <c r="W16" s="108">
        <v>466.757385</v>
      </c>
      <c r="X16" s="108">
        <v>442.28255999999999</v>
      </c>
      <c r="Y16" s="249">
        <v>439.0076764096641</v>
      </c>
    </row>
    <row r="17" spans="1:25" ht="15" customHeight="1" x14ac:dyDescent="0.4">
      <c r="A17" s="189" t="s">
        <v>57</v>
      </c>
      <c r="B17" s="97">
        <f>IB!C$15</f>
        <v>431.44984660594531</v>
      </c>
      <c r="C17" s="97">
        <f>IB!D$15</f>
        <v>425.85075629501836</v>
      </c>
      <c r="D17" s="97">
        <f>IB!E$15</f>
        <v>423.87889112685446</v>
      </c>
      <c r="E17" s="97">
        <f>IB!F$15</f>
        <v>407.0641150381565</v>
      </c>
      <c r="F17" s="97">
        <f>IB!G$15</f>
        <v>418.59427849078685</v>
      </c>
      <c r="G17" s="97">
        <f>IB!H$15</f>
        <v>424.6105750106376</v>
      </c>
      <c r="H17" s="97">
        <f>IB!I$15</f>
        <v>437.39041174139618</v>
      </c>
      <c r="I17" s="97">
        <f>IB!J$15</f>
        <v>444.01455936884315</v>
      </c>
      <c r="J17" s="97">
        <f>IB!K$15</f>
        <v>448.31056018550157</v>
      </c>
      <c r="K17" s="97">
        <f>IB!L$15</f>
        <v>456.12699352548594</v>
      </c>
      <c r="L17" s="97">
        <f>IB!M$15</f>
        <v>463.75504952965593</v>
      </c>
      <c r="M17" s="97">
        <f>IB!N$15</f>
        <v>481.65851878580446</v>
      </c>
      <c r="N17" s="97">
        <f>IB!O$15</f>
        <v>477.91943519843772</v>
      </c>
      <c r="O17" s="97">
        <f>IB!P$15</f>
        <v>451.2146394320842</v>
      </c>
      <c r="P17" s="97">
        <f>IB!Q$15</f>
        <v>414.38645732056995</v>
      </c>
      <c r="Q17" s="97">
        <f>IB!R$15</f>
        <v>367.45792817360785</v>
      </c>
      <c r="R17" s="97">
        <f>IB!S$15</f>
        <v>250.63929828972454</v>
      </c>
      <c r="S17" s="97">
        <f>IB!T$15</f>
        <v>115.50788612765074</v>
      </c>
      <c r="T17" s="97">
        <f>IB!U$15</f>
        <v>42.949558175175795</v>
      </c>
      <c r="U17" s="97">
        <f>IB!V$15</f>
        <v>11.838239619622675</v>
      </c>
      <c r="V17" s="97">
        <f>IB!W$15</f>
        <v>1.6877562754902511</v>
      </c>
      <c r="W17" s="97">
        <f>IB!X$15</f>
        <v>0.45815574775639967</v>
      </c>
      <c r="X17" s="97">
        <f>IB!Y$15</f>
        <v>0</v>
      </c>
      <c r="Y17" s="109">
        <f>IB!Z$15</f>
        <v>0</v>
      </c>
    </row>
    <row r="18" spans="1:25" ht="30" customHeight="1" x14ac:dyDescent="0.4">
      <c r="A18" s="187" t="s">
        <v>58</v>
      </c>
      <c r="B18" s="97">
        <f>IS!C$15</f>
        <v>1041.2054529040483</v>
      </c>
      <c r="C18" s="97">
        <f>IS!D$15</f>
        <v>868.62189110523673</v>
      </c>
      <c r="D18" s="97">
        <f>IS!E$15</f>
        <v>849.86420301520661</v>
      </c>
      <c r="E18" s="97">
        <f>IS!F$15</f>
        <v>870.3204624504267</v>
      </c>
      <c r="F18" s="97">
        <f>IS!G$15</f>
        <v>920.00349966892747</v>
      </c>
      <c r="G18" s="97">
        <f>IS!H$15</f>
        <v>977.86435795830585</v>
      </c>
      <c r="H18" s="97">
        <f>IS!I$15</f>
        <v>935.77320900290499</v>
      </c>
      <c r="I18" s="97">
        <f>IS!J$15</f>
        <v>823.32668807656523</v>
      </c>
      <c r="J18" s="97">
        <f>IS!K$15</f>
        <v>616.88055515706776</v>
      </c>
      <c r="K18" s="97">
        <f>IS!L$15</f>
        <v>567.31245100832166</v>
      </c>
      <c r="L18" s="97">
        <f>IS!M$15</f>
        <v>558.61895176410508</v>
      </c>
      <c r="M18" s="97">
        <f>IS!N$15</f>
        <v>580.38997672035862</v>
      </c>
      <c r="N18" s="97">
        <f>IS!O$15</f>
        <v>565.01593975959406</v>
      </c>
      <c r="O18" s="97">
        <f>IS!P$15</f>
        <v>557.52203922674528</v>
      </c>
      <c r="P18" s="97">
        <f>IS!Q$15</f>
        <v>530.91493113837805</v>
      </c>
      <c r="Q18" s="97">
        <f>IS!R$15</f>
        <v>474.40821293127169</v>
      </c>
      <c r="R18" s="97">
        <f>IS!S$15</f>
        <v>364.53762407597924</v>
      </c>
      <c r="S18" s="97">
        <f>IS!T$15</f>
        <v>247.93790207556478</v>
      </c>
      <c r="T18" s="97">
        <f>IS!U$15</f>
        <v>201.49182782838307</v>
      </c>
      <c r="U18" s="97">
        <f>IS!V$15</f>
        <v>172.78740235498063</v>
      </c>
      <c r="V18" s="97">
        <f>IS!W$15</f>
        <v>148.40167009653496</v>
      </c>
      <c r="W18" s="97">
        <f>IS!X$15</f>
        <v>137.33340531219025</v>
      </c>
      <c r="X18" s="97">
        <f>IS!Y$15</f>
        <v>111.78669353031547</v>
      </c>
      <c r="Y18" s="109">
        <f>IS!Z$15</f>
        <v>82.80585385873097</v>
      </c>
    </row>
    <row r="19" spans="1:25" ht="15" customHeight="1" x14ac:dyDescent="0.4">
      <c r="A19" s="188" t="s">
        <v>59</v>
      </c>
      <c r="B19" s="97">
        <f>'IS MIG'!C$15</f>
        <v>333.98058848300059</v>
      </c>
      <c r="C19" s="97">
        <f>'IS MIG'!D$15</f>
        <v>318.54557132973588</v>
      </c>
      <c r="D19" s="97">
        <f>'IS MIG'!E$15</f>
        <v>300.32940986181023</v>
      </c>
      <c r="E19" s="97">
        <f>'IS MIG'!F$15</f>
        <v>306.61433635595591</v>
      </c>
      <c r="F19" s="97">
        <f>'IS MIG'!G$15</f>
        <v>308.50231800594088</v>
      </c>
      <c r="G19" s="97">
        <f>'IS MIG'!H$15</f>
        <v>335.67535225790294</v>
      </c>
      <c r="H19" s="97">
        <f>'IS MIG'!I$15</f>
        <v>314.63316819094678</v>
      </c>
      <c r="I19" s="97">
        <f>'IS MIG'!J$15</f>
        <v>172.87504809488155</v>
      </c>
      <c r="J19" s="97">
        <f>'IS MIG'!K$15</f>
        <v>0</v>
      </c>
      <c r="K19" s="97">
        <f>'IS MIG'!L$15</f>
        <v>0</v>
      </c>
      <c r="L19" s="97">
        <f>'IS MIG'!M$15</f>
        <v>0</v>
      </c>
      <c r="M19" s="97">
        <f>'IS MIG'!N$15</f>
        <v>0</v>
      </c>
      <c r="N19" s="97">
        <f>'IS MIG'!O$15</f>
        <v>0</v>
      </c>
      <c r="O19" s="97">
        <f>'IS MIG'!P$15</f>
        <v>0</v>
      </c>
      <c r="P19" s="97">
        <f>'IS MIG'!Q$15</f>
        <v>0</v>
      </c>
      <c r="Q19" s="97">
        <f>'IS MIG'!R$15</f>
        <v>0</v>
      </c>
      <c r="R19" s="97">
        <f>'IS MIG'!S$15</f>
        <v>0</v>
      </c>
      <c r="S19" s="97">
        <f>'IS MIG'!T$15</f>
        <v>0</v>
      </c>
      <c r="T19" s="97">
        <f>'IS MIG'!U$15</f>
        <v>0</v>
      </c>
      <c r="U19" s="97">
        <f>'IS MIG'!V$15</f>
        <v>0</v>
      </c>
      <c r="V19" s="97">
        <f>'IS MIG'!W$15</f>
        <v>0</v>
      </c>
      <c r="W19" s="97">
        <f>'IS MIG'!X$15</f>
        <v>0</v>
      </c>
      <c r="X19" s="97">
        <f>'IS MIG'!Y$15</f>
        <v>0</v>
      </c>
      <c r="Y19" s="109">
        <f>'IS MIG'!Z$15</f>
        <v>0</v>
      </c>
    </row>
    <row r="20" spans="1:25" ht="15" customHeight="1" x14ac:dyDescent="0.4">
      <c r="A20" s="188" t="s">
        <v>193</v>
      </c>
      <c r="B20" s="97"/>
      <c r="C20" s="97"/>
      <c r="D20" s="97"/>
      <c r="E20" s="97"/>
      <c r="F20" s="97">
        <f>'IS (incapacity)'!G$15</f>
        <v>297.79501293459418</v>
      </c>
      <c r="G20" s="97">
        <f>'IS (incapacity)'!H$15</f>
        <v>318.70591538525878</v>
      </c>
      <c r="H20" s="97">
        <f>'IS (incapacity)'!I$15</f>
        <v>296.08310017783799</v>
      </c>
      <c r="I20" s="97">
        <f>'IS (incapacity)'!J$15</f>
        <v>312.86090529246934</v>
      </c>
      <c r="J20" s="97">
        <f>'IS (incapacity)'!K$15</f>
        <v>311.8173922088759</v>
      </c>
      <c r="K20" s="97">
        <f>'IS (incapacity)'!L$15</f>
        <v>296.34486176506618</v>
      </c>
      <c r="L20" s="97">
        <f>'IS (incapacity)'!M$15</f>
        <v>307.04659590620321</v>
      </c>
      <c r="M20" s="97">
        <f>'IS (incapacity)'!N$15</f>
        <v>345.51444187336273</v>
      </c>
      <c r="N20" s="97">
        <f>'IS (incapacity)'!O$15</f>
        <v>352.080630978606</v>
      </c>
      <c r="O20" s="97">
        <f>'IS (incapacity)'!P$15</f>
        <v>349.07334263812555</v>
      </c>
      <c r="P20" s="97">
        <f>'IS (incapacity)'!Q$15</f>
        <v>329.34683340458724</v>
      </c>
      <c r="Q20" s="97">
        <f>'IS (incapacity)'!R$15</f>
        <v>287.52623932355795</v>
      </c>
      <c r="R20" s="97">
        <f>'IS (incapacity)'!S$15</f>
        <v>181.05095227081279</v>
      </c>
      <c r="S20" s="97">
        <f>'IS (incapacity)'!T$15</f>
        <v>77.015453143438378</v>
      </c>
      <c r="T20" s="97">
        <f>'IS (incapacity)'!U$15</f>
        <v>41.029696570605573</v>
      </c>
      <c r="U20" s="97">
        <f>'IS (incapacity)'!V$15</f>
        <v>20.291404995899804</v>
      </c>
      <c r="V20" s="97">
        <f>'IS (incapacity)'!W$15</f>
        <v>7.5432980888622003</v>
      </c>
      <c r="W20" s="97">
        <f>'IS (incapacity)'!X$15</f>
        <v>1.5909016012981232</v>
      </c>
      <c r="X20" s="97">
        <f>'IS (incapacity)'!Y$15</f>
        <v>0</v>
      </c>
      <c r="Y20" s="109">
        <f>'IS (incapacity)'!Z$15</f>
        <v>0</v>
      </c>
    </row>
    <row r="21" spans="1:25" ht="15" customHeight="1" x14ac:dyDescent="0.4">
      <c r="A21" s="188" t="s">
        <v>194</v>
      </c>
      <c r="B21" s="97"/>
      <c r="C21" s="97"/>
      <c r="D21" s="97"/>
      <c r="E21" s="97"/>
      <c r="F21" s="97">
        <f>'IS (lone parent)'!G$15</f>
        <v>282.21073780804022</v>
      </c>
      <c r="G21" s="97">
        <f>'IS (lone parent)'!H$15</f>
        <v>288.57796300591633</v>
      </c>
      <c r="H21" s="97">
        <f>'IS (lone parent)'!I$15</f>
        <v>291.55980508809967</v>
      </c>
      <c r="I21" s="97">
        <f>'IS (lone parent)'!J$15</f>
        <v>302.62901206423811</v>
      </c>
      <c r="J21" s="97">
        <f>'IS (lone parent)'!K$15</f>
        <v>271.69435231134764</v>
      </c>
      <c r="K21" s="97">
        <f>'IS (lone parent)'!L$15</f>
        <v>231.61086315087726</v>
      </c>
      <c r="L21" s="97">
        <f>'IS (lone parent)'!M$15</f>
        <v>212.44199560930653</v>
      </c>
      <c r="M21" s="97">
        <f>'IS (lone parent)'!N$15</f>
        <v>200.70867103606923</v>
      </c>
      <c r="N21" s="97">
        <f>'IS (lone parent)'!O$15</f>
        <v>182.43557312582317</v>
      </c>
      <c r="O21" s="97">
        <f>'IS (lone parent)'!P$15</f>
        <v>175.31384550353661</v>
      </c>
      <c r="P21" s="97">
        <f>'IS (lone parent)'!Q$15</f>
        <v>163.04385011134323</v>
      </c>
      <c r="Q21" s="97">
        <f>'IS (lone parent)'!R$15</f>
        <v>146.69908758351758</v>
      </c>
      <c r="R21" s="97">
        <f>'IS (lone parent)'!S$15</f>
        <v>136.77206540869213</v>
      </c>
      <c r="S21" s="97">
        <f>'IS (lone parent)'!T$15</f>
        <v>122.51019364144518</v>
      </c>
      <c r="T21" s="97">
        <f>'IS (lone parent)'!U$15</f>
        <v>113.18929028739512</v>
      </c>
      <c r="U21" s="97">
        <f>'IS (lone parent)'!V$15</f>
        <v>104.91258346789792</v>
      </c>
      <c r="V21" s="97">
        <f>'IS (lone parent)'!W$15</f>
        <v>95.018388623957406</v>
      </c>
      <c r="W21" s="97">
        <f>'IS (lone parent)'!X$15</f>
        <v>88.837555291798466</v>
      </c>
      <c r="X21" s="97">
        <f>'IS (lone parent)'!Y$15</f>
        <v>68.97593163608957</v>
      </c>
      <c r="Y21" s="109">
        <f>'IS (lone parent)'!Z$15</f>
        <v>49.124891791465494</v>
      </c>
    </row>
    <row r="22" spans="1:25" ht="15" customHeight="1" x14ac:dyDescent="0.4">
      <c r="A22" s="188" t="s">
        <v>195</v>
      </c>
      <c r="B22" s="97"/>
      <c r="C22" s="97"/>
      <c r="D22" s="97"/>
      <c r="E22" s="97"/>
      <c r="F22" s="97">
        <f>'IS (carer)'!G$15</f>
        <v>13.194071034201736</v>
      </c>
      <c r="G22" s="97">
        <f>'IS (carer)'!H$15</f>
        <v>16.796558088630672</v>
      </c>
      <c r="H22" s="97">
        <f>'IS (carer)'!I$15</f>
        <v>17.745959539258241</v>
      </c>
      <c r="I22" s="97">
        <f>'IS (carer)'!J$15</f>
        <v>19.090062929462185</v>
      </c>
      <c r="J22" s="97">
        <f>'IS (carer)'!K$15</f>
        <v>18.856874487849673</v>
      </c>
      <c r="K22" s="97">
        <f>'IS (carer)'!L$15</f>
        <v>17.735340970647144</v>
      </c>
      <c r="L22" s="97">
        <f>'IS (carer)'!M$15</f>
        <v>17.151331061181644</v>
      </c>
      <c r="M22" s="97">
        <f>'IS (carer)'!N$15</f>
        <v>16.802931170228966</v>
      </c>
      <c r="N22" s="97">
        <f>'IS (carer)'!O$15</f>
        <v>16.321276349437209</v>
      </c>
      <c r="O22" s="97">
        <f>'IS (carer)'!P$15</f>
        <v>18.184109787962736</v>
      </c>
      <c r="P22" s="97">
        <f>'IS (carer)'!Q$15</f>
        <v>23.119624222852657</v>
      </c>
      <c r="Q22" s="97">
        <f>'IS (carer)'!R$15</f>
        <v>26.012851822976291</v>
      </c>
      <c r="R22" s="97">
        <f>'IS (carer)'!S$15</f>
        <v>31.610030573046711</v>
      </c>
      <c r="S22" s="97">
        <f>'IS (carer)'!T$15</f>
        <v>35.156874282472458</v>
      </c>
      <c r="T22" s="97">
        <f>'IS (carer)'!U$15</f>
        <v>36.235512647812733</v>
      </c>
      <c r="U22" s="97">
        <f>'IS (carer)'!V$15</f>
        <v>37.936128131318085</v>
      </c>
      <c r="V22" s="97">
        <f>'IS (carer)'!W$15</f>
        <v>38.08155304130954</v>
      </c>
      <c r="W22" s="97">
        <f>'IS (carer)'!X$15</f>
        <v>40.658206722288647</v>
      </c>
      <c r="X22" s="97">
        <f>'IS (carer)'!Y$15</f>
        <v>38.262399209051161</v>
      </c>
      <c r="Y22" s="109">
        <f>'IS (carer)'!Z$15</f>
        <v>31.990367709566691</v>
      </c>
    </row>
    <row r="23" spans="1:25" ht="15" customHeight="1" x14ac:dyDescent="0.4">
      <c r="A23" s="188" t="s">
        <v>196</v>
      </c>
      <c r="B23" s="97"/>
      <c r="C23" s="97"/>
      <c r="D23" s="97"/>
      <c r="E23" s="97"/>
      <c r="F23" s="97">
        <f>'IS (others)'!G$15</f>
        <v>18.301359886150404</v>
      </c>
      <c r="G23" s="97">
        <f>'IS (others)'!H$15</f>
        <v>18.10856922059704</v>
      </c>
      <c r="H23" s="97">
        <f>'IS (others)'!I$15</f>
        <v>15.751176006762265</v>
      </c>
      <c r="I23" s="97">
        <f>'IS (others)'!J$15</f>
        <v>15.871659695514239</v>
      </c>
      <c r="J23" s="97">
        <f>'IS (others)'!K$15</f>
        <v>14.511936148994403</v>
      </c>
      <c r="K23" s="97">
        <f>'IS (others)'!L$15</f>
        <v>19.937418817340252</v>
      </c>
      <c r="L23" s="97">
        <f>'IS (others)'!M$15</f>
        <v>20.441816343489894</v>
      </c>
      <c r="M23" s="97">
        <f>'IS (others)'!N$15</f>
        <v>17.76372152049569</v>
      </c>
      <c r="N23" s="97">
        <f>'IS (others)'!O$15</f>
        <v>15.748448313244241</v>
      </c>
      <c r="O23" s="97">
        <f>'IS (others)'!P$15</f>
        <v>15.953438357220975</v>
      </c>
      <c r="P23" s="97">
        <f>'IS (others)'!Q$15</f>
        <v>15.617095897405896</v>
      </c>
      <c r="Q23" s="97">
        <f>'IS (others)'!R$15</f>
        <v>14.21217130763403</v>
      </c>
      <c r="R23" s="97">
        <f>'IS (others)'!S$15</f>
        <v>15.064263348033666</v>
      </c>
      <c r="S23" s="97">
        <f>'IS (others)'!T$15</f>
        <v>13.248163101701596</v>
      </c>
      <c r="T23" s="97">
        <f>'IS (others)'!U$15</f>
        <v>11.057227843702316</v>
      </c>
      <c r="U23" s="97">
        <f>'IS (others)'!V$15</f>
        <v>9.5320998035840585</v>
      </c>
      <c r="V23" s="97">
        <f>'IS (others)'!W$15</f>
        <v>7.7213341289878086</v>
      </c>
      <c r="W23" s="97">
        <f>'IS (others)'!X$15</f>
        <v>6.1068993092558355</v>
      </c>
      <c r="X23" s="97">
        <f>'IS (others)'!Y$15</f>
        <v>4.1922859771814727</v>
      </c>
      <c r="Y23" s="109">
        <f>'IS (others)'!Z$15</f>
        <v>1.617575923500751</v>
      </c>
    </row>
    <row r="24" spans="1:25" ht="30" customHeight="1" x14ac:dyDescent="0.4">
      <c r="A24" s="189" t="s">
        <v>64</v>
      </c>
      <c r="B24" s="97"/>
      <c r="C24" s="97"/>
      <c r="D24" s="97"/>
      <c r="E24" s="97"/>
      <c r="F24" s="97">
        <f>IIDB!G$15</f>
        <v>44.808311663224181</v>
      </c>
      <c r="G24" s="97">
        <f>IIDB!H$15</f>
        <v>45.976015724977188</v>
      </c>
      <c r="H24" s="97">
        <f>IIDB!I$15</f>
        <v>46.201641531371244</v>
      </c>
      <c r="I24" s="97">
        <f>IIDB!J$15</f>
        <v>46.443424437265584</v>
      </c>
      <c r="J24" s="97">
        <f>IIDB!K$15</f>
        <v>48.806567827967584</v>
      </c>
      <c r="K24" s="97">
        <f>IIDB!L$15</f>
        <v>49.089965481421991</v>
      </c>
      <c r="L24" s="97">
        <f>IIDB!M$15</f>
        <v>49.822216644486858</v>
      </c>
      <c r="M24" s="97">
        <f>IIDB!N$15</f>
        <v>50.699346802992025</v>
      </c>
      <c r="N24" s="97">
        <f>IIDB!O$15</f>
        <v>52.298048118199809</v>
      </c>
      <c r="O24" s="97">
        <f>IIDB!P$15</f>
        <v>54.490575809102964</v>
      </c>
      <c r="P24" s="97">
        <f>IIDB!Q$15</f>
        <v>56.971984969394647</v>
      </c>
      <c r="Q24" s="97">
        <f>IIDB!R$15</f>
        <v>57.054250825035886</v>
      </c>
      <c r="R24" s="97">
        <f>IIDB!S$15</f>
        <v>58.735862604277294</v>
      </c>
      <c r="S24" s="97">
        <f>IIDB!T$15</f>
        <v>59.020606951707066</v>
      </c>
      <c r="T24" s="97">
        <f>IIDB!U$15</f>
        <v>59.674186587483163</v>
      </c>
      <c r="U24" s="97">
        <f>IIDB!V$15</f>
        <v>58.709471074862556</v>
      </c>
      <c r="V24" s="97">
        <f>IIDB!W$15</f>
        <v>56.893141134932371</v>
      </c>
      <c r="W24" s="97">
        <f>IIDB!X$15</f>
        <v>55.625531057806448</v>
      </c>
      <c r="X24" s="97">
        <f>IIDB!Y$15</f>
        <v>55.653018850851197</v>
      </c>
      <c r="Y24" s="109">
        <f>IIDB!Z$15</f>
        <v>55.595993929990222</v>
      </c>
    </row>
    <row r="25" spans="1:25" ht="15" customHeight="1" x14ac:dyDescent="0.4">
      <c r="A25" s="187" t="s">
        <v>65</v>
      </c>
      <c r="B25" s="97">
        <f>JSA!C$15</f>
        <v>157.29292046730154</v>
      </c>
      <c r="C25" s="97">
        <f>JSA!D$15</f>
        <v>256.67276144306504</v>
      </c>
      <c r="D25" s="97">
        <f>JSA!E$15</f>
        <v>225.22177469130546</v>
      </c>
      <c r="E25" s="97">
        <f>JSA!F$15</f>
        <v>198.00457343499619</v>
      </c>
      <c r="F25" s="97">
        <f>JSA!G$15</f>
        <v>163.88282990112239</v>
      </c>
      <c r="G25" s="97">
        <f>JSA!H$15</f>
        <v>144.59814234106156</v>
      </c>
      <c r="H25" s="97">
        <f>JSA!I$15</f>
        <v>141.57933032228334</v>
      </c>
      <c r="I25" s="97">
        <f>JSA!J$15</f>
        <v>135.27677097324641</v>
      </c>
      <c r="J25" s="97">
        <f>JSA!K$15</f>
        <v>112.47594817642906</v>
      </c>
      <c r="K25" s="97">
        <f>JSA!L$15</f>
        <v>119.27063857225812</v>
      </c>
      <c r="L25" s="97">
        <f>JSA!M$15</f>
        <v>126.18465883235726</v>
      </c>
      <c r="M25" s="97">
        <f>JSA!N$15</f>
        <v>110.61686920927858</v>
      </c>
      <c r="N25" s="97">
        <f>JSA!O$15</f>
        <v>163.49250775823697</v>
      </c>
      <c r="O25" s="97">
        <f>JSA!P$15</f>
        <v>283.01610450740674</v>
      </c>
      <c r="P25" s="97">
        <f>JSA!Q$15</f>
        <v>258.19620027799198</v>
      </c>
      <c r="Q25" s="97">
        <f>JSA!R$15</f>
        <v>284.61051106914891</v>
      </c>
      <c r="R25" s="97">
        <f>JSA!S$15</f>
        <v>295.76734341002373</v>
      </c>
      <c r="S25" s="97">
        <f>JSA!T$15</f>
        <v>241.0231573800354</v>
      </c>
      <c r="T25" s="97">
        <f>JSA!U$15</f>
        <v>158.14471228218892</v>
      </c>
      <c r="U25" s="97">
        <f>JSA!V$15</f>
        <v>118.89093237917294</v>
      </c>
      <c r="V25" s="97">
        <f>JSA!W$15</f>
        <v>100.35003734816604</v>
      </c>
      <c r="W25" s="97">
        <f>JSA!X$15</f>
        <v>80.954393927379513</v>
      </c>
      <c r="X25" s="97">
        <f>JSA!Y$15</f>
        <v>52.838333496101932</v>
      </c>
      <c r="Y25" s="109">
        <f>JSA!Z$15</f>
        <v>30.130861117773577</v>
      </c>
    </row>
    <row r="26" spans="1:25" ht="15" customHeight="1" x14ac:dyDescent="0.4">
      <c r="A26" s="187" t="s">
        <v>66</v>
      </c>
      <c r="B26" s="97">
        <f>MA!C$15</f>
        <v>0</v>
      </c>
      <c r="C26" s="97">
        <f>MA!D$15</f>
        <v>0</v>
      </c>
      <c r="D26" s="97">
        <f>MA!E$15</f>
        <v>0</v>
      </c>
      <c r="E26" s="97">
        <f>MA!F$15</f>
        <v>0</v>
      </c>
      <c r="F26" s="97">
        <f>MA!G$15</f>
        <v>5.726652602726551</v>
      </c>
      <c r="G26" s="97">
        <f>MA!H$15</f>
        <v>6.362429724375164</v>
      </c>
      <c r="H26" s="97">
        <f>MA!I$15</f>
        <v>7.6765028565846887</v>
      </c>
      <c r="I26" s="97">
        <f>MA!J$15</f>
        <v>14.129899328233964</v>
      </c>
      <c r="J26" s="97">
        <f>MA!K$15</f>
        <v>14.711142573716522</v>
      </c>
      <c r="K26" s="97">
        <f>MA!L$15</f>
        <v>17.988995945190347</v>
      </c>
      <c r="L26" s="97">
        <f>MA!M$15</f>
        <v>19.79142870931863</v>
      </c>
      <c r="M26" s="97">
        <f>MA!N$15</f>
        <v>25.920308369138969</v>
      </c>
      <c r="N26" s="97">
        <f>MA!O$15</f>
        <v>33.565181123694153</v>
      </c>
      <c r="O26" s="97">
        <f>MA!P$15</f>
        <v>35.165757981553426</v>
      </c>
      <c r="P26" s="97">
        <f>MA!Q$15</f>
        <v>30.526992927956574</v>
      </c>
      <c r="Q26" s="97">
        <f>MA!R$15</f>
        <v>30.624683974983807</v>
      </c>
      <c r="R26" s="97">
        <f>MA!S$15</f>
        <v>38.601987997758819</v>
      </c>
      <c r="S26" s="97">
        <f>MA!T$15</f>
        <v>39.957797804148214</v>
      </c>
      <c r="T26" s="97">
        <f>MA!U$15</f>
        <v>42.253006460063069</v>
      </c>
      <c r="U26" s="97">
        <f>MA!V$15</f>
        <v>43.032180488060149</v>
      </c>
      <c r="V26" s="97">
        <f>MA!W$15</f>
        <v>39.271113525647912</v>
      </c>
      <c r="W26" s="97">
        <f>MA!X$15</f>
        <v>37.812673200829053</v>
      </c>
      <c r="X26" s="97">
        <f>MA!Y$15</f>
        <v>36.972891263880761</v>
      </c>
      <c r="Y26" s="109">
        <f>MA!Z$15</f>
        <v>37.591218917136509</v>
      </c>
    </row>
    <row r="27" spans="1:25" ht="15" customHeight="1" x14ac:dyDescent="0.4">
      <c r="A27" s="187" t="s">
        <v>197</v>
      </c>
      <c r="B27" s="97"/>
      <c r="C27" s="97"/>
      <c r="D27" s="97"/>
      <c r="E27" s="97"/>
      <c r="F27" s="97"/>
      <c r="G27" s="97"/>
      <c r="H27" s="97"/>
      <c r="I27" s="97"/>
      <c r="J27" s="97">
        <f>O75TVL!K$15</f>
        <v>45.535750427477097</v>
      </c>
      <c r="K27" s="97">
        <f>O75TVL!L$15</f>
        <v>48.13787801874372</v>
      </c>
      <c r="L27" s="97">
        <f>O75TVL!M$15</f>
        <v>51.023544970730569</v>
      </c>
      <c r="M27" s="97">
        <f>O75TVL!N$15</f>
        <v>53.254305420085771</v>
      </c>
      <c r="N27" s="97">
        <f>O75TVL!O$15</f>
        <v>55.097941812388811</v>
      </c>
      <c r="O27" s="97">
        <f>O75TVL!P$15</f>
        <v>57.210924309914731</v>
      </c>
      <c r="P27" s="97">
        <f>O75TVL!Q$15</f>
        <v>60.108377304254432</v>
      </c>
      <c r="Q27" s="97">
        <f>O75TVL!R$15</f>
        <v>60.865727128667643</v>
      </c>
      <c r="R27" s="97">
        <f>O75TVL!S$15</f>
        <v>61.618306699451729</v>
      </c>
      <c r="S27" s="97">
        <f>O75TVL!T$15</f>
        <v>61.148614570340328</v>
      </c>
      <c r="T27" s="97">
        <f>O75TVL!U$15</f>
        <v>61.716162209965823</v>
      </c>
      <c r="U27" s="97">
        <f>O75TVL!V$15</f>
        <v>62.688899464148186</v>
      </c>
      <c r="V27" s="97">
        <f>O75TVL!W$15</f>
        <v>63.273816482933896</v>
      </c>
      <c r="W27" s="97">
        <f>O75TVL!X$15</f>
        <v>66.016490788731474</v>
      </c>
      <c r="X27" s="97">
        <f>O75TVL!Y$15</f>
        <v>47.230966471721452</v>
      </c>
      <c r="Y27" s="109">
        <f>O75TVL!Z$15</f>
        <v>25.870021089530606</v>
      </c>
    </row>
    <row r="28" spans="1:25" ht="15" customHeight="1" x14ac:dyDescent="0.4">
      <c r="A28" s="187" t="s">
        <v>100</v>
      </c>
      <c r="B28" s="97"/>
      <c r="C28" s="97"/>
      <c r="D28" s="97"/>
      <c r="E28" s="97"/>
      <c r="F28" s="97"/>
      <c r="G28" s="97"/>
      <c r="H28" s="97"/>
      <c r="I28" s="97">
        <f>PC!J$15</f>
        <v>0</v>
      </c>
      <c r="J28" s="97">
        <f>PC!K$15</f>
        <v>457.21196737251631</v>
      </c>
      <c r="K28" s="97">
        <f>PC!L$15</f>
        <v>496.96071153214797</v>
      </c>
      <c r="L28" s="97">
        <f>PC!M$15</f>
        <v>534.41254505632446</v>
      </c>
      <c r="M28" s="97">
        <f>PC!N$15</f>
        <v>572.26797377991852</v>
      </c>
      <c r="N28" s="97">
        <f>PC!O$15</f>
        <v>599.70890272428346</v>
      </c>
      <c r="O28" s="97">
        <f>PC!P$15</f>
        <v>636.80724804236274</v>
      </c>
      <c r="P28" s="97">
        <f>PC!Q$15</f>
        <v>647.75691219326268</v>
      </c>
      <c r="Q28" s="97">
        <f>PC!R$15</f>
        <v>636.23965597997244</v>
      </c>
      <c r="R28" s="97">
        <f>PC!S$15</f>
        <v>591.09723954995127</v>
      </c>
      <c r="S28" s="97">
        <f>PC!T$15</f>
        <v>549.58549927341403</v>
      </c>
      <c r="T28" s="97">
        <f>PC!U$15</f>
        <v>507.85687861399128</v>
      </c>
      <c r="U28" s="97">
        <f>PC!V$15</f>
        <v>462.85154832013768</v>
      </c>
      <c r="V28" s="97">
        <f>PC!W$15</f>
        <v>428.26858825067541</v>
      </c>
      <c r="W28" s="97">
        <f>PC!X$15</f>
        <v>401.47883057471802</v>
      </c>
      <c r="X28" s="97">
        <f>PC!Y$15</f>
        <v>380.39559202438727</v>
      </c>
      <c r="Y28" s="109">
        <f>PC!Z$15</f>
        <v>373.34747037817351</v>
      </c>
    </row>
    <row r="29" spans="1:25" ht="30" customHeight="1" x14ac:dyDescent="0.4">
      <c r="A29" s="187" t="s">
        <v>113</v>
      </c>
      <c r="B29" s="97"/>
      <c r="C29" s="97"/>
      <c r="D29" s="97"/>
      <c r="E29" s="97"/>
      <c r="F29" s="97"/>
      <c r="G29" s="97"/>
      <c r="H29" s="97"/>
      <c r="I29" s="97">
        <f>PIP!J$15</f>
        <v>0</v>
      </c>
      <c r="J29" s="97">
        <f>PIP!K$15</f>
        <v>0</v>
      </c>
      <c r="K29" s="97">
        <f>PIP!L$15</f>
        <v>0</v>
      </c>
      <c r="L29" s="97">
        <f>PIP!M$15</f>
        <v>0</v>
      </c>
      <c r="M29" s="97">
        <f>PIP!N$15</f>
        <v>0</v>
      </c>
      <c r="N29" s="97">
        <f>PIP!O$15</f>
        <v>0</v>
      </c>
      <c r="O29" s="97">
        <f>PIP!P$15</f>
        <v>0</v>
      </c>
      <c r="P29" s="97">
        <f>PIP!Q$15</f>
        <v>0</v>
      </c>
      <c r="Q29" s="97">
        <f>PIP!R$15</f>
        <v>0</v>
      </c>
      <c r="R29" s="97">
        <f>PIP!S$15</f>
        <v>0</v>
      </c>
      <c r="S29" s="97">
        <f>PIP!T$15</f>
        <v>11.74659489304856</v>
      </c>
      <c r="T29" s="97">
        <f>PIP!U$15</f>
        <v>95.176658068150871</v>
      </c>
      <c r="U29" s="97">
        <f>PIP!V$15</f>
        <v>180.43683002835508</v>
      </c>
      <c r="V29" s="97">
        <f>PIP!W$15</f>
        <v>356.41563676389376</v>
      </c>
      <c r="W29" s="97">
        <f>PIP!X$15</f>
        <v>632.34046641802752</v>
      </c>
      <c r="X29" s="97">
        <f>PIP!Y$15</f>
        <v>795.50567009119811</v>
      </c>
      <c r="Y29" s="109">
        <f>PIP!Z$15</f>
        <v>961.17109005992177</v>
      </c>
    </row>
    <row r="30" spans="1:25" ht="15" customHeight="1" x14ac:dyDescent="0.4">
      <c r="A30" s="187" t="s">
        <v>67</v>
      </c>
      <c r="B30" s="97">
        <f>SDA!C$15</f>
        <v>75.461349887552217</v>
      </c>
      <c r="C30" s="97">
        <f>SDA!D$15</f>
        <v>84.667017616412025</v>
      </c>
      <c r="D30" s="97">
        <f>SDA!E$15</f>
        <v>83.932034756098219</v>
      </c>
      <c r="E30" s="97">
        <f>SDA!F$15</f>
        <v>87.098916471503998</v>
      </c>
      <c r="F30" s="97">
        <f>SDA!G$15</f>
        <v>84.128883903339258</v>
      </c>
      <c r="G30" s="97">
        <f>SDA!H$15</f>
        <v>86.937726508039916</v>
      </c>
      <c r="H30" s="97">
        <f>SDA!I$15</f>
        <v>80.198321840672435</v>
      </c>
      <c r="I30" s="97">
        <f>SDA!J$15</f>
        <v>78.580651357371664</v>
      </c>
      <c r="J30" s="97">
        <f>SDA!K$15</f>
        <v>77.528444879249307</v>
      </c>
      <c r="K30" s="97">
        <f>SDA!L$15</f>
        <v>76.067872368786055</v>
      </c>
      <c r="L30" s="97">
        <f>SDA!M$15</f>
        <v>76.655823220852355</v>
      </c>
      <c r="M30" s="97">
        <f>SDA!N$15</f>
        <v>76.37050835407355</v>
      </c>
      <c r="N30" s="97">
        <f>SDA!O$15</f>
        <v>75.801157081463117</v>
      </c>
      <c r="O30" s="97">
        <f>SDA!P$15</f>
        <v>77.48212023568729</v>
      </c>
      <c r="P30" s="97">
        <f>SDA!Q$15</f>
        <v>76.366673490934815</v>
      </c>
      <c r="Q30" s="97">
        <f>SDA!R$15</f>
        <v>75.977885703790733</v>
      </c>
      <c r="R30" s="97">
        <f>SDA!S$15</f>
        <v>76.792549768278064</v>
      </c>
      <c r="S30" s="97">
        <f>SDA!T$15</f>
        <v>75.311608543147258</v>
      </c>
      <c r="T30" s="97">
        <f>SDA!U$15</f>
        <v>63.016409887504693</v>
      </c>
      <c r="U30" s="97">
        <f>SDA!V$15</f>
        <v>38.45537816588218</v>
      </c>
      <c r="V30" s="97">
        <f>SDA!W$15</f>
        <v>18.771188116303644</v>
      </c>
      <c r="W30" s="97">
        <f>SDA!X$15</f>
        <v>10.072743007467272</v>
      </c>
      <c r="X30" s="97">
        <f>SDA!Y$15</f>
        <v>8.3205952089888537</v>
      </c>
      <c r="Y30" s="109">
        <f>SDA!Z$15</f>
        <v>7.7043485113674404</v>
      </c>
    </row>
    <row r="31" spans="1:25" ht="15" customHeight="1" x14ac:dyDescent="0.4">
      <c r="A31" s="188" t="s">
        <v>54</v>
      </c>
      <c r="B31" s="97"/>
      <c r="C31" s="97"/>
      <c r="D31" s="97"/>
      <c r="E31" s="97"/>
      <c r="F31" s="97">
        <f>'SDA (working age)'!G$15</f>
        <v>71.780330022682847</v>
      </c>
      <c r="G31" s="97">
        <f>'SDA (working age)'!H$15</f>
        <v>74.27011164674542</v>
      </c>
      <c r="H31" s="97">
        <f>'SDA (working age)'!I$15</f>
        <v>67.581340710773688</v>
      </c>
      <c r="I31" s="97">
        <f>'SDA (working age)'!J$15</f>
        <v>65.182370467861077</v>
      </c>
      <c r="J31" s="97">
        <f>'SDA (working age)'!K$15</f>
        <v>67.740264542107965</v>
      </c>
      <c r="K31" s="97">
        <f>'SDA (working age)'!L$15</f>
        <v>65.79065563254656</v>
      </c>
      <c r="L31" s="97">
        <f>'SDA (working age)'!M$15</f>
        <v>65.765450968198863</v>
      </c>
      <c r="M31" s="97">
        <f>'SDA (working age)'!N$15</f>
        <v>59.964253691927389</v>
      </c>
      <c r="N31" s="97">
        <f>'SDA (working age)'!O$15</f>
        <v>61.266697577410937</v>
      </c>
      <c r="O31" s="97">
        <f>'SDA (working age)'!P$15</f>
        <v>62.361695918073835</v>
      </c>
      <c r="P31" s="97">
        <f>'SDA (working age)'!Q$15</f>
        <v>62.293882561233715</v>
      </c>
      <c r="Q31" s="97">
        <f>'SDA (working age)'!R$15</f>
        <v>61.891107692362787</v>
      </c>
      <c r="R31" s="97">
        <f>'SDA (working age)'!S$15</f>
        <v>63.445215797005453</v>
      </c>
      <c r="S31" s="97">
        <f>'SDA (working age)'!T$15</f>
        <v>63.181503396909015</v>
      </c>
      <c r="T31" s="97">
        <f>'SDA (working age)'!U$15</f>
        <v>51.382921115193966</v>
      </c>
      <c r="U31" s="97">
        <f>'SDA (working age)'!V$15</f>
        <v>27.708907817438607</v>
      </c>
      <c r="V31" s="97">
        <f>'SDA (working age)'!W$15</f>
        <v>8.8788407057808971</v>
      </c>
      <c r="W31" s="97">
        <f>'SDA (working age)'!X$15</f>
        <v>1.0919222640879003</v>
      </c>
      <c r="X31" s="97">
        <f>'SDA (working age)'!Y$15</f>
        <v>5.1673692252592218E-2</v>
      </c>
      <c r="Y31" s="109">
        <f>'SDA (working age)'!Z$15</f>
        <v>0</v>
      </c>
    </row>
    <row r="32" spans="1:25" ht="15" customHeight="1" x14ac:dyDescent="0.4">
      <c r="A32" s="188" t="s">
        <v>55</v>
      </c>
      <c r="B32" s="97"/>
      <c r="C32" s="97"/>
      <c r="D32" s="97"/>
      <c r="E32" s="97"/>
      <c r="F32" s="97">
        <f>'SDA (pensioners)'!G$15</f>
        <v>12.348553880656423</v>
      </c>
      <c r="G32" s="97">
        <f>'SDA (pensioners)'!H$15</f>
        <v>12.667614861294487</v>
      </c>
      <c r="H32" s="97">
        <f>'SDA (pensioners)'!I$15</f>
        <v>12.616981129898747</v>
      </c>
      <c r="I32" s="97">
        <f>'SDA (pensioners)'!J$15</f>
        <v>13.398280889510595</v>
      </c>
      <c r="J32" s="97">
        <f>'SDA (pensioners)'!K$15</f>
        <v>9.7881803371413252</v>
      </c>
      <c r="K32" s="97">
        <f>'SDA (pensioners)'!L$15</f>
        <v>10.277216736239497</v>
      </c>
      <c r="L32" s="97">
        <f>'SDA (pensioners)'!M$15</f>
        <v>10.890372252653494</v>
      </c>
      <c r="M32" s="97">
        <f>'SDA (pensioners)'!N$15</f>
        <v>16.406254662146161</v>
      </c>
      <c r="N32" s="97">
        <f>'SDA (pensioners)'!O$15</f>
        <v>14.534459504052183</v>
      </c>
      <c r="O32" s="97">
        <f>'SDA (pensioners)'!P$15</f>
        <v>15.120424317613463</v>
      </c>
      <c r="P32" s="97">
        <f>'SDA (pensioners)'!Q$15</f>
        <v>14.072790929701108</v>
      </c>
      <c r="Q32" s="97">
        <f>'SDA (pensioners)'!R$15</f>
        <v>14.086778011427946</v>
      </c>
      <c r="R32" s="97">
        <f>'SDA (pensioners)'!S$15</f>
        <v>13.347333971272608</v>
      </c>
      <c r="S32" s="97">
        <f>'SDA (pensioners)'!T$15</f>
        <v>12.130105146238247</v>
      </c>
      <c r="T32" s="97">
        <f>'SDA (pensioners)'!U$15</f>
        <v>11.633488772310734</v>
      </c>
      <c r="U32" s="97">
        <f>'SDA (pensioners)'!V$15</f>
        <v>10.74647034844357</v>
      </c>
      <c r="V32" s="97">
        <f>'SDA (pensioners)'!W$15</f>
        <v>9.8923474105227474</v>
      </c>
      <c r="W32" s="97">
        <f>'SDA (pensioners)'!X$15</f>
        <v>8.9808207433793736</v>
      </c>
      <c r="X32" s="97">
        <f>'SDA (pensioners)'!Y$15</f>
        <v>8.2689215167362633</v>
      </c>
      <c r="Y32" s="109">
        <f>'SDA (pensioners)'!Z$15</f>
        <v>7.7043485113674404</v>
      </c>
    </row>
    <row r="33" spans="1:25" ht="15" x14ac:dyDescent="0.4">
      <c r="A33" s="190" t="s">
        <v>68</v>
      </c>
      <c r="B33" s="97">
        <f>SP!C$15</f>
        <v>0</v>
      </c>
      <c r="C33" s="97">
        <f>SP!D$15</f>
        <v>0</v>
      </c>
      <c r="D33" s="97">
        <f>SP!E$15</f>
        <v>0</v>
      </c>
      <c r="E33" s="97">
        <f>SP!F$15</f>
        <v>3579.6421723121757</v>
      </c>
      <c r="F33" s="97">
        <f>SP!G$15</f>
        <v>3671.8606014967204</v>
      </c>
      <c r="G33" s="97">
        <f>SP!H$15</f>
        <v>3975.8153133982541</v>
      </c>
      <c r="H33" s="97">
        <f>SP!I$15</f>
        <v>4229.1169916993895</v>
      </c>
      <c r="I33" s="97">
        <f>SP!J$15</f>
        <v>4434.7565279753071</v>
      </c>
      <c r="J33" s="97">
        <f>SP!K$15</f>
        <v>4659.7577067058774</v>
      </c>
      <c r="K33" s="97">
        <f>SP!L$15</f>
        <v>4915.9497002847811</v>
      </c>
      <c r="L33" s="97">
        <f>SP!M$15</f>
        <v>5140.3288486492984</v>
      </c>
      <c r="M33" s="97">
        <f>SP!N$15</f>
        <v>5535.2685935744248</v>
      </c>
      <c r="N33" s="97">
        <f>SP!O$15</f>
        <v>5937.2248400972921</v>
      </c>
      <c r="O33" s="97">
        <f>SP!P$15</f>
        <v>6460.3923623176488</v>
      </c>
      <c r="P33" s="97">
        <f>SP!Q$15</f>
        <v>6748.8269766286667</v>
      </c>
      <c r="Q33" s="97">
        <f>SP!R$15</f>
        <v>7188.5839454686984</v>
      </c>
      <c r="R33" s="97">
        <f>SP!S$15</f>
        <v>7760.0861872096575</v>
      </c>
      <c r="S33" s="97">
        <f>SP!T$15</f>
        <v>8109.3169036560648</v>
      </c>
      <c r="T33" s="97">
        <f>SP!U$15</f>
        <v>8460.8207568988673</v>
      </c>
      <c r="U33" s="97">
        <f>SP!V$15</f>
        <v>8769.9275937131588</v>
      </c>
      <c r="V33" s="97">
        <f>SP!W$15</f>
        <v>9015.8940540945841</v>
      </c>
      <c r="W33" s="97">
        <f>SP!X$15</f>
        <v>9272.3057660545383</v>
      </c>
      <c r="X33" s="97">
        <f>SP!Y$15</f>
        <v>9588.9286088646131</v>
      </c>
      <c r="Y33" s="109">
        <f>SP!Z$15</f>
        <v>9841.20281668598</v>
      </c>
    </row>
    <row r="34" spans="1:25" ht="30" customHeight="1" x14ac:dyDescent="0.4">
      <c r="A34" s="190" t="s">
        <v>101</v>
      </c>
      <c r="B34" s="97"/>
      <c r="C34" s="97"/>
      <c r="D34" s="97"/>
      <c r="E34" s="97"/>
      <c r="F34" s="97"/>
      <c r="G34" s="97"/>
      <c r="H34" s="97"/>
      <c r="I34" s="97"/>
      <c r="J34" s="97">
        <f>SMP!K$15</f>
        <v>102.71698546968817</v>
      </c>
      <c r="K34" s="97">
        <f>SMP!L$15</f>
        <v>86.984488136559563</v>
      </c>
      <c r="L34" s="97">
        <f>SMP!M$15</f>
        <v>96.545619925609103</v>
      </c>
      <c r="M34" s="97">
        <f>SMP!N$15</f>
        <v>131.47718862099003</v>
      </c>
      <c r="N34" s="97">
        <f>SMP!O$15</f>
        <v>135.01930240744935</v>
      </c>
      <c r="O34" s="97">
        <f>SMP!P$15</f>
        <v>163.19782314714797</v>
      </c>
      <c r="P34" s="97">
        <f>SMP!Q$15</f>
        <v>172.93597757215002</v>
      </c>
      <c r="Q34" s="97">
        <f>SMP!R$15</f>
        <v>169.38684996397842</v>
      </c>
      <c r="R34" s="97">
        <f>SMP!S$15</f>
        <v>173.2202684669432</v>
      </c>
      <c r="S34" s="97">
        <f>SMP!T$15</f>
        <v>171.65975231854284</v>
      </c>
      <c r="T34" s="97">
        <f>SMP!U$15</f>
        <v>175.37783529888515</v>
      </c>
      <c r="U34" s="97">
        <f>SMP!V$15</f>
        <v>193.95036089999999</v>
      </c>
      <c r="V34" s="97">
        <f>SMP!W$15</f>
        <v>211.85593402699999</v>
      </c>
      <c r="W34" s="97">
        <f>SMP!X$15</f>
        <v>179.61271949051948</v>
      </c>
      <c r="X34" s="97">
        <f>SMP!Y$15</f>
        <v>209.65926902670839</v>
      </c>
      <c r="Y34" s="109">
        <f>SMP!Z$15</f>
        <v>186.44975585032</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UC!T$15</f>
        <v>1.1009064037589835E-2</v>
      </c>
      <c r="T35" s="97">
        <f>UC!U$15</f>
        <v>1.2704200220169062</v>
      </c>
      <c r="U35" s="97">
        <f>UC!V$15</f>
        <v>24.020586103989086</v>
      </c>
      <c r="V35" s="97">
        <f>UC!W$15</f>
        <v>95.123237533012272</v>
      </c>
      <c r="W35" s="97">
        <f>UC!X$15</f>
        <v>262.15727929611518</v>
      </c>
      <c r="X35" s="97">
        <f>UC!Y$15</f>
        <v>713.96051189744514</v>
      </c>
      <c r="Y35" s="109">
        <f>UC!Z$15</f>
        <v>1405.9999272606181</v>
      </c>
    </row>
    <row r="36" spans="1:25" ht="15" customHeight="1" x14ac:dyDescent="0.4">
      <c r="A36" s="190" t="s">
        <v>69</v>
      </c>
      <c r="B36" s="97"/>
      <c r="C36" s="97"/>
      <c r="D36" s="97"/>
      <c r="E36" s="97"/>
      <c r="F36" s="97">
        <f>WFP!G$15</f>
        <v>168.65384258670733</v>
      </c>
      <c r="G36" s="97">
        <f>WFP!H$15</f>
        <v>162.94290304266903</v>
      </c>
      <c r="H36" s="97">
        <f>WFP!I$15</f>
        <v>166.17920427657677</v>
      </c>
      <c r="I36" s="97">
        <f>WFP!J$15</f>
        <v>189.24945463067462</v>
      </c>
      <c r="J36" s="97">
        <f>WFP!K$15</f>
        <v>247.12609670658392</v>
      </c>
      <c r="K36" s="97">
        <f>WFP!L$15</f>
        <v>314.31548671268826</v>
      </c>
      <c r="L36" s="97">
        <f>WFP!M$15</f>
        <v>200.69891591385795</v>
      </c>
      <c r="M36" s="97">
        <f>WFP!N$15</f>
        <v>206.55353677926658</v>
      </c>
      <c r="N36" s="97">
        <f>WFP!O$15</f>
        <v>271.11247834644774</v>
      </c>
      <c r="O36" s="97">
        <f>WFP!P$15</f>
        <v>273.79656197966301</v>
      </c>
      <c r="P36" s="97">
        <f>WFP!Q$15</f>
        <v>279.71823212623411</v>
      </c>
      <c r="Q36" s="97">
        <f>WFP!R$15</f>
        <v>215.50056255389256</v>
      </c>
      <c r="R36" s="97">
        <f>WFP!S$15</f>
        <v>214.79229944685312</v>
      </c>
      <c r="S36" s="97">
        <f>WFP!T$15</f>
        <v>214.82642176574137</v>
      </c>
      <c r="T36" s="97">
        <f>WFP!U$15</f>
        <v>212.78147302395587</v>
      </c>
      <c r="U36" s="97">
        <f>WFP!V$15</f>
        <v>210.60286536020124</v>
      </c>
      <c r="V36" s="97">
        <f>WFP!W$15</f>
        <v>208.57894869397441</v>
      </c>
      <c r="W36" s="97">
        <f>WFP!X$15</f>
        <v>206.68084389227019</v>
      </c>
      <c r="X36" s="97">
        <f>WFP!Y$15</f>
        <v>204.51369436319132</v>
      </c>
      <c r="Y36" s="109">
        <f>WFP!Z$15</f>
        <v>202.81038366834025</v>
      </c>
    </row>
    <row r="37" spans="1:25" ht="30" customHeight="1" x14ac:dyDescent="0.4">
      <c r="A37" s="191" t="s">
        <v>198</v>
      </c>
      <c r="B37" s="90">
        <f>SUM(B3:B36)-SUM(B9:B11,B19:B23)</f>
        <v>3143.3461222571304</v>
      </c>
      <c r="C37" s="90">
        <f>SUM(C3:C36)-SUM(C9:C11,C19:C23)</f>
        <v>3105.850815801216</v>
      </c>
      <c r="D37" s="90">
        <f>SUM(D3:D36)-SUM(D9:D11,D19:D23)</f>
        <v>3094.6817588574654</v>
      </c>
      <c r="E37" s="90">
        <f>SUM(E3:E36)-SUM(E9:E11,E19:E23)</f>
        <v>6772.6750758455273</v>
      </c>
      <c r="F37" s="90">
        <f t="shared" ref="F37:M37" si="0">SUM(F3:F36)-SUM(F9:F11,F19:F23,F31:F32)</f>
        <v>7140.7726762916081</v>
      </c>
      <c r="G37" s="90">
        <f t="shared" si="0"/>
        <v>7645.1533609143971</v>
      </c>
      <c r="H37" s="90">
        <f t="shared" si="0"/>
        <v>8016.3869762039676</v>
      </c>
      <c r="I37" s="90">
        <f t="shared" si="0"/>
        <v>8215.1777215813381</v>
      </c>
      <c r="J37" s="90">
        <f t="shared" si="0"/>
        <v>9020.6737841154099</v>
      </c>
      <c r="K37" s="90">
        <f t="shared" si="0"/>
        <v>9492.0841697011456</v>
      </c>
      <c r="L37" s="90">
        <f t="shared" si="0"/>
        <v>9816.8991918484826</v>
      </c>
      <c r="M37" s="90">
        <f t="shared" si="0"/>
        <v>10487.488260837412</v>
      </c>
      <c r="N37" s="90">
        <f t="shared" ref="N37:V37" si="1">SUM(N3:N36)-SUM(N9:N11,N19:N23,N31:N32,N15:N16)</f>
        <v>11264.262700928268</v>
      </c>
      <c r="O37" s="90">
        <f t="shared" si="1"/>
        <v>12443.688056239418</v>
      </c>
      <c r="P37" s="90">
        <f t="shared" si="1"/>
        <v>12926.91293935449</v>
      </c>
      <c r="Q37" s="90">
        <f t="shared" si="1"/>
        <v>13483.73975490671</v>
      </c>
      <c r="R37" s="90">
        <f t="shared" si="1"/>
        <v>14219.512300943019</v>
      </c>
      <c r="S37" s="90">
        <f t="shared" si="1"/>
        <v>14121.176737881889</v>
      </c>
      <c r="T37" s="90">
        <f t="shared" si="1"/>
        <v>14516.378986027074</v>
      </c>
      <c r="U37" s="90">
        <f t="shared" si="1"/>
        <v>14907.753434942382</v>
      </c>
      <c r="V37" s="90">
        <f t="shared" si="1"/>
        <v>15176.725700623472</v>
      </c>
      <c r="W37" s="90">
        <f t="shared" ref="W37:Y37" si="2">SUM(W3:W36)-SUM(W9:W11,W19:W23,W31:W32,W15:W16)</f>
        <v>15543.437951785629</v>
      </c>
      <c r="X37" s="90">
        <f t="shared" si="2"/>
        <v>16131.631396628414</v>
      </c>
      <c r="Y37" s="110">
        <f t="shared" si="2"/>
        <v>16828.526298931189</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325.10655563316743</v>
      </c>
      <c r="C41" s="185">
        <v>358.26705021588896</v>
      </c>
      <c r="D41" s="185">
        <v>378.35023410565589</v>
      </c>
      <c r="E41" s="185">
        <v>400.27029733173759</v>
      </c>
      <c r="F41" s="185">
        <v>410.66628322710994</v>
      </c>
      <c r="G41" s="185">
        <v>427.53790975921646</v>
      </c>
      <c r="H41" s="185">
        <v>438.69732524984983</v>
      </c>
      <c r="I41" s="185">
        <v>459.86350643072149</v>
      </c>
      <c r="J41" s="185">
        <v>479.07105472367817</v>
      </c>
      <c r="K41" s="185">
        <v>502.65220959319049</v>
      </c>
      <c r="L41" s="185">
        <v>519.77575634065954</v>
      </c>
      <c r="M41" s="185">
        <v>542.97923351045222</v>
      </c>
      <c r="N41" s="185">
        <v>567.00269847238042</v>
      </c>
      <c r="O41" s="185">
        <v>607.5385478152707</v>
      </c>
      <c r="P41" s="185">
        <v>611.47564850672291</v>
      </c>
      <c r="Q41" s="185">
        <v>614.50484912435354</v>
      </c>
      <c r="R41" s="185">
        <v>613.75737939709506</v>
      </c>
      <c r="S41" s="185">
        <v>582.26981747285083</v>
      </c>
      <c r="T41" s="185">
        <v>578.26538522955241</v>
      </c>
      <c r="U41" s="185">
        <v>577.80905447595831</v>
      </c>
      <c r="V41" s="185">
        <v>558.60323175874089</v>
      </c>
      <c r="W41" s="185">
        <v>547.72027799109298</v>
      </c>
      <c r="X41" s="185">
        <v>545.75476768636531</v>
      </c>
      <c r="Y41" s="186">
        <v>555.94508991805549</v>
      </c>
    </row>
    <row r="42" spans="1:25" ht="15" x14ac:dyDescent="0.4">
      <c r="A42" s="187" t="s">
        <v>190</v>
      </c>
      <c r="B42" s="97" t="s">
        <v>219</v>
      </c>
      <c r="C42" s="97" t="s">
        <v>219</v>
      </c>
      <c r="D42" s="97" t="s">
        <v>219</v>
      </c>
      <c r="E42" s="97">
        <v>109.89454001711778</v>
      </c>
      <c r="F42" s="97">
        <v>105.65767047681219</v>
      </c>
      <c r="G42" s="97">
        <v>120.3889929651488</v>
      </c>
      <c r="H42" s="97">
        <v>121.56418111362191</v>
      </c>
      <c r="I42" s="97">
        <v>110.69020441280057</v>
      </c>
      <c r="J42" s="97">
        <v>98.581191115353633</v>
      </c>
      <c r="K42" s="97">
        <v>91.422256988455558</v>
      </c>
      <c r="L42" s="97">
        <v>81.007736519518119</v>
      </c>
      <c r="M42" s="97">
        <v>72.757679618572965</v>
      </c>
      <c r="N42" s="97">
        <v>64.797307784632338</v>
      </c>
      <c r="O42" s="97">
        <v>61.569181967185372</v>
      </c>
      <c r="P42" s="97">
        <v>57.416498394311049</v>
      </c>
      <c r="Q42" s="97">
        <v>55.22168976129948</v>
      </c>
      <c r="R42" s="97">
        <v>54.299330352773424</v>
      </c>
      <c r="S42" s="97">
        <v>52.696899873762057</v>
      </c>
      <c r="T42" s="97">
        <v>50.978795854583304</v>
      </c>
      <c r="U42" s="97">
        <v>50.476424905069052</v>
      </c>
      <c r="V42" s="97">
        <v>49.014734371524739</v>
      </c>
      <c r="W42" s="97">
        <v>43.046642039852941</v>
      </c>
      <c r="X42" s="97">
        <v>38.271620656989157</v>
      </c>
      <c r="Y42" s="109">
        <v>40.77846820370943</v>
      </c>
    </row>
    <row r="43" spans="1:25" ht="15" x14ac:dyDescent="0.4">
      <c r="A43" s="187" t="s">
        <v>50</v>
      </c>
      <c r="B43" s="97" t="s">
        <v>219</v>
      </c>
      <c r="C43" s="97" t="s">
        <v>219</v>
      </c>
      <c r="D43" s="97" t="s">
        <v>219</v>
      </c>
      <c r="E43" s="97" t="s">
        <v>219</v>
      </c>
      <c r="F43" s="97" t="s">
        <v>219</v>
      </c>
      <c r="G43" s="97">
        <v>99.09010714697942</v>
      </c>
      <c r="H43" s="97">
        <v>103.22748643836</v>
      </c>
      <c r="I43" s="97">
        <v>106.76559465166926</v>
      </c>
      <c r="J43" s="97">
        <v>108.21809376234458</v>
      </c>
      <c r="K43" s="97">
        <v>111.09416544135185</v>
      </c>
      <c r="L43" s="97">
        <v>111.19664898403431</v>
      </c>
      <c r="M43" s="97">
        <v>117.01052403034667</v>
      </c>
      <c r="N43" s="97">
        <v>120.76698223058095</v>
      </c>
      <c r="O43" s="97">
        <v>129.70993211090845</v>
      </c>
      <c r="P43" s="97">
        <v>133.9958492036148</v>
      </c>
      <c r="Q43" s="97">
        <v>146.48898227546243</v>
      </c>
      <c r="R43" s="97">
        <v>160.21921476792534</v>
      </c>
      <c r="S43" s="97">
        <v>169.78275114922243</v>
      </c>
      <c r="T43" s="97">
        <v>183.55875079471559</v>
      </c>
      <c r="U43" s="97">
        <v>196.92287674299274</v>
      </c>
      <c r="V43" s="97">
        <v>200.37246912109782</v>
      </c>
      <c r="W43" s="97">
        <v>208.77816150504825</v>
      </c>
      <c r="X43" s="97">
        <v>219.8000676003133</v>
      </c>
      <c r="Y43" s="109">
        <v>227.27577587719372</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16.764317163530503</v>
      </c>
      <c r="P44" s="97">
        <v>26.183520735933566</v>
      </c>
      <c r="Q44" s="97">
        <v>9.5104351366414512</v>
      </c>
      <c r="R44" s="97">
        <v>5.9375281349327071</v>
      </c>
      <c r="S44" s="97" t="s">
        <v>219</v>
      </c>
      <c r="T44" s="97" t="s">
        <v>219</v>
      </c>
      <c r="U44" s="97" t="s">
        <v>219</v>
      </c>
      <c r="V44" s="97">
        <v>0.97390828528774509</v>
      </c>
      <c r="W44" s="97">
        <v>5.9227529012204423</v>
      </c>
      <c r="X44" s="97">
        <v>2.5982770064602152E-2</v>
      </c>
      <c r="Y44" s="109" t="s">
        <v>219</v>
      </c>
    </row>
    <row r="45" spans="1:25" ht="15" x14ac:dyDescent="0.4">
      <c r="A45" s="187" t="s">
        <v>51</v>
      </c>
      <c r="B45" s="97">
        <v>242.63543539961495</v>
      </c>
      <c r="C45" s="97">
        <v>243.66245265719959</v>
      </c>
      <c r="D45" s="97">
        <v>248.91700921611059</v>
      </c>
      <c r="E45" s="97">
        <v>256.47884673676555</v>
      </c>
      <c r="F45" s="97">
        <v>256.94530580029436</v>
      </c>
      <c r="G45" s="97">
        <v>262.37942517399136</v>
      </c>
      <c r="H45" s="97">
        <v>277.07507462732389</v>
      </c>
      <c r="I45" s="97">
        <v>324.62839390163265</v>
      </c>
      <c r="J45" s="97">
        <v>356.40042851323523</v>
      </c>
      <c r="K45" s="97">
        <v>376.17835477595014</v>
      </c>
      <c r="L45" s="97">
        <v>387.07312682060842</v>
      </c>
      <c r="M45" s="97">
        <v>388.8189058845162</v>
      </c>
      <c r="N45" s="97">
        <v>408.00693165585295</v>
      </c>
      <c r="O45" s="97">
        <v>452.9296888498281</v>
      </c>
      <c r="P45" s="97">
        <v>472.19480886962339</v>
      </c>
      <c r="Q45" s="97">
        <v>465.91283760714703</v>
      </c>
      <c r="R45" s="97">
        <v>457.86275923656819</v>
      </c>
      <c r="S45" s="97" t="s">
        <v>219</v>
      </c>
      <c r="T45" s="97" t="s">
        <v>219</v>
      </c>
      <c r="U45" s="97" t="s">
        <v>219</v>
      </c>
      <c r="V45" s="97" t="s">
        <v>219</v>
      </c>
      <c r="W45" s="97" t="s">
        <v>219</v>
      </c>
      <c r="X45" s="97" t="s">
        <v>219</v>
      </c>
      <c r="Y45" s="109" t="s">
        <v>219</v>
      </c>
    </row>
    <row r="46" spans="1:25" ht="26.25" customHeight="1" x14ac:dyDescent="0.4">
      <c r="A46" s="187" t="s">
        <v>52</v>
      </c>
      <c r="B46" s="97">
        <v>440.70896344929201</v>
      </c>
      <c r="C46" s="97">
        <v>487.03090882814934</v>
      </c>
      <c r="D46" s="97">
        <v>521.74324137023541</v>
      </c>
      <c r="E46" s="97">
        <v>557.11263391112993</v>
      </c>
      <c r="F46" s="97">
        <v>578.8593037244168</v>
      </c>
      <c r="G46" s="97">
        <v>623.34374429723948</v>
      </c>
      <c r="H46" s="97">
        <v>668.20751797703304</v>
      </c>
      <c r="I46" s="97">
        <v>711.654085488639</v>
      </c>
      <c r="J46" s="97">
        <v>747.87820378804224</v>
      </c>
      <c r="K46" s="97">
        <v>792.24967642000217</v>
      </c>
      <c r="L46" s="97">
        <v>829.25329045530168</v>
      </c>
      <c r="M46" s="97">
        <v>882.05964636955741</v>
      </c>
      <c r="N46" s="97">
        <v>926.24134631142238</v>
      </c>
      <c r="O46" s="97">
        <v>1003.1424414266597</v>
      </c>
      <c r="P46" s="97">
        <v>1033.1964273111746</v>
      </c>
      <c r="Q46" s="97">
        <v>1092.6276276436379</v>
      </c>
      <c r="R46" s="97">
        <v>1156.7971444968825</v>
      </c>
      <c r="S46" s="97">
        <v>1171.8547069781132</v>
      </c>
      <c r="T46" s="97">
        <v>1169.9863586521592</v>
      </c>
      <c r="U46" s="97">
        <v>1144.5138582845411</v>
      </c>
      <c r="V46" s="97">
        <v>974.73890310024012</v>
      </c>
      <c r="W46" s="97">
        <v>775.80189115554333</v>
      </c>
      <c r="X46" s="97">
        <v>662.49434639138258</v>
      </c>
      <c r="Y46" s="109">
        <v>561.6454810757923</v>
      </c>
    </row>
    <row r="47" spans="1:25" ht="15" x14ac:dyDescent="0.4">
      <c r="A47" s="188" t="s">
        <v>53</v>
      </c>
      <c r="B47" s="97" t="s">
        <v>219</v>
      </c>
      <c r="C47" s="97" t="s">
        <v>219</v>
      </c>
      <c r="D47" s="97" t="s">
        <v>219</v>
      </c>
      <c r="E47" s="97" t="s">
        <v>219</v>
      </c>
      <c r="F47" s="97" t="s">
        <v>219</v>
      </c>
      <c r="G47" s="97" t="s">
        <v>219</v>
      </c>
      <c r="H47" s="97">
        <v>81.259491314410113</v>
      </c>
      <c r="I47" s="97">
        <v>82.113920769132804</v>
      </c>
      <c r="J47" s="97">
        <v>84.928173372760668</v>
      </c>
      <c r="K47" s="97">
        <v>91.461943547711058</v>
      </c>
      <c r="L47" s="97">
        <v>94.29591510279208</v>
      </c>
      <c r="M47" s="97">
        <v>98.445637992684937</v>
      </c>
      <c r="N47" s="97">
        <v>103.35689216975169</v>
      </c>
      <c r="O47" s="97">
        <v>111.3735955609954</v>
      </c>
      <c r="P47" s="97">
        <v>112.83324053808779</v>
      </c>
      <c r="Q47" s="97">
        <v>120.65042387381375</v>
      </c>
      <c r="R47" s="97">
        <v>126.19276227170346</v>
      </c>
      <c r="S47" s="97">
        <v>131.38629254443077</v>
      </c>
      <c r="T47" s="97">
        <v>152.19837979136449</v>
      </c>
      <c r="U47" s="97">
        <v>161.26133119140988</v>
      </c>
      <c r="V47" s="97">
        <v>162.30824249036255</v>
      </c>
      <c r="W47" s="97">
        <v>165.5529119215563</v>
      </c>
      <c r="X47" s="97">
        <v>175.64647319735653</v>
      </c>
      <c r="Y47" s="109">
        <v>188.3067737847343</v>
      </c>
    </row>
    <row r="48" spans="1:25" ht="15" x14ac:dyDescent="0.4">
      <c r="A48" s="188" t="s">
        <v>54</v>
      </c>
      <c r="B48" s="97" t="s">
        <v>219</v>
      </c>
      <c r="C48" s="97" t="s">
        <v>219</v>
      </c>
      <c r="D48" s="97" t="s">
        <v>219</v>
      </c>
      <c r="E48" s="97" t="s">
        <v>219</v>
      </c>
      <c r="F48" s="97" t="s">
        <v>219</v>
      </c>
      <c r="G48" s="97" t="s">
        <v>219</v>
      </c>
      <c r="H48" s="97">
        <v>395.20675341855519</v>
      </c>
      <c r="I48" s="97">
        <v>420.80075941353283</v>
      </c>
      <c r="J48" s="97">
        <v>439.64760460382752</v>
      </c>
      <c r="K48" s="97">
        <v>461.52710735851218</v>
      </c>
      <c r="L48" s="97">
        <v>480.20240798414244</v>
      </c>
      <c r="M48" s="97">
        <v>507.36571367524277</v>
      </c>
      <c r="N48" s="97">
        <v>528.24436238346914</v>
      </c>
      <c r="O48" s="97">
        <v>568.48567964105223</v>
      </c>
      <c r="P48" s="97">
        <v>581.22344280502693</v>
      </c>
      <c r="Q48" s="97">
        <v>623.00280375785394</v>
      </c>
      <c r="R48" s="97">
        <v>664.58739854282976</v>
      </c>
      <c r="S48" s="97">
        <v>666.47134639402248</v>
      </c>
      <c r="T48" s="97">
        <v>625.84724528583024</v>
      </c>
      <c r="U48" s="97">
        <v>611.91112454729318</v>
      </c>
      <c r="V48" s="97">
        <v>467.5500745349367</v>
      </c>
      <c r="W48" s="97">
        <v>321.725015439809</v>
      </c>
      <c r="X48" s="97">
        <v>226.73182890042619</v>
      </c>
      <c r="Y48" s="109">
        <v>135.56521758818073</v>
      </c>
    </row>
    <row r="49" spans="1:25" ht="15" x14ac:dyDescent="0.4">
      <c r="A49" s="188" t="s">
        <v>55</v>
      </c>
      <c r="B49" s="97" t="s">
        <v>219</v>
      </c>
      <c r="C49" s="97" t="s">
        <v>219</v>
      </c>
      <c r="D49" s="97" t="s">
        <v>219</v>
      </c>
      <c r="E49" s="97" t="s">
        <v>219</v>
      </c>
      <c r="F49" s="97" t="s">
        <v>219</v>
      </c>
      <c r="G49" s="97" t="s">
        <v>219</v>
      </c>
      <c r="H49" s="97">
        <v>191.61521801622951</v>
      </c>
      <c r="I49" s="97">
        <v>208.33411846777418</v>
      </c>
      <c r="J49" s="97">
        <v>222.95515488447387</v>
      </c>
      <c r="K49" s="97">
        <v>239.16214462767152</v>
      </c>
      <c r="L49" s="97">
        <v>254.71955529078789</v>
      </c>
      <c r="M49" s="97">
        <v>276.36064165549215</v>
      </c>
      <c r="N49" s="97">
        <v>294.78611892339143</v>
      </c>
      <c r="O49" s="97">
        <v>323.38066528309224</v>
      </c>
      <c r="P49" s="97">
        <v>338.68159580190934</v>
      </c>
      <c r="Q49" s="97">
        <v>349.17113702867783</v>
      </c>
      <c r="R49" s="97">
        <v>366.14407015571282</v>
      </c>
      <c r="S49" s="97">
        <v>373.57081385373976</v>
      </c>
      <c r="T49" s="97">
        <v>389.94391616522643</v>
      </c>
      <c r="U49" s="97">
        <v>371.41334307774162</v>
      </c>
      <c r="V49" s="97">
        <v>343.69138241952885</v>
      </c>
      <c r="W49" s="97">
        <v>288.81673003508939</v>
      </c>
      <c r="X49" s="97">
        <v>260.1438695544777</v>
      </c>
      <c r="Y49" s="109">
        <v>237.05238109632305</v>
      </c>
    </row>
    <row r="50" spans="1:25" ht="17.25" customHeight="1" x14ac:dyDescent="0.4">
      <c r="A50" s="187" t="s">
        <v>96</v>
      </c>
      <c r="B50" s="97" t="s">
        <v>219</v>
      </c>
      <c r="C50" s="97" t="s">
        <v>219</v>
      </c>
      <c r="D50" s="97" t="s">
        <v>219</v>
      </c>
      <c r="E50" s="97" t="s">
        <v>219</v>
      </c>
      <c r="F50" s="97" t="s">
        <v>219</v>
      </c>
      <c r="G50" s="97" t="s">
        <v>219</v>
      </c>
      <c r="H50" s="97">
        <v>1.4489578680628004</v>
      </c>
      <c r="I50" s="97">
        <v>1.669904685251794</v>
      </c>
      <c r="J50" s="97">
        <v>1.7510216913948606</v>
      </c>
      <c r="K50" s="97">
        <v>1.7288725119425592</v>
      </c>
      <c r="L50" s="97">
        <v>2.0272213628502427</v>
      </c>
      <c r="M50" s="97">
        <v>1.9464317068062056</v>
      </c>
      <c r="N50" s="97">
        <v>2.2840422234176168</v>
      </c>
      <c r="O50" s="97">
        <v>2.0018878331590453</v>
      </c>
      <c r="P50" s="97">
        <v>1.9645319657426423</v>
      </c>
      <c r="Q50" s="97">
        <v>2.0931422236856658</v>
      </c>
      <c r="R50" s="97">
        <v>4.0458281103940736</v>
      </c>
      <c r="S50" s="97">
        <v>8.6989602319841506</v>
      </c>
      <c r="T50" s="97">
        <v>9.3441336503919565</v>
      </c>
      <c r="U50" s="97">
        <v>7.544144645159446</v>
      </c>
      <c r="V50" s="97">
        <v>8.6898566561844603</v>
      </c>
      <c r="W50" s="97">
        <v>11.35155041112291</v>
      </c>
      <c r="X50" s="97">
        <v>10.483660330509954</v>
      </c>
      <c r="Y50" s="109">
        <v>9.4636056510482121</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12.211695311877532</v>
      </c>
      <c r="O51" s="97">
        <v>118.17536096315924</v>
      </c>
      <c r="P51" s="97">
        <v>200.05180196337932</v>
      </c>
      <c r="Q51" s="97">
        <v>317.97445527899106</v>
      </c>
      <c r="R51" s="97">
        <v>573.93040754337665</v>
      </c>
      <c r="S51" s="97">
        <v>838.01256023364601</v>
      </c>
      <c r="T51" s="97">
        <v>1027.5510027098364</v>
      </c>
      <c r="U51" s="97">
        <v>1171.3839672948227</v>
      </c>
      <c r="V51" s="97">
        <v>1212.0552653599291</v>
      </c>
      <c r="W51" s="97">
        <v>1233.6113128322306</v>
      </c>
      <c r="X51" s="97">
        <v>1167.2855576943105</v>
      </c>
      <c r="Y51" s="109">
        <v>1050.1569778439668</v>
      </c>
    </row>
    <row r="52" spans="1:25" ht="15" x14ac:dyDescent="0.4">
      <c r="A52" s="189" t="s">
        <v>56</v>
      </c>
      <c r="B52" s="97">
        <v>1224.6827662842848</v>
      </c>
      <c r="C52" s="97">
        <v>1184.4035148521759</v>
      </c>
      <c r="D52" s="97">
        <v>1153.0603101933191</v>
      </c>
      <c r="E52" s="97">
        <v>1149.3613567624875</v>
      </c>
      <c r="F52" s="97">
        <v>1122.2027479335916</v>
      </c>
      <c r="G52" s="97">
        <v>1141.7285653651072</v>
      </c>
      <c r="H52" s="97">
        <v>1222.1817276883946</v>
      </c>
      <c r="I52" s="97">
        <v>1169.8749548298933</v>
      </c>
      <c r="J52" s="97">
        <v>1205.805584886929</v>
      </c>
      <c r="K52" s="97">
        <v>1257.213341183894</v>
      </c>
      <c r="L52" s="97">
        <v>1317.3800596818478</v>
      </c>
      <c r="M52" s="97">
        <v>1365.5470890812599</v>
      </c>
      <c r="N52" s="97">
        <v>1476.0020297333131</v>
      </c>
      <c r="O52" s="97">
        <v>1729.0446697852169</v>
      </c>
      <c r="P52" s="97">
        <v>1821.6216101540567</v>
      </c>
      <c r="Q52" s="97">
        <v>1909.0938834160279</v>
      </c>
      <c r="R52" s="97">
        <v>1966.5829398062833</v>
      </c>
      <c r="S52" s="97">
        <v>1951.8133911143009</v>
      </c>
      <c r="T52" s="97">
        <v>1923.4986864375689</v>
      </c>
      <c r="U52" s="97">
        <v>1891.2823120667763</v>
      </c>
      <c r="V52" s="97">
        <v>1781.1116383381898</v>
      </c>
      <c r="W52" s="97">
        <v>1632.4867046909019</v>
      </c>
      <c r="X52" s="97">
        <v>1435.8294262475868</v>
      </c>
      <c r="Y52" s="109">
        <v>1243.856470926982</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952.98522588706589</v>
      </c>
      <c r="O53" s="97">
        <v>1188.1635711356223</v>
      </c>
      <c r="P53" s="97">
        <v>1272.0600469511567</v>
      </c>
      <c r="Q53" s="97">
        <v>1339.5350579897927</v>
      </c>
      <c r="R53" s="97">
        <v>1392.3547212026151</v>
      </c>
      <c r="S53" s="97">
        <v>1380.7063118286292</v>
      </c>
      <c r="T53" s="97">
        <v>1358.9855374761353</v>
      </c>
      <c r="U53" s="97">
        <v>1336.0884956759978</v>
      </c>
      <c r="V53" s="97">
        <v>1254.352877476111</v>
      </c>
      <c r="W53" s="97">
        <v>1137.0465808740753</v>
      </c>
      <c r="X53" s="97">
        <v>976.18844122760868</v>
      </c>
      <c r="Y53" s="109">
        <v>796.19989010373718</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523.01680384624706</v>
      </c>
      <c r="O54" s="97">
        <v>540.88109864959426</v>
      </c>
      <c r="P54" s="97">
        <v>549.56156320290052</v>
      </c>
      <c r="Q54" s="97">
        <v>569.55882542623488</v>
      </c>
      <c r="R54" s="97">
        <v>574.22821975592183</v>
      </c>
      <c r="S54" s="97">
        <v>571.1070804161144</v>
      </c>
      <c r="T54" s="97">
        <v>564.51314896143379</v>
      </c>
      <c r="U54" s="97">
        <v>555.19381639077869</v>
      </c>
      <c r="V54" s="97">
        <v>526.75876086207882</v>
      </c>
      <c r="W54" s="97">
        <v>495.4401227553754</v>
      </c>
      <c r="X54" s="97">
        <v>459.64098501997813</v>
      </c>
      <c r="Y54" s="109">
        <v>447.65658082324489</v>
      </c>
    </row>
    <row r="55" spans="1:25" ht="15" x14ac:dyDescent="0.4">
      <c r="A55" s="189" t="s">
        <v>57</v>
      </c>
      <c r="B55" s="97">
        <v>670.0470891238333</v>
      </c>
      <c r="C55" s="97">
        <v>658.56358206417906</v>
      </c>
      <c r="D55" s="97">
        <v>645.46169544642134</v>
      </c>
      <c r="E55" s="97">
        <v>617.4116990523064</v>
      </c>
      <c r="F55" s="97">
        <v>622.77214277418261</v>
      </c>
      <c r="G55" s="97">
        <v>623.94454627850826</v>
      </c>
      <c r="H55" s="97">
        <v>628.14155232239978</v>
      </c>
      <c r="I55" s="97">
        <v>625.08406126343687</v>
      </c>
      <c r="J55" s="97">
        <v>613.76309189620474</v>
      </c>
      <c r="K55" s="97">
        <v>609.60294762405408</v>
      </c>
      <c r="L55" s="97">
        <v>602.68370321690429</v>
      </c>
      <c r="M55" s="97">
        <v>609.73399958636469</v>
      </c>
      <c r="N55" s="97">
        <v>589.94593331481281</v>
      </c>
      <c r="O55" s="97">
        <v>547.94720040760819</v>
      </c>
      <c r="P55" s="97">
        <v>494.74996267056895</v>
      </c>
      <c r="Q55" s="97">
        <v>432.12538703673528</v>
      </c>
      <c r="R55" s="97">
        <v>288.80000164899792</v>
      </c>
      <c r="S55" s="97">
        <v>130.57504930423818</v>
      </c>
      <c r="T55" s="97">
        <v>47.883346021938159</v>
      </c>
      <c r="U55" s="97">
        <v>13.085454568356662</v>
      </c>
      <c r="V55" s="97">
        <v>1.8224204027276305</v>
      </c>
      <c r="W55" s="97">
        <v>0.48630990575438127</v>
      </c>
      <c r="X55" s="97" t="s">
        <v>219</v>
      </c>
      <c r="Y55" s="109" t="s">
        <v>219</v>
      </c>
    </row>
    <row r="56" spans="1:25" ht="27" customHeight="1" x14ac:dyDescent="0.4">
      <c r="A56" s="187" t="s">
        <v>58</v>
      </c>
      <c r="B56" s="97">
        <v>1617.005286677987</v>
      </c>
      <c r="C56" s="97">
        <v>1343.2939489000921</v>
      </c>
      <c r="D56" s="97">
        <v>1294.1309436738397</v>
      </c>
      <c r="E56" s="97">
        <v>1320.0525803929891</v>
      </c>
      <c r="F56" s="97">
        <v>1368.7538991557801</v>
      </c>
      <c r="G56" s="97">
        <v>1436.9240171018691</v>
      </c>
      <c r="H56" s="97">
        <v>1343.874992102775</v>
      </c>
      <c r="I56" s="97">
        <v>1159.0799875144535</v>
      </c>
      <c r="J56" s="97">
        <v>844.54516687535704</v>
      </c>
      <c r="K56" s="97">
        <v>758.19968400790617</v>
      </c>
      <c r="L56" s="97">
        <v>725.96630242148319</v>
      </c>
      <c r="M56" s="97">
        <v>734.71866067610199</v>
      </c>
      <c r="N56" s="97">
        <v>697.45825628710361</v>
      </c>
      <c r="O56" s="97">
        <v>677.04505541828246</v>
      </c>
      <c r="P56" s="97">
        <v>633.87723638554689</v>
      </c>
      <c r="Q56" s="97">
        <v>557.89742691162269</v>
      </c>
      <c r="R56" s="97">
        <v>420.03974297984496</v>
      </c>
      <c r="S56" s="97">
        <v>280.27959711883528</v>
      </c>
      <c r="T56" s="97">
        <v>224.63800147019242</v>
      </c>
      <c r="U56" s="97">
        <v>190.99137846075527</v>
      </c>
      <c r="V56" s="97">
        <v>160.24246824632374</v>
      </c>
      <c r="W56" s="97">
        <v>145.77268913760253</v>
      </c>
      <c r="X56" s="97">
        <v>116.1740266819488</v>
      </c>
      <c r="Y56" s="109">
        <v>84.437214660360311</v>
      </c>
    </row>
    <row r="57" spans="1:25" ht="15" x14ac:dyDescent="0.4">
      <c r="A57" s="188" t="s">
        <v>59</v>
      </c>
      <c r="B57" s="97">
        <v>518.67609386656284</v>
      </c>
      <c r="C57" s="97">
        <v>492.61979556109895</v>
      </c>
      <c r="D57" s="97">
        <v>457.3266896270456</v>
      </c>
      <c r="E57" s="97">
        <v>465.05518754848049</v>
      </c>
      <c r="F57" s="97">
        <v>458.98059172729654</v>
      </c>
      <c r="G57" s="97">
        <v>493.25857076496175</v>
      </c>
      <c r="H57" s="97">
        <v>451.84842048258196</v>
      </c>
      <c r="I57" s="97">
        <v>243.37363465708751</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443.05058105763038</v>
      </c>
      <c r="G58" s="97">
        <v>468.32281029823645</v>
      </c>
      <c r="H58" s="97">
        <v>425.20844803542769</v>
      </c>
      <c r="I58" s="97">
        <v>440.44583936338171</v>
      </c>
      <c r="J58" s="97">
        <v>426.89604873447848</v>
      </c>
      <c r="K58" s="97">
        <v>396.05790450797622</v>
      </c>
      <c r="L58" s="97">
        <v>399.02957319510836</v>
      </c>
      <c r="M58" s="97">
        <v>437.38851144867357</v>
      </c>
      <c r="N58" s="97">
        <v>434.60993872010857</v>
      </c>
      <c r="O58" s="97">
        <v>423.90858833000419</v>
      </c>
      <c r="P58" s="97">
        <v>393.21828851789832</v>
      </c>
      <c r="Q58" s="97">
        <v>338.12683827087812</v>
      </c>
      <c r="R58" s="97">
        <v>208.61658834490524</v>
      </c>
      <c r="S58" s="97">
        <v>87.061558552627645</v>
      </c>
      <c r="T58" s="97">
        <v>45.742942221952084</v>
      </c>
      <c r="U58" s="97">
        <v>22.429201193212151</v>
      </c>
      <c r="V58" s="97">
        <v>8.1451691459453404</v>
      </c>
      <c r="W58" s="97">
        <v>1.6886641967943699</v>
      </c>
      <c r="X58" s="97" t="s">
        <v>219</v>
      </c>
      <c r="Y58" s="109" t="s">
        <v>219</v>
      </c>
    </row>
    <row r="59" spans="1:25" ht="15" x14ac:dyDescent="0.4">
      <c r="A59" s="188" t="s">
        <v>194</v>
      </c>
      <c r="B59" s="97" t="s">
        <v>219</v>
      </c>
      <c r="C59" s="97" t="s">
        <v>219</v>
      </c>
      <c r="D59" s="97" t="s">
        <v>219</v>
      </c>
      <c r="E59" s="97" t="s">
        <v>219</v>
      </c>
      <c r="F59" s="97">
        <v>419.86475909862327</v>
      </c>
      <c r="G59" s="97">
        <v>424.05125258406883</v>
      </c>
      <c r="H59" s="97">
        <v>418.71249036692626</v>
      </c>
      <c r="I59" s="97">
        <v>426.04137167518672</v>
      </c>
      <c r="J59" s="97">
        <v>371.96528597575161</v>
      </c>
      <c r="K59" s="97">
        <v>309.5424451581755</v>
      </c>
      <c r="L59" s="97">
        <v>276.08395587813146</v>
      </c>
      <c r="M59" s="97">
        <v>254.07814036173801</v>
      </c>
      <c r="N59" s="97">
        <v>225.19930459167975</v>
      </c>
      <c r="O59" s="97">
        <v>212.89808096045601</v>
      </c>
      <c r="P59" s="97">
        <v>194.66354976424731</v>
      </c>
      <c r="Q59" s="97">
        <v>172.51607637109768</v>
      </c>
      <c r="R59" s="97">
        <v>157.59608722614473</v>
      </c>
      <c r="S59" s="97">
        <v>138.49075687633157</v>
      </c>
      <c r="T59" s="97">
        <v>126.19179761298584</v>
      </c>
      <c r="U59" s="97">
        <v>115.96562400566286</v>
      </c>
      <c r="V59" s="97">
        <v>102.59979629600447</v>
      </c>
      <c r="W59" s="97">
        <v>94.296717552859036</v>
      </c>
      <c r="X59" s="97">
        <v>71.683055194133999</v>
      </c>
      <c r="Y59" s="109">
        <v>50.092702871459934</v>
      </c>
    </row>
    <row r="60" spans="1:25" ht="15" x14ac:dyDescent="0.4">
      <c r="A60" s="188" t="s">
        <v>195</v>
      </c>
      <c r="B60" s="97" t="s">
        <v>219</v>
      </c>
      <c r="C60" s="97" t="s">
        <v>219</v>
      </c>
      <c r="D60" s="97" t="s">
        <v>219</v>
      </c>
      <c r="E60" s="97" t="s">
        <v>219</v>
      </c>
      <c r="F60" s="97">
        <v>19.629747256723299</v>
      </c>
      <c r="G60" s="97">
        <v>24.68172351898847</v>
      </c>
      <c r="H60" s="97">
        <v>25.485182741113071</v>
      </c>
      <c r="I60" s="97">
        <v>26.875006267103377</v>
      </c>
      <c r="J60" s="97">
        <v>25.816152053996547</v>
      </c>
      <c r="K60" s="97">
        <v>23.702864084539346</v>
      </c>
      <c r="L60" s="97">
        <v>22.289412761188828</v>
      </c>
      <c r="M60" s="97">
        <v>21.270917107466833</v>
      </c>
      <c r="N60" s="97">
        <v>20.147058059816668</v>
      </c>
      <c r="O60" s="97">
        <v>22.082466257654556</v>
      </c>
      <c r="P60" s="97">
        <v>27.603298850968834</v>
      </c>
      <c r="Q60" s="97">
        <v>30.590750124248455</v>
      </c>
      <c r="R60" s="97">
        <v>36.422767474668696</v>
      </c>
      <c r="S60" s="97">
        <v>39.742832690605582</v>
      </c>
      <c r="T60" s="97">
        <v>40.39803118161953</v>
      </c>
      <c r="U60" s="97">
        <v>41.932879981486828</v>
      </c>
      <c r="V60" s="97">
        <v>41.120036250422359</v>
      </c>
      <c r="W60" s="97">
        <v>43.156696769787835</v>
      </c>
      <c r="X60" s="97">
        <v>39.764097552650298</v>
      </c>
      <c r="Y60" s="109">
        <v>32.620610977151735</v>
      </c>
    </row>
    <row r="61" spans="1:25" ht="15" x14ac:dyDescent="0.4">
      <c r="A61" s="188" t="s">
        <v>196</v>
      </c>
      <c r="B61" s="97" t="s">
        <v>219</v>
      </c>
      <c r="C61" s="97" t="s">
        <v>219</v>
      </c>
      <c r="D61" s="97" t="s">
        <v>219</v>
      </c>
      <c r="E61" s="97" t="s">
        <v>219</v>
      </c>
      <c r="F61" s="97">
        <v>27.228220015506533</v>
      </c>
      <c r="G61" s="97">
        <v>26.609659935613514</v>
      </c>
      <c r="H61" s="97">
        <v>22.620450476725864</v>
      </c>
      <c r="I61" s="97">
        <v>22.34413555169429</v>
      </c>
      <c r="J61" s="97">
        <v>19.867680111130156</v>
      </c>
      <c r="K61" s="97">
        <v>26.645889086997883</v>
      </c>
      <c r="L61" s="97">
        <v>26.565639742077888</v>
      </c>
      <c r="M61" s="97">
        <v>22.48718656016727</v>
      </c>
      <c r="N61" s="97">
        <v>19.439956516016853</v>
      </c>
      <c r="O61" s="97">
        <v>19.373577718393946</v>
      </c>
      <c r="P61" s="97">
        <v>18.64577733120025</v>
      </c>
      <c r="Q61" s="97">
        <v>16.713314793529715</v>
      </c>
      <c r="R61" s="97">
        <v>17.357849744392702</v>
      </c>
      <c r="S61" s="97">
        <v>14.97628956938525</v>
      </c>
      <c r="T61" s="97">
        <v>12.327415912497687</v>
      </c>
      <c r="U61" s="97">
        <v>10.536351934800276</v>
      </c>
      <c r="V61" s="97">
        <v>8.3374104764369115</v>
      </c>
      <c r="W61" s="97">
        <v>6.4821747671596635</v>
      </c>
      <c r="X61" s="97">
        <v>4.3568221546812378</v>
      </c>
      <c r="Y61" s="109">
        <v>1.6494438390198696</v>
      </c>
    </row>
    <row r="62" spans="1:25" ht="26.25" customHeight="1" x14ac:dyDescent="0.4">
      <c r="A62" s="189" t="s">
        <v>200</v>
      </c>
      <c r="B62" s="97" t="s">
        <v>219</v>
      </c>
      <c r="C62" s="97" t="s">
        <v>219</v>
      </c>
      <c r="D62" s="97" t="s">
        <v>219</v>
      </c>
      <c r="E62" s="97" t="s">
        <v>219</v>
      </c>
      <c r="F62" s="97">
        <v>66.664476086989112</v>
      </c>
      <c r="G62" s="97">
        <v>67.559514433892232</v>
      </c>
      <c r="H62" s="97">
        <v>66.350724781130182</v>
      </c>
      <c r="I62" s="97">
        <v>65.383091057857442</v>
      </c>
      <c r="J62" s="97">
        <v>66.819014842166979</v>
      </c>
      <c r="K62" s="97">
        <v>65.607578768665533</v>
      </c>
      <c r="L62" s="97">
        <v>64.747624980532052</v>
      </c>
      <c r="M62" s="97">
        <v>64.180564231547805</v>
      </c>
      <c r="N62" s="97">
        <v>64.556949425636645</v>
      </c>
      <c r="O62" s="97">
        <v>66.172406331445416</v>
      </c>
      <c r="P62" s="97">
        <v>68.02077369789815</v>
      </c>
      <c r="Q62" s="97">
        <v>67.095001439760438</v>
      </c>
      <c r="R62" s="97">
        <v>67.678601610839351</v>
      </c>
      <c r="S62" s="97">
        <v>66.719415626465803</v>
      </c>
      <c r="T62" s="97">
        <v>66.529199515670271</v>
      </c>
      <c r="U62" s="97">
        <v>64.894793581382999</v>
      </c>
      <c r="V62" s="97">
        <v>61.432579268263119</v>
      </c>
      <c r="W62" s="97">
        <v>59.043779105096696</v>
      </c>
      <c r="X62" s="97">
        <v>57.837253189320094</v>
      </c>
      <c r="Y62" s="109">
        <v>56.691292402242446</v>
      </c>
    </row>
    <row r="63" spans="1:25" ht="15" x14ac:dyDescent="0.4">
      <c r="A63" s="187" t="s">
        <v>65</v>
      </c>
      <c r="B63" s="97">
        <v>244.27790235179035</v>
      </c>
      <c r="C63" s="97">
        <v>396.93561816089891</v>
      </c>
      <c r="D63" s="97">
        <v>342.95651797436727</v>
      </c>
      <c r="E63" s="97">
        <v>300.3220760276767</v>
      </c>
      <c r="F63" s="97">
        <v>243.82000993753485</v>
      </c>
      <c r="G63" s="97">
        <v>212.47992307645313</v>
      </c>
      <c r="H63" s="97">
        <v>203.32375364914301</v>
      </c>
      <c r="I63" s="97">
        <v>190.44274925299729</v>
      </c>
      <c r="J63" s="97">
        <v>153.98607984642996</v>
      </c>
      <c r="K63" s="97">
        <v>159.40238984034002</v>
      </c>
      <c r="L63" s="97">
        <v>163.98621977566967</v>
      </c>
      <c r="M63" s="97">
        <v>140.03046443509314</v>
      </c>
      <c r="N63" s="97">
        <v>201.81589819498447</v>
      </c>
      <c r="O63" s="97">
        <v>343.68982870389016</v>
      </c>
      <c r="P63" s="97">
        <v>308.26914874391628</v>
      </c>
      <c r="Q63" s="97">
        <v>334.69798260107973</v>
      </c>
      <c r="R63" s="97">
        <v>340.79894831893745</v>
      </c>
      <c r="S63" s="97">
        <v>272.46287429744143</v>
      </c>
      <c r="T63" s="97">
        <v>176.31142906901187</v>
      </c>
      <c r="U63" s="97">
        <v>131.41665857637187</v>
      </c>
      <c r="V63" s="97">
        <v>108.35685112452357</v>
      </c>
      <c r="W63" s="97">
        <v>85.929127537999051</v>
      </c>
      <c r="X63" s="97">
        <v>54.912098851382247</v>
      </c>
      <c r="Y63" s="109">
        <v>30.724470185928737</v>
      </c>
    </row>
    <row r="64" spans="1:25" ht="15" x14ac:dyDescent="0.4">
      <c r="A64" s="187" t="s">
        <v>66</v>
      </c>
      <c r="B64" s="97" t="s">
        <v>219</v>
      </c>
      <c r="C64" s="97" t="s">
        <v>219</v>
      </c>
      <c r="D64" s="97" t="s">
        <v>219</v>
      </c>
      <c r="E64" s="97" t="s">
        <v>219</v>
      </c>
      <c r="F64" s="97">
        <v>8.5199437631631643</v>
      </c>
      <c r="G64" s="97">
        <v>9.3492804024127327</v>
      </c>
      <c r="H64" s="97">
        <v>11.024316700370134</v>
      </c>
      <c r="I64" s="97">
        <v>19.892083876463463</v>
      </c>
      <c r="J64" s="97">
        <v>20.140405230771428</v>
      </c>
      <c r="K64" s="97">
        <v>24.041867963625492</v>
      </c>
      <c r="L64" s="97">
        <v>25.720413305651235</v>
      </c>
      <c r="M64" s="97">
        <v>32.812651860218317</v>
      </c>
      <c r="N64" s="97">
        <v>41.433012860581016</v>
      </c>
      <c r="O64" s="97">
        <v>42.704684095481404</v>
      </c>
      <c r="P64" s="97">
        <v>36.447206091649271</v>
      </c>
      <c r="Q64" s="97">
        <v>36.014200268704592</v>
      </c>
      <c r="R64" s="97">
        <v>44.479274692672526</v>
      </c>
      <c r="S64" s="97">
        <v>45.170001748620429</v>
      </c>
      <c r="T64" s="97">
        <v>47.106778620222848</v>
      </c>
      <c r="U64" s="97">
        <v>47.565825734804889</v>
      </c>
      <c r="V64" s="97">
        <v>42.404510394242152</v>
      </c>
      <c r="W64" s="97">
        <v>40.136302186900885</v>
      </c>
      <c r="X64" s="97">
        <v>38.423979818617987</v>
      </c>
      <c r="Y64" s="109">
        <v>38.331804735278133</v>
      </c>
    </row>
    <row r="65" spans="1:25" ht="15" x14ac:dyDescent="0.4">
      <c r="A65" s="187" t="s">
        <v>197</v>
      </c>
      <c r="B65" s="97" t="s">
        <v>219</v>
      </c>
      <c r="C65" s="97" t="s">
        <v>219</v>
      </c>
      <c r="D65" s="97" t="s">
        <v>219</v>
      </c>
      <c r="E65" s="97" t="s">
        <v>219</v>
      </c>
      <c r="F65" s="97" t="s">
        <v>219</v>
      </c>
      <c r="G65" s="97" t="s">
        <v>219</v>
      </c>
      <c r="H65" s="97" t="s">
        <v>219</v>
      </c>
      <c r="I65" s="97" t="s">
        <v>219</v>
      </c>
      <c r="J65" s="97">
        <v>62.341076602384526</v>
      </c>
      <c r="K65" s="97">
        <v>64.335136374588828</v>
      </c>
      <c r="L65" s="97">
        <v>66.308839257711853</v>
      </c>
      <c r="M65" s="97">
        <v>67.414899503568606</v>
      </c>
      <c r="N65" s="97">
        <v>68.013150987966398</v>
      </c>
      <c r="O65" s="97">
        <v>69.475950177072804</v>
      </c>
      <c r="P65" s="97">
        <v>71.765418251742048</v>
      </c>
      <c r="Q65" s="97">
        <v>71.577244294267757</v>
      </c>
      <c r="R65" s="97">
        <v>70.999907827062714</v>
      </c>
      <c r="S65" s="97">
        <v>69.125006353108972</v>
      </c>
      <c r="T65" s="97">
        <v>68.805745060118113</v>
      </c>
      <c r="U65" s="97">
        <v>69.293473711975395</v>
      </c>
      <c r="V65" s="97">
        <v>68.322361345359226</v>
      </c>
      <c r="W65" s="97">
        <v>70.07327436340023</v>
      </c>
      <c r="X65" s="97">
        <v>49.084657447283497</v>
      </c>
      <c r="Y65" s="109">
        <v>26.379687210657558</v>
      </c>
    </row>
    <row r="66" spans="1:25" ht="15" x14ac:dyDescent="0.4">
      <c r="A66" s="187" t="s">
        <v>100</v>
      </c>
      <c r="B66" s="97" t="s">
        <v>219</v>
      </c>
      <c r="C66" s="97" t="s">
        <v>219</v>
      </c>
      <c r="D66" s="97" t="s">
        <v>219</v>
      </c>
      <c r="E66" s="97" t="s">
        <v>219</v>
      </c>
      <c r="F66" s="97" t="s">
        <v>219</v>
      </c>
      <c r="G66" s="97" t="s">
        <v>219</v>
      </c>
      <c r="H66" s="97" t="s">
        <v>219</v>
      </c>
      <c r="I66" s="97" t="s">
        <v>219</v>
      </c>
      <c r="J66" s="97">
        <v>625.9496332863265</v>
      </c>
      <c r="K66" s="97">
        <v>664.17624675487991</v>
      </c>
      <c r="L66" s="97">
        <v>694.50830136895377</v>
      </c>
      <c r="M66" s="97">
        <v>724.43697532356066</v>
      </c>
      <c r="N66" s="97">
        <v>740.28340820242965</v>
      </c>
      <c r="O66" s="97">
        <v>773.32763228442889</v>
      </c>
      <c r="P66" s="97">
        <v>773.37881696094553</v>
      </c>
      <c r="Q66" s="97">
        <v>748.20894178277172</v>
      </c>
      <c r="R66" s="97">
        <v>681.09384650213326</v>
      </c>
      <c r="S66" s="97">
        <v>621.27492823489285</v>
      </c>
      <c r="T66" s="97">
        <v>566.19643324644414</v>
      </c>
      <c r="U66" s="97">
        <v>511.61516425106328</v>
      </c>
      <c r="V66" s="97">
        <v>462.43964511326027</v>
      </c>
      <c r="W66" s="97">
        <v>426.15013172983402</v>
      </c>
      <c r="X66" s="97">
        <v>395.32511662984655</v>
      </c>
      <c r="Y66" s="109">
        <v>380.70280095180067</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13.278852715057678</v>
      </c>
      <c r="T67" s="97">
        <v>106.10998215397375</v>
      </c>
      <c r="U67" s="97">
        <v>199.44670978619621</v>
      </c>
      <c r="V67" s="97">
        <v>384.85362947384402</v>
      </c>
      <c r="W67" s="97">
        <v>671.1984606421147</v>
      </c>
      <c r="X67" s="97">
        <v>826.72717140304167</v>
      </c>
      <c r="Y67" s="109">
        <v>980.10715275252062</v>
      </c>
    </row>
    <row r="68" spans="1:25" ht="15" x14ac:dyDescent="0.4">
      <c r="A68" s="187" t="s">
        <v>67</v>
      </c>
      <c r="B68" s="97">
        <v>117.19243437277126</v>
      </c>
      <c r="C68" s="97">
        <v>130.93463749898129</v>
      </c>
      <c r="D68" s="97">
        <v>127.80752849456277</v>
      </c>
      <c r="E68" s="97">
        <v>132.1066829957376</v>
      </c>
      <c r="F68" s="97">
        <v>125.16445634800093</v>
      </c>
      <c r="G68" s="97">
        <v>127.75075213137366</v>
      </c>
      <c r="H68" s="97">
        <v>115.17376015191613</v>
      </c>
      <c r="I68" s="97">
        <v>110.62590550412216</v>
      </c>
      <c r="J68" s="97">
        <v>106.14092610110106</v>
      </c>
      <c r="K68" s="97">
        <v>101.66291377997857</v>
      </c>
      <c r="L68" s="97">
        <v>99.619864966945968</v>
      </c>
      <c r="M68" s="97">
        <v>96.677819851622104</v>
      </c>
      <c r="N68" s="97">
        <v>93.569294461102658</v>
      </c>
      <c r="O68" s="97">
        <v>94.092937494730677</v>
      </c>
      <c r="P68" s="97">
        <v>91.176746226740235</v>
      </c>
      <c r="Q68" s="97">
        <v>89.348931533929857</v>
      </c>
      <c r="R68" s="97">
        <v>88.484482086577401</v>
      </c>
      <c r="S68" s="97">
        <v>85.135459823369416</v>
      </c>
      <c r="T68" s="97">
        <v>70.2553573984774</v>
      </c>
      <c r="U68" s="97">
        <v>42.506835481225451</v>
      </c>
      <c r="V68" s="97">
        <v>20.26891957291247</v>
      </c>
      <c r="W68" s="97">
        <v>10.691723778731287</v>
      </c>
      <c r="X68" s="97">
        <v>8.6471566453177537</v>
      </c>
      <c r="Y68" s="109">
        <v>7.8561321302523872</v>
      </c>
    </row>
    <row r="69" spans="1:25" ht="15" x14ac:dyDescent="0.4">
      <c r="A69" s="188" t="s">
        <v>54</v>
      </c>
      <c r="B69" s="97" t="s">
        <v>219</v>
      </c>
      <c r="C69" s="97" t="s">
        <v>219</v>
      </c>
      <c r="D69" s="97" t="s">
        <v>219</v>
      </c>
      <c r="E69" s="97" t="s">
        <v>219</v>
      </c>
      <c r="F69" s="97">
        <v>106.79264441558317</v>
      </c>
      <c r="G69" s="97">
        <v>109.13630945795867</v>
      </c>
      <c r="H69" s="97">
        <v>97.054364070497755</v>
      </c>
      <c r="I69" s="97">
        <v>91.763794666431338</v>
      </c>
      <c r="J69" s="97">
        <v>92.740340968161789</v>
      </c>
      <c r="K69" s="97">
        <v>87.927656483848381</v>
      </c>
      <c r="L69" s="97">
        <v>85.467027417691185</v>
      </c>
      <c r="M69" s="97">
        <v>75.909057578715235</v>
      </c>
      <c r="N69" s="97">
        <v>75.627891275052775</v>
      </c>
      <c r="O69" s="97">
        <v>75.730957519436714</v>
      </c>
      <c r="P69" s="97">
        <v>74.374766663604731</v>
      </c>
      <c r="Q69" s="97">
        <v>72.783077503933512</v>
      </c>
      <c r="R69" s="97">
        <v>73.104970177565292</v>
      </c>
      <c r="S69" s="97">
        <v>71.423070733456925</v>
      </c>
      <c r="T69" s="97">
        <v>57.285483155420486</v>
      </c>
      <c r="U69" s="97">
        <v>30.628173278640936</v>
      </c>
      <c r="V69" s="97">
        <v>9.5872731683865489</v>
      </c>
      <c r="W69" s="97">
        <v>1.1590220485939109</v>
      </c>
      <c r="X69" s="97">
        <v>5.3701748508014201E-2</v>
      </c>
      <c r="Y69" s="109" t="s">
        <v>219</v>
      </c>
    </row>
    <row r="70" spans="1:25" ht="15" x14ac:dyDescent="0.4">
      <c r="A70" s="188" t="s">
        <v>55</v>
      </c>
      <c r="B70" s="97" t="s">
        <v>219</v>
      </c>
      <c r="C70" s="97" t="s">
        <v>219</v>
      </c>
      <c r="D70" s="97" t="s">
        <v>219</v>
      </c>
      <c r="E70" s="97" t="s">
        <v>219</v>
      </c>
      <c r="F70" s="97">
        <v>18.371811932417781</v>
      </c>
      <c r="G70" s="97">
        <v>18.61444267341496</v>
      </c>
      <c r="H70" s="97">
        <v>18.11939608141838</v>
      </c>
      <c r="I70" s="97">
        <v>18.862110837690832</v>
      </c>
      <c r="J70" s="97">
        <v>13.400585132939243</v>
      </c>
      <c r="K70" s="97">
        <v>13.73525729613019</v>
      </c>
      <c r="L70" s="97">
        <v>14.152837549254787</v>
      </c>
      <c r="M70" s="97">
        <v>20.768762272906873</v>
      </c>
      <c r="N70" s="97">
        <v>17.941403186049893</v>
      </c>
      <c r="O70" s="97">
        <v>18.361979975293963</v>
      </c>
      <c r="P70" s="97">
        <v>16.801979563135518</v>
      </c>
      <c r="Q70" s="97">
        <v>16.565854029996355</v>
      </c>
      <c r="R70" s="97">
        <v>15.379511909012102</v>
      </c>
      <c r="S70" s="97">
        <v>13.712389089912492</v>
      </c>
      <c r="T70" s="97">
        <v>12.969874243056923</v>
      </c>
      <c r="U70" s="97">
        <v>11.878662202584511</v>
      </c>
      <c r="V70" s="97">
        <v>10.681646404525919</v>
      </c>
      <c r="W70" s="97">
        <v>9.5327017301373793</v>
      </c>
      <c r="X70" s="97">
        <v>8.5934548968097406</v>
      </c>
      <c r="Y70" s="109">
        <v>7.8561321302523872</v>
      </c>
    </row>
    <row r="71" spans="1:25" ht="15" x14ac:dyDescent="0.4">
      <c r="A71" s="190" t="s">
        <v>68</v>
      </c>
      <c r="B71" s="97" t="s">
        <v>219</v>
      </c>
      <c r="C71" s="97" t="s">
        <v>219</v>
      </c>
      <c r="D71" s="97" t="s">
        <v>219</v>
      </c>
      <c r="E71" s="97">
        <v>5429.3976647864984</v>
      </c>
      <c r="F71" s="97">
        <v>5462.8852143103104</v>
      </c>
      <c r="G71" s="97">
        <v>5842.2668388399679</v>
      </c>
      <c r="H71" s="97">
        <v>6073.4850166073566</v>
      </c>
      <c r="I71" s="97">
        <v>6243.2538814984255</v>
      </c>
      <c r="J71" s="97">
        <v>6379.4778699202734</v>
      </c>
      <c r="K71" s="97">
        <v>6570.0506003877717</v>
      </c>
      <c r="L71" s="97">
        <v>6680.2343810566672</v>
      </c>
      <c r="M71" s="97">
        <v>7007.1250205497163</v>
      </c>
      <c r="N71" s="97">
        <v>7328.9374560311608</v>
      </c>
      <c r="O71" s="97">
        <v>7845.3879797033396</v>
      </c>
      <c r="P71" s="97">
        <v>8057.652067944201</v>
      </c>
      <c r="Q71" s="97">
        <v>8453.6742345482835</v>
      </c>
      <c r="R71" s="97">
        <v>8941.5862514581331</v>
      </c>
      <c r="S71" s="97">
        <v>9167.1182809838047</v>
      </c>
      <c r="T71" s="97">
        <v>9432.7491398117745</v>
      </c>
      <c r="U71" s="97">
        <v>9693.8812511525048</v>
      </c>
      <c r="V71" s="97">
        <v>9735.2618453395935</v>
      </c>
      <c r="W71" s="97">
        <v>9842.0988174818813</v>
      </c>
      <c r="X71" s="97">
        <v>9965.2687889497156</v>
      </c>
      <c r="Y71" s="109">
        <v>10035.084671263741</v>
      </c>
    </row>
    <row r="72" spans="1:25" ht="27" customHeight="1" x14ac:dyDescent="0.4">
      <c r="A72" s="190" t="s">
        <v>101</v>
      </c>
      <c r="B72" s="97" t="s">
        <v>219</v>
      </c>
      <c r="C72" s="97" t="s">
        <v>219</v>
      </c>
      <c r="D72" s="97" t="s">
        <v>219</v>
      </c>
      <c r="E72" s="97" t="s">
        <v>219</v>
      </c>
      <c r="F72" s="97" t="s">
        <v>219</v>
      </c>
      <c r="G72" s="97" t="s">
        <v>219</v>
      </c>
      <c r="H72" s="97" t="s">
        <v>219</v>
      </c>
      <c r="I72" s="97" t="s">
        <v>219</v>
      </c>
      <c r="J72" s="97">
        <v>140.62549533976426</v>
      </c>
      <c r="K72" s="97">
        <v>116.25271277143449</v>
      </c>
      <c r="L72" s="97">
        <v>125.46811469794459</v>
      </c>
      <c r="M72" s="97">
        <v>166.43765021396277</v>
      </c>
      <c r="N72" s="97">
        <v>166.66844348191103</v>
      </c>
      <c r="O72" s="97">
        <v>198.18459440644003</v>
      </c>
      <c r="P72" s="97">
        <v>206.47409425841875</v>
      </c>
      <c r="Q72" s="97">
        <v>199.196567790573</v>
      </c>
      <c r="R72" s="97">
        <v>199.59365574454282</v>
      </c>
      <c r="S72" s="97">
        <v>194.05151781391123</v>
      </c>
      <c r="T72" s="97">
        <v>195.52418997988042</v>
      </c>
      <c r="U72" s="97">
        <v>214.38395552211509</v>
      </c>
      <c r="V72" s="97">
        <v>228.75967473299661</v>
      </c>
      <c r="W72" s="97">
        <v>190.65011214082833</v>
      </c>
      <c r="X72" s="97">
        <v>217.88784286227528</v>
      </c>
      <c r="Y72" s="109">
        <v>190.12300851294566</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1.2445116326630546E-2</v>
      </c>
      <c r="T73" s="97">
        <v>1.4163582605278995</v>
      </c>
      <c r="U73" s="97">
        <v>26.551269299198978</v>
      </c>
      <c r="V73" s="97">
        <v>102.71301097862197</v>
      </c>
      <c r="W73" s="97">
        <v>278.26712294157386</v>
      </c>
      <c r="X73" s="97">
        <v>741.98158063006042</v>
      </c>
      <c r="Y73" s="109">
        <v>1433.6995772435744</v>
      </c>
    </row>
    <row r="74" spans="1:25" ht="15" x14ac:dyDescent="0.4">
      <c r="A74" s="190" t="s">
        <v>69</v>
      </c>
      <c r="B74" s="97" t="s">
        <v>219</v>
      </c>
      <c r="C74" s="97" t="s">
        <v>219</v>
      </c>
      <c r="D74" s="97" t="s">
        <v>219</v>
      </c>
      <c r="E74" s="97" t="s">
        <v>219</v>
      </c>
      <c r="F74" s="97">
        <v>250.91818099739069</v>
      </c>
      <c r="G74" s="97">
        <v>239.43665488245097</v>
      </c>
      <c r="H74" s="97">
        <v>238.65192408402956</v>
      </c>
      <c r="I74" s="97">
        <v>266.42553762333586</v>
      </c>
      <c r="J74" s="97">
        <v>338.32992276629113</v>
      </c>
      <c r="K74" s="97">
        <v>420.07522006749633</v>
      </c>
      <c r="L74" s="97">
        <v>260.82296246102015</v>
      </c>
      <c r="M74" s="97">
        <v>261.47718600849402</v>
      </c>
      <c r="N74" s="97">
        <v>334.66248135520465</v>
      </c>
      <c r="O74" s="97">
        <v>332.49377681276695</v>
      </c>
      <c r="P74" s="97">
        <v>333.96502819510033</v>
      </c>
      <c r="Q74" s="97">
        <v>253.4256491976908</v>
      </c>
      <c r="R74" s="97">
        <v>247.49517277509216</v>
      </c>
      <c r="S74" s="97">
        <v>242.84896515996229</v>
      </c>
      <c r="T74" s="97">
        <v>237.22453344706793</v>
      </c>
      <c r="U74" s="97">
        <v>232.79088067018583</v>
      </c>
      <c r="V74" s="97">
        <v>225.22122251861495</v>
      </c>
      <c r="W74" s="97">
        <v>219.38160157695398</v>
      </c>
      <c r="X74" s="97">
        <v>212.54031795233348</v>
      </c>
      <c r="Y74" s="109">
        <v>206.80595758808255</v>
      </c>
    </row>
    <row r="75" spans="1:25" s="195" customFormat="1" ht="40.5" customHeight="1" thickBot="1" x14ac:dyDescent="0.45">
      <c r="A75" s="196" t="s">
        <v>198</v>
      </c>
      <c r="B75" s="197">
        <v>4881.6564332927419</v>
      </c>
      <c r="C75" s="197">
        <v>4803.091713177565</v>
      </c>
      <c r="D75" s="197">
        <v>4712.4274804745128</v>
      </c>
      <c r="E75" s="197">
        <v>10272.408378014446</v>
      </c>
      <c r="F75" s="197">
        <v>10623.829634535577</v>
      </c>
      <c r="G75" s="197">
        <v>11234.180271854608</v>
      </c>
      <c r="H75" s="197">
        <v>11512.428311361766</v>
      </c>
      <c r="I75" s="197">
        <v>11565.333941991699</v>
      </c>
      <c r="J75" s="197">
        <v>12349.824261188047</v>
      </c>
      <c r="K75" s="197">
        <v>12685.946175255527</v>
      </c>
      <c r="L75" s="197">
        <v>12757.780567674305</v>
      </c>
      <c r="M75" s="197">
        <v>13276.165402441764</v>
      </c>
      <c r="N75" s="197">
        <v>13904.657318326368</v>
      </c>
      <c r="O75" s="197">
        <v>15111.398073750404</v>
      </c>
      <c r="P75" s="197">
        <v>15433.877196531284</v>
      </c>
      <c r="Q75" s="197">
        <v>15856.689469872672</v>
      </c>
      <c r="R75" s="197">
        <v>16384.482417491065</v>
      </c>
      <c r="S75" s="197">
        <v>15963.181481349915</v>
      </c>
      <c r="T75" s="197">
        <v>16183.933607384104</v>
      </c>
      <c r="U75" s="197">
        <v>16478.356289211453</v>
      </c>
      <c r="V75" s="197">
        <v>16387.659145502475</v>
      </c>
      <c r="W75" s="197">
        <v>16498.59874605569</v>
      </c>
      <c r="X75" s="197">
        <v>16764.755420438669</v>
      </c>
      <c r="Y75" s="198">
        <v>17160.065639134129</v>
      </c>
    </row>
    <row r="81" spans="2:22" x14ac:dyDescent="0.35">
      <c r="B81" s="179"/>
      <c r="C81" s="179"/>
      <c r="D81" s="179"/>
      <c r="E81" s="179"/>
      <c r="F81" s="179"/>
      <c r="G81" s="179"/>
      <c r="H81" s="179"/>
      <c r="I81" s="179"/>
      <c r="J81" s="179"/>
      <c r="K81" s="179"/>
      <c r="L81" s="179"/>
      <c r="M81" s="179"/>
      <c r="N81" s="179"/>
      <c r="O81" s="179"/>
      <c r="P81" s="179"/>
      <c r="Q81" s="179"/>
      <c r="R81" s="179"/>
      <c r="S81" s="179"/>
      <c r="T81" s="179"/>
      <c r="U81" s="179"/>
      <c r="V81" s="179"/>
    </row>
  </sheetData>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pane xSplit="1" ySplit="2" topLeftCell="B3" activePane="bottomRight" state="frozen"/>
      <selection activeCell="W19" sqref="W19"/>
      <selection pane="topRight" activeCell="W19" sqref="W19"/>
      <selection pane="bottomLeft" activeCell="W19" sqref="W19"/>
      <selection pane="bottomRight"/>
    </sheetView>
  </sheetViews>
  <sheetFormatPr defaultColWidth="8.88671875" defaultRowHeight="12.75" x14ac:dyDescent="0.35"/>
  <cols>
    <col min="1" max="1" width="51.5546875" style="179" customWidth="1"/>
    <col min="2" max="13" width="9.109375" style="199" customWidth="1"/>
    <col min="14" max="14" width="12.0546875" style="199" customWidth="1"/>
    <col min="15" max="21" width="9.109375" style="199" customWidth="1"/>
    <col min="22" max="22" width="9" style="199" bestFit="1" customWidth="1"/>
    <col min="23" max="24" width="10.77734375" style="199" bestFit="1" customWidth="1"/>
    <col min="25" max="25" width="9" style="199" bestFit="1" customWidth="1"/>
    <col min="26" max="16384" width="8.88671875" style="179"/>
  </cols>
  <sheetData>
    <row r="1" spans="1:25" ht="60" customHeight="1" thickBot="1" x14ac:dyDescent="0.45">
      <c r="A1" s="176" t="s">
        <v>211</v>
      </c>
      <c r="B1" s="177"/>
      <c r="C1" s="177"/>
      <c r="D1" s="177"/>
      <c r="E1" s="177"/>
      <c r="F1" s="177"/>
      <c r="G1" s="177"/>
      <c r="H1" s="177"/>
      <c r="I1" s="177"/>
      <c r="J1" s="177"/>
      <c r="K1" s="177"/>
      <c r="L1" s="177"/>
      <c r="M1" s="177"/>
      <c r="N1" s="207"/>
      <c r="O1" s="207"/>
      <c r="P1" s="207"/>
      <c r="Q1" s="207"/>
      <c r="R1" s="207"/>
      <c r="S1" s="207"/>
      <c r="T1" s="207"/>
      <c r="U1" s="207"/>
      <c r="V1" s="207"/>
      <c r="W1" s="207"/>
      <c r="X1" s="207"/>
      <c r="Y1" s="207"/>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AA!C$17</f>
        <v>235.52173555240063</v>
      </c>
      <c r="C3" s="185">
        <f>AA!D$17</f>
        <v>255.78880773856079</v>
      </c>
      <c r="D3" s="185">
        <f>AA!E$17</f>
        <v>274.14807539872993</v>
      </c>
      <c r="E3" s="185">
        <f>AA!F$17</f>
        <v>289.73066140997878</v>
      </c>
      <c r="F3" s="185">
        <f>AA!G$17</f>
        <v>305.89976497679004</v>
      </c>
      <c r="G3" s="185">
        <f>AA!H$17</f>
        <v>318.92918253715317</v>
      </c>
      <c r="H3" s="185">
        <f>AA!I$17</f>
        <v>319.39269424933536</v>
      </c>
      <c r="I3" s="185">
        <f>AA!J$17</f>
        <v>338.9537532775725</v>
      </c>
      <c r="J3" s="185">
        <f>AA!K$17</f>
        <v>359.56950497924834</v>
      </c>
      <c r="K3" s="185">
        <f>AA!L$17</f>
        <v>380.83581983981196</v>
      </c>
      <c r="L3" s="185">
        <f>AA!M$17</f>
        <v>397.56874210229205</v>
      </c>
      <c r="M3" s="185">
        <f>AA!N$17</f>
        <v>420.8638475494493</v>
      </c>
      <c r="N3" s="185">
        <f>AA!O$17</f>
        <v>443.76888460049446</v>
      </c>
      <c r="O3" s="185">
        <f>AA!P$17</f>
        <v>475.05056217456848</v>
      </c>
      <c r="P3" s="185">
        <f>AA!Q$17</f>
        <v>480.75853433642618</v>
      </c>
      <c r="Q3" s="185">
        <f>AA!R$17</f>
        <v>481.52742321945755</v>
      </c>
      <c r="R3" s="185">
        <f>AA!S$17</f>
        <v>489.57913257783514</v>
      </c>
      <c r="S3" s="185">
        <f>AA!T$17</f>
        <v>480.71213398377887</v>
      </c>
      <c r="T3" s="185">
        <f>AA!U$17</f>
        <v>484.65565129278275</v>
      </c>
      <c r="U3" s="185">
        <f>AA!V$17</f>
        <v>487.19136436650342</v>
      </c>
      <c r="V3" s="185">
        <f>AA!W$17</f>
        <v>486.54269343157512</v>
      </c>
      <c r="W3" s="185">
        <f>AA!X$17</f>
        <v>491.72336515348945</v>
      </c>
      <c r="X3" s="185">
        <f>AA!Y$17</f>
        <v>505.17436827300509</v>
      </c>
      <c r="Y3" s="186">
        <f>AA!Z$17</f>
        <v>527.05535251189224</v>
      </c>
    </row>
    <row r="4" spans="1:25" ht="15" customHeight="1" x14ac:dyDescent="0.4">
      <c r="A4" s="187" t="s">
        <v>190</v>
      </c>
      <c r="B4" s="97">
        <f>BBWB!C$17</f>
        <v>110.32653354116538</v>
      </c>
      <c r="C4" s="97">
        <f>BBWB!D$17</f>
        <v>110.36040268947319</v>
      </c>
      <c r="D4" s="97">
        <f>BBWB!E$17</f>
        <v>108.70147692476428</v>
      </c>
      <c r="E4" s="97">
        <f>BBWB!F$17</f>
        <v>110.65932155313423</v>
      </c>
      <c r="F4" s="97">
        <f>BBWB!G$17</f>
        <v>106.24210662123465</v>
      </c>
      <c r="G4" s="97">
        <f>BBWB!H$17</f>
        <v>120.52379102236871</v>
      </c>
      <c r="H4" s="97">
        <f>BBWB!I$17</f>
        <v>113.04989283208553</v>
      </c>
      <c r="I4" s="97">
        <f>BBWB!J$17</f>
        <v>104.06399959295175</v>
      </c>
      <c r="J4" s="97">
        <f>BBWB!K$17</f>
        <v>95.304850830212843</v>
      </c>
      <c r="K4" s="97">
        <f>BBWB!L$17</f>
        <v>90.215291813546202</v>
      </c>
      <c r="L4" s="97">
        <f>BBWB!M$17</f>
        <v>81.841771193848274</v>
      </c>
      <c r="M4" s="97">
        <f>BBWB!N$17</f>
        <v>74.246944126917398</v>
      </c>
      <c r="N4" s="97">
        <f>BBWB!O$17</f>
        <v>67.358405747376239</v>
      </c>
      <c r="O4" s="97">
        <f>BBWB!P$17</f>
        <v>64.50981755203712</v>
      </c>
      <c r="P4" s="97">
        <f>BBWB!Q$17</f>
        <v>61.008404424376096</v>
      </c>
      <c r="Q4" s="97">
        <f>BBWB!R$17</f>
        <v>58.847291610674958</v>
      </c>
      <c r="R4" s="97">
        <f>BBWB!S$17</f>
        <v>58.471235093005973</v>
      </c>
      <c r="S4" s="97">
        <f>BBWB!T$17</f>
        <v>57.130113180344075</v>
      </c>
      <c r="T4" s="97">
        <f>BBWB!U$17</f>
        <v>55.609698912529794</v>
      </c>
      <c r="U4" s="97">
        <f>BBWB!V$17</f>
        <v>54.734278768480628</v>
      </c>
      <c r="V4" s="97">
        <f>BBWB!W$17</f>
        <v>53.215537714560064</v>
      </c>
      <c r="W4" s="97">
        <f>BBWB!X$17</f>
        <v>47.256720300342437</v>
      </c>
      <c r="X4" s="97">
        <f>BBWB!Y$17</f>
        <v>43.053140822988524</v>
      </c>
      <c r="Y4" s="109">
        <f>BBWB!Z$17</f>
        <v>46.699519704520995</v>
      </c>
    </row>
    <row r="5" spans="1:25" ht="15" customHeight="1" x14ac:dyDescent="0.4">
      <c r="A5" s="187" t="s">
        <v>50</v>
      </c>
      <c r="B5" s="97"/>
      <c r="C5" s="97"/>
      <c r="D5" s="97"/>
      <c r="E5" s="97"/>
      <c r="F5" s="97"/>
      <c r="G5" s="97">
        <f>CA!H$17</f>
        <v>90.575987571027014</v>
      </c>
      <c r="H5" s="97">
        <f>CA!I$17</f>
        <v>96.27512355453743</v>
      </c>
      <c r="I5" s="97">
        <f>CA!J$17</f>
        <v>102.89679062395339</v>
      </c>
      <c r="J5" s="97">
        <f>CA!K$17</f>
        <v>106.44191596559762</v>
      </c>
      <c r="K5" s="97">
        <f>CA!L$17</f>
        <v>110.53174704055579</v>
      </c>
      <c r="L5" s="97">
        <f>CA!M$17</f>
        <v>112.19432951615933</v>
      </c>
      <c r="M5" s="97">
        <f>CA!N$17</f>
        <v>119.7266986830539</v>
      </c>
      <c r="N5" s="97">
        <f>CA!O$17</f>
        <v>125.31564813197276</v>
      </c>
      <c r="O5" s="97">
        <f>CA!P$17</f>
        <v>135.46716395669057</v>
      </c>
      <c r="P5" s="97">
        <f>CA!Q$17</f>
        <v>140.59413863539078</v>
      </c>
      <c r="Q5" s="97">
        <f>CA!R$17</f>
        <v>153.20936805849277</v>
      </c>
      <c r="R5" s="97">
        <f>CA!S$17</f>
        <v>169.27049815409515</v>
      </c>
      <c r="S5" s="97">
        <f>CA!T$17</f>
        <v>182.49497274855977</v>
      </c>
      <c r="T5" s="97">
        <f>CA!U$17</f>
        <v>202.81125735181311</v>
      </c>
      <c r="U5" s="97">
        <f>CA!V$17</f>
        <v>222.35163687104924</v>
      </c>
      <c r="V5" s="97">
        <f>CA!W$17</f>
        <v>234.47653208565691</v>
      </c>
      <c r="W5" s="97">
        <f>CA!X$17</f>
        <v>249.21210812607322</v>
      </c>
      <c r="X5" s="97">
        <f>CA!Y$17</f>
        <v>109.94718443785658</v>
      </c>
      <c r="Y5" s="109">
        <f>CA!Z$17</f>
        <v>0</v>
      </c>
    </row>
    <row r="6" spans="1:25" ht="15" customHeight="1" x14ac:dyDescent="0.4">
      <c r="A6" s="187" t="s">
        <v>108</v>
      </c>
      <c r="B6" s="97"/>
      <c r="C6" s="97"/>
      <c r="D6" s="97"/>
      <c r="E6" s="97"/>
      <c r="F6" s="97"/>
      <c r="G6" s="97">
        <f>CWP!H$17</f>
        <v>0</v>
      </c>
      <c r="H6" s="97">
        <f>CWP!I$17</f>
        <v>0</v>
      </c>
      <c r="I6" s="97">
        <f>CWP!J$17</f>
        <v>0</v>
      </c>
      <c r="J6" s="97">
        <f>CWP!K$17</f>
        <v>0</v>
      </c>
      <c r="K6" s="97">
        <f>CWP!L$17</f>
        <v>0</v>
      </c>
      <c r="L6" s="97">
        <f>CWP!M$17</f>
        <v>0</v>
      </c>
      <c r="M6" s="97">
        <f>CWP!N$17</f>
        <v>0</v>
      </c>
      <c r="N6" s="97">
        <f>CWP!O$17</f>
        <v>0</v>
      </c>
      <c r="O6" s="97">
        <f>CWP!P$17</f>
        <v>52.924311070525668</v>
      </c>
      <c r="P6" s="97">
        <f>CWP!Q$17</f>
        <v>51.126861882376105</v>
      </c>
      <c r="Q6" s="97">
        <f>CWP!R$17</f>
        <v>2.2223607966091854</v>
      </c>
      <c r="R6" s="97">
        <f>CWP!S$17</f>
        <v>8.4338971086398633</v>
      </c>
      <c r="S6" s="97">
        <f>CWP!T$17</f>
        <v>0.8663560371517024</v>
      </c>
      <c r="T6" s="97">
        <f>CWP!U$17</f>
        <v>7.2837600000000009</v>
      </c>
      <c r="U6" s="97">
        <f>CWP!V$17</f>
        <v>3.4792212000000018</v>
      </c>
      <c r="V6" s="97">
        <f>CWP!W$17</f>
        <v>0.7444641895718469</v>
      </c>
      <c r="W6" s="97">
        <f>CWP!X$17</f>
        <v>21.519445198766409</v>
      </c>
      <c r="X6" s="97">
        <f>CWP!Y$17</f>
        <v>10.228700720805433</v>
      </c>
      <c r="Y6" s="109">
        <f>CWP!Z$17</f>
        <v>0.22715072999999997</v>
      </c>
    </row>
    <row r="7" spans="1:25" ht="15" customHeight="1" x14ac:dyDescent="0.4">
      <c r="A7" s="187" t="s">
        <v>51</v>
      </c>
      <c r="B7" s="97">
        <f>CTB!C$17</f>
        <v>245.97230400000001</v>
      </c>
      <c r="C7" s="97">
        <f>CTB!D$17</f>
        <v>286.97336100000001</v>
      </c>
      <c r="D7" s="97">
        <f>CTB!E$17</f>
        <v>302.71302400000002</v>
      </c>
      <c r="E7" s="97">
        <f>CTB!F$17</f>
        <v>306.59022800000002</v>
      </c>
      <c r="F7" s="97">
        <f>CTB!G$17</f>
        <v>310.0038780000001</v>
      </c>
      <c r="G7" s="97">
        <f>CTB!H$17</f>
        <v>315.82490200000001</v>
      </c>
      <c r="H7" s="97">
        <f>CTB!I$17</f>
        <v>321.58770800000008</v>
      </c>
      <c r="I7" s="97">
        <f>CTB!J$17</f>
        <v>337.22303699999998</v>
      </c>
      <c r="J7" s="97">
        <f>CTB!K$17</f>
        <v>357.53287299999994</v>
      </c>
      <c r="K7" s="97">
        <f>CTB!L$17</f>
        <v>367.77686899999998</v>
      </c>
      <c r="L7" s="97">
        <f>CTB!M$17</f>
        <v>372.60758899999996</v>
      </c>
      <c r="M7" s="97">
        <f>CTB!N$17</f>
        <v>366.47791000000001</v>
      </c>
      <c r="N7" s="97">
        <f>CTB!O$17</f>
        <v>363.15031399999998</v>
      </c>
      <c r="O7" s="97">
        <f>CTB!P$17</f>
        <v>379.68044099999997</v>
      </c>
      <c r="P7" s="97">
        <f>CTB!Q$17</f>
        <v>387.43845200000004</v>
      </c>
      <c r="Q7" s="97">
        <f>CTB!R$17</f>
        <v>383.50048700000002</v>
      </c>
      <c r="R7" s="97">
        <f>CTB!S$17</f>
        <v>379.46312099999989</v>
      </c>
      <c r="S7" s="97"/>
      <c r="T7" s="97"/>
      <c r="U7" s="97"/>
      <c r="V7" s="97"/>
      <c r="W7" s="97"/>
      <c r="X7" s="97"/>
      <c r="Y7" s="109"/>
    </row>
    <row r="8" spans="1:25" ht="30" customHeight="1" x14ac:dyDescent="0.4">
      <c r="A8" s="187" t="s">
        <v>52</v>
      </c>
      <c r="B8" s="97">
        <f>DLA!C$17</f>
        <v>520.9974468034352</v>
      </c>
      <c r="C8" s="97">
        <f>DLA!D$17</f>
        <v>569.95654471482487</v>
      </c>
      <c r="D8" s="97">
        <f>DLA!E$17</f>
        <v>610.47482417489528</v>
      </c>
      <c r="E8" s="97">
        <f>DLA!F$17</f>
        <v>644.41310563771822</v>
      </c>
      <c r="F8" s="97">
        <f>DLA!G$17</f>
        <v>688.85186719223543</v>
      </c>
      <c r="G8" s="97">
        <f>DLA!H$17</f>
        <v>748.00269915087495</v>
      </c>
      <c r="H8" s="97">
        <f>DLA!I$17</f>
        <v>795.50670391805477</v>
      </c>
      <c r="I8" s="97">
        <f>DLA!J$17</f>
        <v>856.05377933393368</v>
      </c>
      <c r="J8" s="97">
        <f>DLA!K$17</f>
        <v>912.39734270726149</v>
      </c>
      <c r="K8" s="97">
        <f>DLA!L$17</f>
        <v>974.0627745184695</v>
      </c>
      <c r="L8" s="97">
        <f>DLA!M$17</f>
        <v>1033.4122760824168</v>
      </c>
      <c r="M8" s="97">
        <f>DLA!N$17</f>
        <v>1109.5020931147133</v>
      </c>
      <c r="N8" s="97">
        <f>DLA!O$17</f>
        <v>1178.5268469721732</v>
      </c>
      <c r="O8" s="97">
        <f>DLA!P$17</f>
        <v>1275.7561809712158</v>
      </c>
      <c r="P8" s="97">
        <f>DLA!Q$17</f>
        <v>1311.2769436766002</v>
      </c>
      <c r="Q8" s="97">
        <f>DLA!R$17</f>
        <v>1371.3880641369767</v>
      </c>
      <c r="R8" s="97">
        <f>DLA!S$17</f>
        <v>1448.8842477924795</v>
      </c>
      <c r="S8" s="97">
        <f>DLA!T$17</f>
        <v>1471.206483935408</v>
      </c>
      <c r="T8" s="97">
        <f>DLA!U$17</f>
        <v>1466.6097511418827</v>
      </c>
      <c r="U8" s="97">
        <f>DLA!V$17</f>
        <v>1399.6265774206977</v>
      </c>
      <c r="V8" s="97">
        <f>DLA!W$17</f>
        <v>1218.7676627197543</v>
      </c>
      <c r="W8" s="97">
        <f>DLA!X$17</f>
        <v>998.91125700939949</v>
      </c>
      <c r="X8" s="97">
        <f>DLA!Y$17</f>
        <v>894.94570941335689</v>
      </c>
      <c r="Y8" s="109">
        <f>DLA!Z$17</f>
        <v>800.98760888256902</v>
      </c>
    </row>
    <row r="9" spans="1:25" ht="15" customHeight="1" x14ac:dyDescent="0.4">
      <c r="A9" s="188" t="s">
        <v>53</v>
      </c>
      <c r="B9" s="97"/>
      <c r="C9" s="97"/>
      <c r="D9" s="97"/>
      <c r="E9" s="97"/>
      <c r="F9" s="97"/>
      <c r="G9" s="97"/>
      <c r="H9" s="97">
        <f>'DLA (children)'!I$17</f>
        <v>71.787288671053574</v>
      </c>
      <c r="I9" s="97">
        <f>'DLA (children)'!J$17</f>
        <v>74.045572532362314</v>
      </c>
      <c r="J9" s="97">
        <f>'DLA (children)'!K$17</f>
        <v>78.088982870851439</v>
      </c>
      <c r="K9" s="97">
        <f>'DLA (children)'!L$17</f>
        <v>84.818945467231202</v>
      </c>
      <c r="L9" s="97">
        <f>'DLA (children)'!M$17</f>
        <v>88.594113608094816</v>
      </c>
      <c r="M9" s="97">
        <f>'DLA (children)'!N$17</f>
        <v>93.122981930425453</v>
      </c>
      <c r="N9" s="97">
        <f>'DLA (children)'!O$17</f>
        <v>97.11765739464586</v>
      </c>
      <c r="O9" s="97">
        <f>'DLA (children)'!P$17</f>
        <v>102.70921078392762</v>
      </c>
      <c r="P9" s="97">
        <f>'DLA (children)'!Q$17</f>
        <v>103.28255730096836</v>
      </c>
      <c r="Q9" s="97">
        <f>'DLA (children)'!R$17</f>
        <v>109.40931845108697</v>
      </c>
      <c r="R9" s="97">
        <f>'DLA (children)'!S$17</f>
        <v>114.21388792941426</v>
      </c>
      <c r="S9" s="97">
        <f>'DLA (children)'!T$17</f>
        <v>118.37804840905017</v>
      </c>
      <c r="T9" s="97">
        <f>'DLA (children)'!U$17</f>
        <v>137.85508980093923</v>
      </c>
      <c r="U9" s="97">
        <f>'DLA (children)'!V$17</f>
        <v>146.94931560049116</v>
      </c>
      <c r="V9" s="97">
        <f>'DLA (children)'!W$17</f>
        <v>151.58034769134554</v>
      </c>
      <c r="W9" s="97">
        <f>'DLA (children)'!X$17</f>
        <v>156.97076066499699</v>
      </c>
      <c r="X9" s="97">
        <f>'DLA (children)'!Y$17</f>
        <v>169.21936870228515</v>
      </c>
      <c r="Y9" s="109">
        <f>'DLA (children)'!Z$17</f>
        <v>183.3021739519281</v>
      </c>
    </row>
    <row r="10" spans="1:25" ht="15" customHeight="1" x14ac:dyDescent="0.4">
      <c r="A10" s="188" t="s">
        <v>54</v>
      </c>
      <c r="B10" s="97"/>
      <c r="C10" s="97"/>
      <c r="D10" s="97"/>
      <c r="E10" s="97"/>
      <c r="F10" s="97"/>
      <c r="G10" s="97"/>
      <c r="H10" s="97">
        <f>'DLA (working age)'!I$17</f>
        <v>463.70597868384721</v>
      </c>
      <c r="I10" s="97">
        <f>'DLA (working age)'!J$17</f>
        <v>498.51362737330913</v>
      </c>
      <c r="J10" s="97">
        <f>'DLA (working age)'!K$17</f>
        <v>528.11585137056773</v>
      </c>
      <c r="K10" s="97">
        <f>'DLA (working age)'!L$17</f>
        <v>559.13556627708545</v>
      </c>
      <c r="L10" s="97">
        <f>'DLA (working age)'!M$17</f>
        <v>589.58367833395539</v>
      </c>
      <c r="M10" s="97">
        <f>'DLA (working age)'!N$17</f>
        <v>628.76168580698641</v>
      </c>
      <c r="N10" s="97">
        <f>'DLA (working age)'!O$17</f>
        <v>666.68791780170011</v>
      </c>
      <c r="O10" s="97">
        <f>'DLA (working age)'!P$17</f>
        <v>719.85794622464607</v>
      </c>
      <c r="P10" s="97">
        <f>'DLA (working age)'!Q$17</f>
        <v>734.54428654595267</v>
      </c>
      <c r="Q10" s="97">
        <f>'DLA (working age)'!R$17</f>
        <v>774.59908221535852</v>
      </c>
      <c r="R10" s="97">
        <f>'DLA (working age)'!S$17</f>
        <v>822.41559449458703</v>
      </c>
      <c r="S10" s="97">
        <f>'DLA (working age)'!T$17</f>
        <v>827.91485565256551</v>
      </c>
      <c r="T10" s="97">
        <f>'DLA (working age)'!U$17</f>
        <v>776.43000440214018</v>
      </c>
      <c r="U10" s="97">
        <f>'DLA (working age)'!V$17</f>
        <v>728.52233699898682</v>
      </c>
      <c r="V10" s="97">
        <f>'DLA (working age)'!W$17</f>
        <v>573.39298655042614</v>
      </c>
      <c r="W10" s="97">
        <f>'DLA (working age)'!X$17</f>
        <v>418.64907557673001</v>
      </c>
      <c r="X10" s="97">
        <f>'DLA (working age)'!Y$17</f>
        <v>331.60785730417842</v>
      </c>
      <c r="Y10" s="109">
        <f>'DLA (working age)'!Z$17</f>
        <v>244.13575506479881</v>
      </c>
    </row>
    <row r="11" spans="1:25" ht="15" customHeight="1" x14ac:dyDescent="0.4">
      <c r="A11" s="188" t="s">
        <v>55</v>
      </c>
      <c r="B11" s="97"/>
      <c r="C11" s="97"/>
      <c r="D11" s="97"/>
      <c r="E11" s="97"/>
      <c r="F11" s="97"/>
      <c r="G11" s="97"/>
      <c r="H11" s="97">
        <f>'DLA (pensioners)'!I$17</f>
        <v>260.14816334656496</v>
      </c>
      <c r="I11" s="97">
        <f>'DLA (pensioners)'!J$17</f>
        <v>284.29399383668681</v>
      </c>
      <c r="J11" s="97">
        <f>'DLA (pensioners)'!K$17</f>
        <v>306.95206550998785</v>
      </c>
      <c r="K11" s="97">
        <f>'DLA (pensioners)'!L$17</f>
        <v>330.15328018549599</v>
      </c>
      <c r="L11" s="97">
        <f>'DLA (pensioners)'!M$17</f>
        <v>355.23605611349257</v>
      </c>
      <c r="M11" s="97">
        <f>'DLA (pensioners)'!N$17</f>
        <v>387.53660065852358</v>
      </c>
      <c r="N11" s="97">
        <f>'DLA (pensioners)'!O$17</f>
        <v>414.84500177742569</v>
      </c>
      <c r="O11" s="97">
        <f>'DLA (pensioners)'!P$17</f>
        <v>453.29533417868856</v>
      </c>
      <c r="P11" s="97">
        <f>'DLA (pensioners)'!Q$17</f>
        <v>474.46962753662137</v>
      </c>
      <c r="Q11" s="97">
        <f>'DLA (pensioners)'!R$17</f>
        <v>488.01902898876091</v>
      </c>
      <c r="R11" s="97">
        <f>'DLA (pensioners)'!S$17</f>
        <v>514.19849478163974</v>
      </c>
      <c r="S11" s="97">
        <f>'DLA (pensioners)'!T$17</f>
        <v>527.45924385536023</v>
      </c>
      <c r="T11" s="97">
        <f>'DLA (pensioners)'!U$17</f>
        <v>551.62341203790731</v>
      </c>
      <c r="U11" s="97">
        <f>'DLA (pensioners)'!V$17</f>
        <v>523.78059052684068</v>
      </c>
      <c r="V11" s="97">
        <f>'DLA (pensioners)'!W$17</f>
        <v>493.14220981515393</v>
      </c>
      <c r="W11" s="97">
        <f>'DLA (pensioners)'!X$17</f>
        <v>423.34975172925579</v>
      </c>
      <c r="X11" s="97">
        <f>'DLA (pensioners)'!Y$17</f>
        <v>393.48532945912399</v>
      </c>
      <c r="Y11" s="109">
        <f>'DLA (pensioners)'!Z$17</f>
        <v>369.9730171841536</v>
      </c>
    </row>
    <row r="12" spans="1:25" ht="15" customHeight="1" x14ac:dyDescent="0.4">
      <c r="A12" s="187" t="s">
        <v>96</v>
      </c>
      <c r="B12" s="97"/>
      <c r="C12" s="97"/>
      <c r="D12" s="97"/>
      <c r="E12" s="97"/>
      <c r="F12" s="97"/>
      <c r="G12" s="97"/>
      <c r="H12" s="97">
        <f>DHP!I$17</f>
        <v>1.6292337600000002</v>
      </c>
      <c r="I12" s="97">
        <f>DHP!J$17</f>
        <v>1.7023909999999993</v>
      </c>
      <c r="J12" s="97">
        <f>DHP!K$17</f>
        <v>2.2400010000000004</v>
      </c>
      <c r="K12" s="97">
        <f>DHP!L$17</f>
        <v>2.0154389999999998</v>
      </c>
      <c r="L12" s="97">
        <f>DHP!M$17</f>
        <v>2.3118630000000002</v>
      </c>
      <c r="M12" s="97">
        <f>DHP!N$17</f>
        <v>2.3136450000000002</v>
      </c>
      <c r="N12" s="97">
        <f>DHP!O$17</f>
        <v>2.4516200000000001</v>
      </c>
      <c r="O12" s="97">
        <f>DHP!P$17</f>
        <v>2.5981249999999996</v>
      </c>
      <c r="P12" s="97">
        <f>DHP!Q$17</f>
        <v>2.6909939999999999</v>
      </c>
      <c r="Q12" s="97">
        <f>DHP!R$17</f>
        <v>2.563689000000001</v>
      </c>
      <c r="R12" s="97">
        <f>DHP!S$17</f>
        <v>4.0779430000000003</v>
      </c>
      <c r="S12" s="97">
        <f>DHP!T$17</f>
        <v>28.700215000000007</v>
      </c>
      <c r="T12" s="97">
        <f>DHP!U$17</f>
        <v>50.352308999999998</v>
      </c>
      <c r="U12" s="97">
        <f>DHP!V$17</f>
        <v>49.022978999999992</v>
      </c>
      <c r="V12" s="97">
        <f>DHP!W$17</f>
        <v>51.734445999999991</v>
      </c>
      <c r="W12" s="97">
        <f>DHP!X$17</f>
        <v>0</v>
      </c>
      <c r="X12" s="97">
        <f>DHP!Y$17</f>
        <v>0</v>
      </c>
      <c r="Y12" s="109">
        <f>DHP!Z$17</f>
        <v>0</v>
      </c>
    </row>
    <row r="13" spans="1:25" ht="30" customHeight="1" x14ac:dyDescent="0.4">
      <c r="A13" s="187" t="s">
        <v>106</v>
      </c>
      <c r="B13" s="97"/>
      <c r="C13" s="97"/>
      <c r="D13" s="97"/>
      <c r="E13" s="97"/>
      <c r="F13" s="97">
        <f>ESA!G$17</f>
        <v>0</v>
      </c>
      <c r="G13" s="97">
        <f>ESA!H$17</f>
        <v>0</v>
      </c>
      <c r="H13" s="97">
        <f>ESA!I$17</f>
        <v>0</v>
      </c>
      <c r="I13" s="97">
        <f>ESA!J$17</f>
        <v>0</v>
      </c>
      <c r="J13" s="97">
        <f>ESA!K$17</f>
        <v>0</v>
      </c>
      <c r="K13" s="97">
        <f>ESA!L$17</f>
        <v>0</v>
      </c>
      <c r="L13" s="97">
        <f>ESA!M$17</f>
        <v>0</v>
      </c>
      <c r="M13" s="97">
        <f>ESA!N$17</f>
        <v>0</v>
      </c>
      <c r="N13" s="97">
        <f>ESA!O$17</f>
        <v>13.693339017760046</v>
      </c>
      <c r="O13" s="97">
        <f>ESA!P$17</f>
        <v>129.69692455645347</v>
      </c>
      <c r="P13" s="97">
        <f>ESA!Q$17</f>
        <v>224.10338173497468</v>
      </c>
      <c r="Q13" s="97">
        <f>ESA!R$17</f>
        <v>380.65448083307484</v>
      </c>
      <c r="R13" s="97">
        <f>ESA!S$17</f>
        <v>752.51314872699754</v>
      </c>
      <c r="S13" s="97">
        <f>ESA!T$17</f>
        <v>1210.186945793175</v>
      </c>
      <c r="T13" s="97">
        <f>ESA!U$17</f>
        <v>1432.888323816012</v>
      </c>
      <c r="U13" s="97">
        <f>ESA!V$17</f>
        <v>1583.3093977172214</v>
      </c>
      <c r="V13" s="97">
        <f>ESA!W$17</f>
        <v>1663.9163015284951</v>
      </c>
      <c r="W13" s="97">
        <f>ESA!X$17</f>
        <v>1731.9439983560683</v>
      </c>
      <c r="X13" s="97">
        <f>ESA!Y$17</f>
        <v>1726.4600559868163</v>
      </c>
      <c r="Y13" s="109">
        <f>ESA!Z$17</f>
        <v>1603.2672428406281</v>
      </c>
    </row>
    <row r="14" spans="1:25" ht="15" customHeight="1" x14ac:dyDescent="0.4">
      <c r="A14" s="189" t="s">
        <v>56</v>
      </c>
      <c r="B14" s="97">
        <f>HB!C$17</f>
        <v>966.81474000000003</v>
      </c>
      <c r="C14" s="97">
        <f>HB!D$17</f>
        <v>1013.804118</v>
      </c>
      <c r="D14" s="97">
        <f>HB!E$17</f>
        <v>1038.7991669999999</v>
      </c>
      <c r="E14" s="97">
        <f>HB!F$17</f>
        <v>1053.593895</v>
      </c>
      <c r="F14" s="97">
        <f>HB!G$17</f>
        <v>1073.490403</v>
      </c>
      <c r="G14" s="97">
        <f>HB!H$17</f>
        <v>1118.0910160000001</v>
      </c>
      <c r="H14" s="97">
        <f>HB!I$17</f>
        <v>1243.2672259999997</v>
      </c>
      <c r="I14" s="97">
        <f>HB!J$17</f>
        <v>1149.8612230000001</v>
      </c>
      <c r="J14" s="97">
        <f>HB!K$17</f>
        <v>1188.4019659999999</v>
      </c>
      <c r="K14" s="97">
        <f>HB!L$17</f>
        <v>1213.6196590000002</v>
      </c>
      <c r="L14" s="97">
        <f>HB!M$17</f>
        <v>1259.126917</v>
      </c>
      <c r="M14" s="97">
        <f>HB!N$17</f>
        <v>1295.596509</v>
      </c>
      <c r="N14" s="208">
        <f>HB!O$17</f>
        <v>1391.7048940000004</v>
      </c>
      <c r="O14" s="97">
        <f>HB!P$17</f>
        <v>1555.873828</v>
      </c>
      <c r="P14" s="97">
        <f>HB!Q$17</f>
        <v>1660.5917810000001</v>
      </c>
      <c r="Q14" s="97">
        <f>HB!R$17</f>
        <v>1727.74181</v>
      </c>
      <c r="R14" s="97">
        <f>HB!S$17</f>
        <v>1788.8031080000001</v>
      </c>
      <c r="S14" s="97">
        <f>HB!T$17</f>
        <v>1770.1567690000002</v>
      </c>
      <c r="T14" s="97">
        <f>HB!U$17</f>
        <v>1776.1796779999997</v>
      </c>
      <c r="U14" s="97">
        <f>HB!V$17</f>
        <v>1772.0657939999999</v>
      </c>
      <c r="V14" s="97">
        <f>HB!W$17</f>
        <v>1733.1241800000003</v>
      </c>
      <c r="W14" s="97">
        <f>HB!X$17</f>
        <v>1671.4567889999998</v>
      </c>
      <c r="X14" s="97">
        <f>HB!Y$17</f>
        <v>1587.6979580000002</v>
      </c>
      <c r="Y14" s="109">
        <f>HB!Z$17</f>
        <v>1440.5845918011589</v>
      </c>
    </row>
    <row r="15" spans="1:25" ht="15" customHeight="1" x14ac:dyDescent="0.4">
      <c r="A15" s="188" t="s">
        <v>191</v>
      </c>
      <c r="B15" s="97"/>
      <c r="C15" s="97"/>
      <c r="D15" s="97"/>
      <c r="E15" s="97"/>
      <c r="F15" s="97"/>
      <c r="G15" s="97"/>
      <c r="H15" s="97"/>
      <c r="I15" s="97"/>
      <c r="J15" s="97"/>
      <c r="K15" s="97"/>
      <c r="L15" s="97"/>
      <c r="M15" s="97"/>
      <c r="N15" s="108">
        <v>883.91413000000011</v>
      </c>
      <c r="O15" s="108">
        <v>1040.390404</v>
      </c>
      <c r="P15" s="108">
        <v>1133.413403</v>
      </c>
      <c r="Q15" s="108">
        <v>1190.1253919999999</v>
      </c>
      <c r="R15" s="108">
        <v>1249.6695220000001</v>
      </c>
      <c r="S15" s="108">
        <v>1231.38941</v>
      </c>
      <c r="T15" s="108">
        <v>1239.4390480000002</v>
      </c>
      <c r="U15" s="108">
        <v>1241.23936</v>
      </c>
      <c r="V15" s="108">
        <v>1213.4478080000001</v>
      </c>
      <c r="W15" s="108">
        <v>1168.8059330000001</v>
      </c>
      <c r="X15" s="108">
        <v>1047.4653960000001</v>
      </c>
      <c r="Y15" s="249">
        <v>948.54617246233101</v>
      </c>
    </row>
    <row r="16" spans="1:25" ht="15" customHeight="1" x14ac:dyDescent="0.4">
      <c r="A16" s="188" t="s">
        <v>192</v>
      </c>
      <c r="B16" s="97"/>
      <c r="C16" s="97"/>
      <c r="D16" s="97"/>
      <c r="E16" s="97"/>
      <c r="F16" s="97"/>
      <c r="G16" s="97"/>
      <c r="H16" s="97"/>
      <c r="I16" s="97"/>
      <c r="J16" s="97"/>
      <c r="K16" s="97"/>
      <c r="L16" s="97"/>
      <c r="M16" s="97"/>
      <c r="N16" s="108">
        <v>507.79076700000002</v>
      </c>
      <c r="O16" s="108">
        <v>515.48342400000001</v>
      </c>
      <c r="P16" s="108">
        <v>527.17837899999995</v>
      </c>
      <c r="Q16" s="108">
        <v>537.61641799999995</v>
      </c>
      <c r="R16" s="108">
        <v>539.13358700000003</v>
      </c>
      <c r="S16" s="108">
        <v>538.76735900000006</v>
      </c>
      <c r="T16" s="108">
        <v>536.74063000000001</v>
      </c>
      <c r="U16" s="108">
        <v>530.82643399999995</v>
      </c>
      <c r="V16" s="108">
        <v>519.67637200000001</v>
      </c>
      <c r="W16" s="108">
        <v>502.65085499999998</v>
      </c>
      <c r="X16" s="108">
        <v>540.23256300000003</v>
      </c>
      <c r="Y16" s="249">
        <v>492.03841933882785</v>
      </c>
    </row>
    <row r="17" spans="1:25" ht="15" customHeight="1" x14ac:dyDescent="0.4">
      <c r="A17" s="189" t="s">
        <v>57</v>
      </c>
      <c r="B17" s="97">
        <f>IB!C$17</f>
        <v>961.50063011366353</v>
      </c>
      <c r="C17" s="97">
        <f>IB!D$17</f>
        <v>927.58950811159718</v>
      </c>
      <c r="D17" s="97">
        <f>IB!E$17</f>
        <v>898.49812628222855</v>
      </c>
      <c r="E17" s="97">
        <f>IB!F$17</f>
        <v>846.46172617274397</v>
      </c>
      <c r="F17" s="97">
        <f>IB!G$17</f>
        <v>853.61145762154092</v>
      </c>
      <c r="G17" s="97">
        <f>IB!H$17</f>
        <v>843.46537124903125</v>
      </c>
      <c r="H17" s="97">
        <f>IB!I$17</f>
        <v>835.4864525630735</v>
      </c>
      <c r="I17" s="97">
        <f>IB!J$17</f>
        <v>822.90610864890766</v>
      </c>
      <c r="J17" s="97">
        <f>IB!K$17</f>
        <v>809.11624661142741</v>
      </c>
      <c r="K17" s="97">
        <f>IB!L$17</f>
        <v>798.94793012489515</v>
      </c>
      <c r="L17" s="97">
        <f>IB!M$17</f>
        <v>779.76772086976234</v>
      </c>
      <c r="M17" s="97">
        <f>IB!N$17</f>
        <v>783.76441525070834</v>
      </c>
      <c r="N17" s="97">
        <f>IB!O$17</f>
        <v>758.526613174148</v>
      </c>
      <c r="O17" s="97">
        <f>IB!P$17</f>
        <v>705.68227503894684</v>
      </c>
      <c r="P17" s="97">
        <f>IB!Q$17</f>
        <v>635.17297066111507</v>
      </c>
      <c r="Q17" s="97">
        <f>IB!R$17</f>
        <v>565.29418237353366</v>
      </c>
      <c r="R17" s="97">
        <f>IB!S$17</f>
        <v>370.83709101362365</v>
      </c>
      <c r="S17" s="97">
        <f>IB!T$17</f>
        <v>99.174183283887658</v>
      </c>
      <c r="T17" s="97">
        <f>IB!U$17</f>
        <v>9.5469746061879466</v>
      </c>
      <c r="U17" s="97">
        <f>IB!V$17</f>
        <v>2.8841480594325986</v>
      </c>
      <c r="V17" s="97">
        <f>IB!W$17</f>
        <v>1.4173143096535115</v>
      </c>
      <c r="W17" s="97">
        <f>IB!X$17</f>
        <v>1.2178778512453849</v>
      </c>
      <c r="X17" s="97">
        <f>IB!Y$17</f>
        <v>0</v>
      </c>
      <c r="Y17" s="109">
        <f>IB!Z$17</f>
        <v>0</v>
      </c>
    </row>
    <row r="18" spans="1:25" ht="30" customHeight="1" x14ac:dyDescent="0.4">
      <c r="A18" s="187" t="s">
        <v>58</v>
      </c>
      <c r="B18" s="97">
        <f>IS!C$17</f>
        <v>1355.9845081785279</v>
      </c>
      <c r="C18" s="97">
        <f>IS!D$17</f>
        <v>1142.6990169570074</v>
      </c>
      <c r="D18" s="97">
        <f>IS!E$17</f>
        <v>1137.6417816166213</v>
      </c>
      <c r="E18" s="97">
        <f>IS!F$17</f>
        <v>1182.8922635816684</v>
      </c>
      <c r="F18" s="97">
        <f>IS!G$17</f>
        <v>1274.6695007044068</v>
      </c>
      <c r="G18" s="97">
        <f>IS!H$17</f>
        <v>1373.6755291420416</v>
      </c>
      <c r="H18" s="97">
        <f>IS!I$17</f>
        <v>1403.5892739751671</v>
      </c>
      <c r="I18" s="97">
        <f>IS!J$17</f>
        <v>1266.0448067206455</v>
      </c>
      <c r="J18" s="97">
        <f>IS!K$17</f>
        <v>990.99489136437478</v>
      </c>
      <c r="K18" s="97">
        <f>IS!L$17</f>
        <v>906.79250929568389</v>
      </c>
      <c r="L18" s="97">
        <f>IS!M$17</f>
        <v>875.62368118983591</v>
      </c>
      <c r="M18" s="97">
        <f>IS!N$17</f>
        <v>892.41667965231909</v>
      </c>
      <c r="N18" s="97">
        <f>IS!O$17</f>
        <v>851.9793429863596</v>
      </c>
      <c r="O18" s="97">
        <f>IS!P$17</f>
        <v>815.10185037254837</v>
      </c>
      <c r="P18" s="97">
        <f>IS!Q$17</f>
        <v>760.75138741847331</v>
      </c>
      <c r="Q18" s="97">
        <f>IS!R$17</f>
        <v>674.71607897963975</v>
      </c>
      <c r="R18" s="97">
        <f>IS!S$17</f>
        <v>496.90784454384811</v>
      </c>
      <c r="S18" s="97">
        <f>IS!T$17</f>
        <v>313.43396984799699</v>
      </c>
      <c r="T18" s="97">
        <f>IS!U$17</f>
        <v>250.94770542376179</v>
      </c>
      <c r="U18" s="97">
        <f>IS!V$17</f>
        <v>221.80835360294938</v>
      </c>
      <c r="V18" s="97">
        <f>IS!W$17</f>
        <v>192.84911693136206</v>
      </c>
      <c r="W18" s="97">
        <f>IS!X$17</f>
        <v>189.18129861408499</v>
      </c>
      <c r="X18" s="97">
        <f>IS!Y$17</f>
        <v>161.52393575919592</v>
      </c>
      <c r="Y18" s="109">
        <f>IS!Z$17</f>
        <v>122.60219161341085</v>
      </c>
    </row>
    <row r="19" spans="1:25" ht="15" customHeight="1" x14ac:dyDescent="0.4">
      <c r="A19" s="188" t="s">
        <v>59</v>
      </c>
      <c r="B19" s="97">
        <f>'IS MIG'!C$17</f>
        <v>343.66691445725144</v>
      </c>
      <c r="C19" s="97">
        <f>'IS MIG'!D$17</f>
        <v>345.14838307448491</v>
      </c>
      <c r="D19" s="97">
        <f>'IS MIG'!E$17</f>
        <v>335.40321407339587</v>
      </c>
      <c r="E19" s="97">
        <f>'IS MIG'!F$17</f>
        <v>352.69658725538926</v>
      </c>
      <c r="F19" s="97">
        <f>'IS MIG'!G$17</f>
        <v>371.56109560791134</v>
      </c>
      <c r="G19" s="97">
        <f>'IS MIG'!H$17</f>
        <v>412.22323972392519</v>
      </c>
      <c r="H19" s="97">
        <f>'IS MIG'!I$17</f>
        <v>420.830357205182</v>
      </c>
      <c r="I19" s="97">
        <f>'IS MIG'!J$17</f>
        <v>234.48138561495739</v>
      </c>
      <c r="J19" s="97">
        <f>'IS MIG'!K$17</f>
        <v>0</v>
      </c>
      <c r="K19" s="97">
        <f>'IS MIG'!L$17</f>
        <v>0</v>
      </c>
      <c r="L19" s="97">
        <f>'IS MIG'!M$17</f>
        <v>0</v>
      </c>
      <c r="M19" s="97">
        <f>'IS MIG'!N$17</f>
        <v>0</v>
      </c>
      <c r="N19" s="97">
        <f>'IS MIG'!O$17</f>
        <v>0</v>
      </c>
      <c r="O19" s="97">
        <f>'IS MIG'!P$17</f>
        <v>0</v>
      </c>
      <c r="P19" s="97">
        <f>'IS MIG'!Q$17</f>
        <v>0</v>
      </c>
      <c r="Q19" s="97">
        <f>'IS MIG'!R$17</f>
        <v>0</v>
      </c>
      <c r="R19" s="97">
        <f>'IS MIG'!S$17</f>
        <v>0</v>
      </c>
      <c r="S19" s="97">
        <f>'IS MIG'!T$17</f>
        <v>0</v>
      </c>
      <c r="T19" s="97">
        <f>'IS MIG'!U$17</f>
        <v>0</v>
      </c>
      <c r="U19" s="97">
        <f>'IS MIG'!V$17</f>
        <v>0</v>
      </c>
      <c r="V19" s="97">
        <f>'IS MIG'!W$17</f>
        <v>0</v>
      </c>
      <c r="W19" s="97">
        <f>'IS MIG'!X$17</f>
        <v>0</v>
      </c>
      <c r="X19" s="97">
        <f>'IS MIG'!Y$17</f>
        <v>0</v>
      </c>
      <c r="Y19" s="109">
        <f>'IS MIG'!Z$17</f>
        <v>0</v>
      </c>
    </row>
    <row r="20" spans="1:25" ht="15" customHeight="1" x14ac:dyDescent="0.4">
      <c r="A20" s="188" t="s">
        <v>193</v>
      </c>
      <c r="B20" s="97"/>
      <c r="C20" s="97"/>
      <c r="D20" s="97"/>
      <c r="E20" s="97"/>
      <c r="F20" s="97">
        <f>'IS (incapacity)'!G$17</f>
        <v>463.19457050602659</v>
      </c>
      <c r="G20" s="97">
        <f>'IS (incapacity)'!H$17</f>
        <v>500.21828847215909</v>
      </c>
      <c r="H20" s="97">
        <f>'IS (incapacity)'!I$17</f>
        <v>509.39714809738996</v>
      </c>
      <c r="I20" s="97">
        <f>'IS (incapacity)'!J$17</f>
        <v>542.81021772001657</v>
      </c>
      <c r="J20" s="97">
        <f>'IS (incapacity)'!K$17</f>
        <v>545.10163338157486</v>
      </c>
      <c r="K20" s="97">
        <f>'IS (incapacity)'!L$17</f>
        <v>510.6589429105976</v>
      </c>
      <c r="L20" s="97">
        <f>'IS (incapacity)'!M$17</f>
        <v>513.91750011843567</v>
      </c>
      <c r="M20" s="97">
        <f>'IS (incapacity)'!N$17</f>
        <v>563.2004334148528</v>
      </c>
      <c r="N20" s="97">
        <f>'IS (incapacity)'!O$17</f>
        <v>560.39270552427456</v>
      </c>
      <c r="O20" s="97">
        <f>'IS (incapacity)'!P$17</f>
        <v>539.75354297634294</v>
      </c>
      <c r="P20" s="97">
        <f>'IS (incapacity)'!Q$17</f>
        <v>493.32394243276656</v>
      </c>
      <c r="Q20" s="97">
        <f>'IS (incapacity)'!R$17</f>
        <v>430.35654690977435</v>
      </c>
      <c r="R20" s="97">
        <f>'IS (incapacity)'!S$17</f>
        <v>264.73565116315467</v>
      </c>
      <c r="S20" s="97">
        <f>'IS (incapacity)'!T$17</f>
        <v>98.056230434508294</v>
      </c>
      <c r="T20" s="97">
        <f>'IS (incapacity)'!U$17</f>
        <v>46.889136615607683</v>
      </c>
      <c r="U20" s="97">
        <f>'IS (incapacity)'!V$17</f>
        <v>28.408446173791912</v>
      </c>
      <c r="V20" s="97">
        <f>'IS (incapacity)'!W$17</f>
        <v>11.446185227444776</v>
      </c>
      <c r="W20" s="97">
        <f>'IS (incapacity)'!X$17</f>
        <v>4.80095640974295</v>
      </c>
      <c r="X20" s="97">
        <f>'IS (incapacity)'!Y$17</f>
        <v>0</v>
      </c>
      <c r="Y20" s="109">
        <f>'IS (incapacity)'!Z$17</f>
        <v>0</v>
      </c>
    </row>
    <row r="21" spans="1:25" ht="15" customHeight="1" x14ac:dyDescent="0.4">
      <c r="A21" s="188" t="s">
        <v>194</v>
      </c>
      <c r="B21" s="97"/>
      <c r="C21" s="97"/>
      <c r="D21" s="97"/>
      <c r="E21" s="97"/>
      <c r="F21" s="97">
        <f>'IS (lone parent)'!G$17</f>
        <v>389.13988845678671</v>
      </c>
      <c r="G21" s="97">
        <f>'IS (lone parent)'!H$17</f>
        <v>402.44030692791245</v>
      </c>
      <c r="H21" s="97">
        <f>'IS (lone parent)'!I$17</f>
        <v>412.71808139062722</v>
      </c>
      <c r="I21" s="97">
        <f>'IS (lone parent)'!J$17</f>
        <v>425.96105833939151</v>
      </c>
      <c r="J21" s="97">
        <f>'IS (lone parent)'!K$17</f>
        <v>385.14393113552796</v>
      </c>
      <c r="K21" s="97">
        <f>'IS (lone parent)'!L$17</f>
        <v>327.51264004701409</v>
      </c>
      <c r="L21" s="97">
        <f>'IS (lone parent)'!M$17</f>
        <v>296.34681557132365</v>
      </c>
      <c r="M21" s="97">
        <f>'IS (lone parent)'!N$17</f>
        <v>273.19805354427342</v>
      </c>
      <c r="N21" s="97">
        <f>'IS (lone parent)'!O$17</f>
        <v>244.11034951270261</v>
      </c>
      <c r="O21" s="97">
        <f>'IS (lone parent)'!P$17</f>
        <v>225.57473393420807</v>
      </c>
      <c r="P21" s="97">
        <f>'IS (lone parent)'!Q$17</f>
        <v>205.90246233925416</v>
      </c>
      <c r="Q21" s="97">
        <f>'IS (lone parent)'!R$17</f>
        <v>183.11387856869283</v>
      </c>
      <c r="R21" s="97">
        <f>'IS (lone parent)'!S$17</f>
        <v>166.79602980974994</v>
      </c>
      <c r="S21" s="97">
        <f>'IS (lone parent)'!T$17</f>
        <v>147.23841571511952</v>
      </c>
      <c r="T21" s="97">
        <f>'IS (lone parent)'!U$17</f>
        <v>135.02775280691478</v>
      </c>
      <c r="U21" s="97">
        <f>'IS (lone parent)'!V$17</f>
        <v>122.48156133754073</v>
      </c>
      <c r="V21" s="97">
        <f>'IS (lone parent)'!W$17</f>
        <v>110.8014641024417</v>
      </c>
      <c r="W21" s="97">
        <f>'IS (lone parent)'!X$17</f>
        <v>109.53112929329554</v>
      </c>
      <c r="X21" s="97">
        <f>'IS (lone parent)'!Y$17</f>
        <v>89.808887023750486</v>
      </c>
      <c r="Y21" s="109">
        <f>'IS (lone parent)'!Z$17</f>
        <v>64.817546772464297</v>
      </c>
    </row>
    <row r="22" spans="1:25" ht="15" customHeight="1" x14ac:dyDescent="0.4">
      <c r="A22" s="188" t="s">
        <v>195</v>
      </c>
      <c r="B22" s="97"/>
      <c r="C22" s="97"/>
      <c r="D22" s="97"/>
      <c r="E22" s="97"/>
      <c r="F22" s="97">
        <f>'IS (carer)'!G$17</f>
        <v>20.339425473119267</v>
      </c>
      <c r="G22" s="97">
        <f>'IS (carer)'!H$17</f>
        <v>27.033833995701908</v>
      </c>
      <c r="H22" s="97">
        <f>'IS (carer)'!I$17</f>
        <v>29.465966575232304</v>
      </c>
      <c r="I22" s="97">
        <f>'IS (carer)'!J$17</f>
        <v>32.198873888868029</v>
      </c>
      <c r="J22" s="97">
        <f>'IS (carer)'!K$17</f>
        <v>32.210672317646399</v>
      </c>
      <c r="K22" s="97">
        <f>'IS (carer)'!L$17</f>
        <v>30.702629114157961</v>
      </c>
      <c r="L22" s="97">
        <f>'IS (carer)'!M$17</f>
        <v>29.784401875794522</v>
      </c>
      <c r="M22" s="97">
        <f>'IS (carer)'!N$17</f>
        <v>28.641994221438491</v>
      </c>
      <c r="N22" s="97">
        <f>'IS (carer)'!O$17</f>
        <v>27.381863475277974</v>
      </c>
      <c r="O22" s="97">
        <f>'IS (carer)'!P$17</f>
        <v>29.634124370642063</v>
      </c>
      <c r="P22" s="97">
        <f>'IS (carer)'!Q$17</f>
        <v>37.92507067715772</v>
      </c>
      <c r="Q22" s="97">
        <f>'IS (carer)'!R$17</f>
        <v>41.738783021245112</v>
      </c>
      <c r="R22" s="97">
        <f>'IS (carer)'!S$17</f>
        <v>49.052913260490534</v>
      </c>
      <c r="S22" s="97">
        <f>'IS (carer)'!T$17</f>
        <v>54.453126633088232</v>
      </c>
      <c r="T22" s="97">
        <f>'IS (carer)'!U$17</f>
        <v>57.611891104125156</v>
      </c>
      <c r="U22" s="97">
        <f>'IS (carer)'!V$17</f>
        <v>61.152787704993109</v>
      </c>
      <c r="V22" s="97">
        <f>'IS (carer)'!W$17</f>
        <v>61.759110017873624</v>
      </c>
      <c r="W22" s="97">
        <f>'IS (carer)'!X$17</f>
        <v>67.584517469991567</v>
      </c>
      <c r="X22" s="97">
        <f>'IS (carer)'!Y$17</f>
        <v>65.806207777070796</v>
      </c>
      <c r="Y22" s="109">
        <f>'IS (carer)'!Z$17</f>
        <v>54.957969598732454</v>
      </c>
    </row>
    <row r="23" spans="1:25" ht="15" customHeight="1" x14ac:dyDescent="0.4">
      <c r="A23" s="188" t="s">
        <v>196</v>
      </c>
      <c r="B23" s="97"/>
      <c r="C23" s="97"/>
      <c r="D23" s="97"/>
      <c r="E23" s="97"/>
      <c r="F23" s="97">
        <f>'IS (others)'!G$17</f>
        <v>30.434520660562733</v>
      </c>
      <c r="G23" s="97">
        <f>'IS (others)'!H$17</f>
        <v>31.759860022343432</v>
      </c>
      <c r="H23" s="97">
        <f>'IS (others)'!I$17</f>
        <v>31.177720706735965</v>
      </c>
      <c r="I23" s="97">
        <f>'IS (others)'!J$17</f>
        <v>30.593271157411788</v>
      </c>
      <c r="J23" s="97">
        <f>'IS (others)'!K$17</f>
        <v>28.538654529625127</v>
      </c>
      <c r="K23" s="97">
        <f>'IS (others)'!L$17</f>
        <v>34.924809665601124</v>
      </c>
      <c r="L23" s="97">
        <f>'IS (others)'!M$17</f>
        <v>31.812729534132217</v>
      </c>
      <c r="M23" s="97">
        <f>'IS (others)'!N$17</f>
        <v>28.836545429822948</v>
      </c>
      <c r="N23" s="97">
        <f>'IS (others)'!O$17</f>
        <v>23.92129020005968</v>
      </c>
      <c r="O23" s="97">
        <f>'IS (others)'!P$17</f>
        <v>22.369206729904064</v>
      </c>
      <c r="P23" s="97">
        <f>'IS (others)'!Q$17</f>
        <v>24.242158890943568</v>
      </c>
      <c r="Q23" s="97">
        <f>'IS (others)'!R$17</f>
        <v>18.899021128397003</v>
      </c>
      <c r="R23" s="97">
        <f>'IS (others)'!S$17</f>
        <v>15.933234628134485</v>
      </c>
      <c r="S23" s="97">
        <f>'IS (others)'!T$17</f>
        <v>13.589304776707225</v>
      </c>
      <c r="T23" s="97">
        <f>'IS (others)'!U$17</f>
        <v>11.366675090613402</v>
      </c>
      <c r="U23" s="97">
        <f>'IS (others)'!V$17</f>
        <v>9.697551280039713</v>
      </c>
      <c r="V23" s="97">
        <f>'IS (others)'!W$17</f>
        <v>8.6484091875692357</v>
      </c>
      <c r="W23" s="97">
        <f>'IS (others)'!X$17</f>
        <v>7.6013600204287366</v>
      </c>
      <c r="X23" s="97">
        <f>'IS (others)'!Y$17</f>
        <v>5.722190931486927</v>
      </c>
      <c r="Y23" s="109">
        <f>'IS (others)'!Z$17</f>
        <v>2.3828015028625811</v>
      </c>
    </row>
    <row r="24" spans="1:25" ht="30" customHeight="1" x14ac:dyDescent="0.4">
      <c r="A24" s="189" t="s">
        <v>64</v>
      </c>
      <c r="B24" s="97"/>
      <c r="C24" s="97"/>
      <c r="D24" s="97"/>
      <c r="E24" s="97"/>
      <c r="F24" s="97">
        <f>IIDB!G$17</f>
        <v>68.998675818541116</v>
      </c>
      <c r="G24" s="97">
        <f>IIDB!H$17</f>
        <v>70.796780478552577</v>
      </c>
      <c r="H24" s="97">
        <f>IIDB!I$17</f>
        <v>71.144213383159368</v>
      </c>
      <c r="I24" s="97">
        <f>IIDB!J$17</f>
        <v>71.516526012736989</v>
      </c>
      <c r="J24" s="97">
        <f>IIDB!K$17</f>
        <v>75.026987825501394</v>
      </c>
      <c r="K24" s="97">
        <f>IIDB!L$17</f>
        <v>75.231171566979938</v>
      </c>
      <c r="L24" s="97">
        <f>IIDB!M$17</f>
        <v>75.709506348085583</v>
      </c>
      <c r="M24" s="97">
        <f>IIDB!N$17</f>
        <v>76.372823109484401</v>
      </c>
      <c r="N24" s="97">
        <f>IIDB!O$17</f>
        <v>79.308999919114129</v>
      </c>
      <c r="O24" s="97">
        <f>IIDB!P$17</f>
        <v>82.630249002169208</v>
      </c>
      <c r="P24" s="97">
        <f>IIDB!Q$17</f>
        <v>88.012717609554443</v>
      </c>
      <c r="Q24" s="97">
        <f>IIDB!R$17</f>
        <v>87.564039408844479</v>
      </c>
      <c r="R24" s="97">
        <f>IIDB!S$17</f>
        <v>88.814849346805786</v>
      </c>
      <c r="S24" s="97">
        <f>IIDB!T$17</f>
        <v>88.295335392137758</v>
      </c>
      <c r="T24" s="97">
        <f>IIDB!U$17</f>
        <v>88.778995428025198</v>
      </c>
      <c r="U24" s="97">
        <f>IIDB!V$17</f>
        <v>86.829705695631375</v>
      </c>
      <c r="V24" s="97">
        <f>IIDB!W$17</f>
        <v>83.845463763901321</v>
      </c>
      <c r="W24" s="97">
        <f>IIDB!X$17</f>
        <v>81.903484295242237</v>
      </c>
      <c r="X24" s="97">
        <f>IIDB!Y$17</f>
        <v>81.671740226408559</v>
      </c>
      <c r="Y24" s="109">
        <f>IIDB!Z$17</f>
        <v>81.144866867674779</v>
      </c>
    </row>
    <row r="25" spans="1:25" ht="15" customHeight="1" x14ac:dyDescent="0.4">
      <c r="A25" s="187" t="s">
        <v>65</v>
      </c>
      <c r="B25" s="97">
        <f>JSA!C$17</f>
        <v>202.18998298408343</v>
      </c>
      <c r="C25" s="97">
        <f>JSA!D$17</f>
        <v>382.44069280319292</v>
      </c>
      <c r="D25" s="97">
        <f>JSA!E$17</f>
        <v>361.22812383191547</v>
      </c>
      <c r="E25" s="97">
        <f>JSA!F$17</f>
        <v>336.25359285452873</v>
      </c>
      <c r="F25" s="97">
        <f>JSA!G$17</f>
        <v>306.57317028479923</v>
      </c>
      <c r="G25" s="97">
        <f>JSA!H$17</f>
        <v>283.2311209421481</v>
      </c>
      <c r="H25" s="97">
        <f>JSA!I$17</f>
        <v>282.51719167786848</v>
      </c>
      <c r="I25" s="97">
        <f>JSA!J$17</f>
        <v>275.70718283082351</v>
      </c>
      <c r="J25" s="97">
        <f>JSA!K$17</f>
        <v>241.96719216815242</v>
      </c>
      <c r="K25" s="97">
        <f>JSA!L$17</f>
        <v>229.03625153878303</v>
      </c>
      <c r="L25" s="97">
        <f>JSA!M$17</f>
        <v>228.00360977689624</v>
      </c>
      <c r="M25" s="97">
        <f>JSA!N$17</f>
        <v>203.88192431757452</v>
      </c>
      <c r="N25" s="97">
        <f>JSA!O$17</f>
        <v>251.22492044387664</v>
      </c>
      <c r="O25" s="97">
        <f>JSA!P$17</f>
        <v>407.12786662739722</v>
      </c>
      <c r="P25" s="97">
        <f>JSA!Q$17</f>
        <v>427.7314278060403</v>
      </c>
      <c r="Q25" s="97">
        <f>JSA!R$17</f>
        <v>461.43444522756005</v>
      </c>
      <c r="R25" s="97">
        <f>JSA!S$17</f>
        <v>477.86324134124743</v>
      </c>
      <c r="S25" s="97">
        <f>JSA!T$17</f>
        <v>408.71693474109554</v>
      </c>
      <c r="T25" s="97">
        <f>JSA!U$17</f>
        <v>310.58901090989474</v>
      </c>
      <c r="U25" s="97">
        <f>JSA!V$17</f>
        <v>240.11173335466211</v>
      </c>
      <c r="V25" s="97">
        <f>JSA!W$17</f>
        <v>195.64411584200559</v>
      </c>
      <c r="W25" s="97">
        <f>JSA!X$17</f>
        <v>172.15968527459441</v>
      </c>
      <c r="X25" s="97">
        <f>JSA!Y$17</f>
        <v>133.36964045452285</v>
      </c>
      <c r="Y25" s="109">
        <f>JSA!Z$17</f>
        <v>73.090536750868978</v>
      </c>
    </row>
    <row r="26" spans="1:25" ht="15" customHeight="1" x14ac:dyDescent="0.4">
      <c r="A26" s="187" t="s">
        <v>66</v>
      </c>
      <c r="B26" s="97">
        <f>MA!C$17</f>
        <v>2.6056231306099424</v>
      </c>
      <c r="C26" s="97">
        <f>MA!D$17</f>
        <v>2.9122790433581911</v>
      </c>
      <c r="D26" s="97">
        <f>MA!E$17</f>
        <v>3.2810239246648711</v>
      </c>
      <c r="E26" s="97">
        <f>MA!F$17</f>
        <v>3.4199883387298904</v>
      </c>
      <c r="F26" s="97">
        <f>MA!G$17</f>
        <v>3.8763701577264311</v>
      </c>
      <c r="G26" s="97">
        <f>MA!H$17</f>
        <v>3.8582135530232153</v>
      </c>
      <c r="H26" s="97">
        <f>MA!I$17</f>
        <v>5.374870335440078</v>
      </c>
      <c r="I26" s="97">
        <f>MA!J$17</f>
        <v>9.6274413520920525</v>
      </c>
      <c r="J26" s="97">
        <f>MA!K$17</f>
        <v>11.572007590896671</v>
      </c>
      <c r="K26" s="97">
        <f>MA!L$17</f>
        <v>12.864673037878816</v>
      </c>
      <c r="L26" s="97">
        <f>MA!M$17</f>
        <v>14.189909005871653</v>
      </c>
      <c r="M26" s="97">
        <f>MA!N$17</f>
        <v>20.93018330643628</v>
      </c>
      <c r="N26" s="97">
        <f>MA!O$17</f>
        <v>23.511906890159111</v>
      </c>
      <c r="O26" s="97">
        <f>MA!P$17</f>
        <v>27.532796137393937</v>
      </c>
      <c r="P26" s="97">
        <f>MA!Q$17</f>
        <v>25.532487246335123</v>
      </c>
      <c r="Q26" s="97">
        <f>MA!R$17</f>
        <v>23.96062278927003</v>
      </c>
      <c r="R26" s="97">
        <f>MA!S$17</f>
        <v>26.717651259109463</v>
      </c>
      <c r="S26" s="97">
        <f>MA!T$17</f>
        <v>27.057095784543634</v>
      </c>
      <c r="T26" s="97">
        <f>MA!U$17</f>
        <v>30.066093442421188</v>
      </c>
      <c r="U26" s="97">
        <f>MA!V$17</f>
        <v>29.016743667250996</v>
      </c>
      <c r="V26" s="97">
        <f>MA!W$17</f>
        <v>27.087840354670838</v>
      </c>
      <c r="W26" s="97">
        <f>MA!X$17</f>
        <v>27.803251026810567</v>
      </c>
      <c r="X26" s="97">
        <f>MA!Y$17</f>
        <v>29.787177956198409</v>
      </c>
      <c r="Y26" s="109">
        <f>MA!Z$17</f>
        <v>27.816915804807323</v>
      </c>
    </row>
    <row r="27" spans="1:25" ht="15" customHeight="1" x14ac:dyDescent="0.4">
      <c r="A27" s="187" t="s">
        <v>197</v>
      </c>
      <c r="B27" s="97"/>
      <c r="C27" s="97"/>
      <c r="D27" s="97"/>
      <c r="E27" s="97"/>
      <c r="F27" s="97"/>
      <c r="G27" s="97"/>
      <c r="H27" s="97"/>
      <c r="I27" s="97"/>
      <c r="J27" s="97">
        <f>O75TVL!K$17</f>
        <v>35.596006133002504</v>
      </c>
      <c r="K27" s="97">
        <f>O75TVL!L$17</f>
        <v>37.726829316514866</v>
      </c>
      <c r="L27" s="97">
        <f>O75TVL!M$17</f>
        <v>40.077880571241906</v>
      </c>
      <c r="M27" s="97">
        <f>O75TVL!N$17</f>
        <v>41.95455662025882</v>
      </c>
      <c r="N27" s="97">
        <f>O75TVL!O$17</f>
        <v>43.587689418749193</v>
      </c>
      <c r="O27" s="97">
        <f>O75TVL!P$17</f>
        <v>45.508749290528669</v>
      </c>
      <c r="P27" s="97">
        <f>O75TVL!Q$17</f>
        <v>48.032792714426463</v>
      </c>
      <c r="Q27" s="97">
        <f>O75TVL!R$17</f>
        <v>48.768667621030637</v>
      </c>
      <c r="R27" s="97">
        <f>O75TVL!S$17</f>
        <v>49.422416684716374</v>
      </c>
      <c r="S27" s="97">
        <f>O75TVL!T$17</f>
        <v>48.718726903235861</v>
      </c>
      <c r="T27" s="97">
        <f>O75TVL!U$17</f>
        <v>48.938684880723535</v>
      </c>
      <c r="U27" s="97">
        <f>O75TVL!V$17</f>
        <v>49.779377784060713</v>
      </c>
      <c r="V27" s="97">
        <f>O75TVL!W$17</f>
        <v>50.24384287276613</v>
      </c>
      <c r="W27" s="97">
        <f>O75TVL!X$17</f>
        <v>52.4217184069349</v>
      </c>
      <c r="X27" s="97">
        <f>O75TVL!Y$17</f>
        <v>37.504696097699707</v>
      </c>
      <c r="Y27" s="109">
        <f>O75TVL!Z$17</f>
        <v>20.199581990112438</v>
      </c>
    </row>
    <row r="28" spans="1:25" ht="15" customHeight="1" x14ac:dyDescent="0.4">
      <c r="A28" s="187" t="s">
        <v>100</v>
      </c>
      <c r="B28" s="97"/>
      <c r="C28" s="97"/>
      <c r="D28" s="97"/>
      <c r="E28" s="97"/>
      <c r="F28" s="97"/>
      <c r="G28" s="97"/>
      <c r="H28" s="97"/>
      <c r="I28" s="97">
        <f>PC!J$17</f>
        <v>0</v>
      </c>
      <c r="J28" s="97">
        <f>PC!K$17</f>
        <v>601.87958706563325</v>
      </c>
      <c r="K28" s="97">
        <f>PC!L$17</f>
        <v>644.32263497448969</v>
      </c>
      <c r="L28" s="97">
        <f>PC!M$17</f>
        <v>685.55196583556574</v>
      </c>
      <c r="M28" s="97">
        <f>PC!N$17</f>
        <v>734.65774001944692</v>
      </c>
      <c r="N28" s="97">
        <f>PC!O$17</f>
        <v>758.8170996799513</v>
      </c>
      <c r="O28" s="97">
        <f>PC!P$17</f>
        <v>787.00419404650609</v>
      </c>
      <c r="P28" s="97">
        <f>PC!Q$17</f>
        <v>784.97197793876671</v>
      </c>
      <c r="Q28" s="97">
        <f>PC!R$17</f>
        <v>751.1840180626607</v>
      </c>
      <c r="R28" s="97">
        <f>PC!S$17</f>
        <v>687.84738915366529</v>
      </c>
      <c r="S28" s="97">
        <f>PC!T$17</f>
        <v>636.96221376158235</v>
      </c>
      <c r="T28" s="97">
        <f>PC!U$17</f>
        <v>587.33262379467828</v>
      </c>
      <c r="U28" s="97">
        <f>PC!V$17</f>
        <v>533.07114575373942</v>
      </c>
      <c r="V28" s="97">
        <f>PC!W$17</f>
        <v>488.49360195543039</v>
      </c>
      <c r="W28" s="97">
        <f>PC!X$17</f>
        <v>458.38848570672411</v>
      </c>
      <c r="X28" s="97">
        <f>PC!Y$17</f>
        <v>435.09560130279078</v>
      </c>
      <c r="Y28" s="109">
        <f>PC!Z$17</f>
        <v>424.97561452841848</v>
      </c>
    </row>
    <row r="29" spans="1:25" ht="30" customHeight="1" x14ac:dyDescent="0.4">
      <c r="A29" s="187" t="s">
        <v>113</v>
      </c>
      <c r="B29" s="97"/>
      <c r="C29" s="97"/>
      <c r="D29" s="97"/>
      <c r="E29" s="97"/>
      <c r="F29" s="97"/>
      <c r="G29" s="97"/>
      <c r="H29" s="97"/>
      <c r="I29" s="97">
        <f>PIP!J$17</f>
        <v>0</v>
      </c>
      <c r="J29" s="97">
        <f>PIP!K$17</f>
        <v>0</v>
      </c>
      <c r="K29" s="97">
        <f>PIP!L$17</f>
        <v>0</v>
      </c>
      <c r="L29" s="97">
        <f>PIP!M$17</f>
        <v>0</v>
      </c>
      <c r="M29" s="97">
        <f>PIP!N$17</f>
        <v>0</v>
      </c>
      <c r="N29" s="97">
        <f>PIP!O$17</f>
        <v>0</v>
      </c>
      <c r="O29" s="97">
        <f>PIP!P$17</f>
        <v>0</v>
      </c>
      <c r="P29" s="97">
        <f>PIP!Q$17</f>
        <v>0</v>
      </c>
      <c r="Q29" s="97">
        <f>PIP!R$17</f>
        <v>0</v>
      </c>
      <c r="R29" s="97">
        <f>PIP!S$17</f>
        <v>0</v>
      </c>
      <c r="S29" s="97">
        <f>PIP!T$17</f>
        <v>20.938776043336539</v>
      </c>
      <c r="T29" s="97">
        <f>PIP!U$17</f>
        <v>162.78826464356158</v>
      </c>
      <c r="U29" s="97">
        <f>PIP!V$17</f>
        <v>318.36338476372464</v>
      </c>
      <c r="V29" s="97">
        <f>PIP!W$17</f>
        <v>552.05469746368908</v>
      </c>
      <c r="W29" s="97">
        <f>PIP!X$17</f>
        <v>929.62475861587507</v>
      </c>
      <c r="X29" s="97">
        <f>PIP!Y$17</f>
        <v>1117.3054363620465</v>
      </c>
      <c r="Y29" s="109">
        <f>PIP!Z$17</f>
        <v>1303.0490475359773</v>
      </c>
    </row>
    <row r="30" spans="1:25" ht="15" customHeight="1" x14ac:dyDescent="0.4">
      <c r="A30" s="187" t="s">
        <v>67</v>
      </c>
      <c r="B30" s="97">
        <f>SDA!C$17</f>
        <v>104.68634335714191</v>
      </c>
      <c r="C30" s="97">
        <f>SDA!D$17</f>
        <v>115.33212866562283</v>
      </c>
      <c r="D30" s="97">
        <f>SDA!E$17</f>
        <v>114.10357322499544</v>
      </c>
      <c r="E30" s="97">
        <f>SDA!F$17</f>
        <v>115.96301998965093</v>
      </c>
      <c r="F30" s="97">
        <f>SDA!G$17</f>
        <v>112.39304163388759</v>
      </c>
      <c r="G30" s="97">
        <f>SDA!H$17</f>
        <v>114.86633249938279</v>
      </c>
      <c r="H30" s="97">
        <f>SDA!I$17</f>
        <v>105.91340624404414</v>
      </c>
      <c r="I30" s="97">
        <f>SDA!J$17</f>
        <v>103.36100182838777</v>
      </c>
      <c r="J30" s="97">
        <f>SDA!K$17</f>
        <v>101.69580507792783</v>
      </c>
      <c r="K30" s="97">
        <f>SDA!L$17</f>
        <v>99.909188573873919</v>
      </c>
      <c r="L30" s="97">
        <f>SDA!M$17</f>
        <v>99.979694949383671</v>
      </c>
      <c r="M30" s="97">
        <f>SDA!N$17</f>
        <v>99.197680451535206</v>
      </c>
      <c r="N30" s="97">
        <f>SDA!O$17</f>
        <v>98.014267529290208</v>
      </c>
      <c r="O30" s="97">
        <f>SDA!P$17</f>
        <v>100.05022410837149</v>
      </c>
      <c r="P30" s="97">
        <f>SDA!Q$17</f>
        <v>97.785044485309342</v>
      </c>
      <c r="Q30" s="97">
        <f>SDA!R$17</f>
        <v>96.715381593465295</v>
      </c>
      <c r="R30" s="97">
        <f>SDA!S$17</f>
        <v>96.763792211091612</v>
      </c>
      <c r="S30" s="97">
        <f>SDA!T$17</f>
        <v>90.980158170608561</v>
      </c>
      <c r="T30" s="97">
        <f>SDA!U$17</f>
        <v>77.146171271908187</v>
      </c>
      <c r="U30" s="97">
        <f>SDA!V$17</f>
        <v>51.033915482722904</v>
      </c>
      <c r="V30" s="97">
        <f>SDA!W$17</f>
        <v>21.566690843126629</v>
      </c>
      <c r="W30" s="97">
        <f>SDA!X$17</f>
        <v>12.049915208476166</v>
      </c>
      <c r="X30" s="97">
        <f>SDA!Y$17</f>
        <v>9.4540026032993367</v>
      </c>
      <c r="Y30" s="109">
        <f>SDA!Z$17</f>
        <v>8.5334236900564289</v>
      </c>
    </row>
    <row r="31" spans="1:25" ht="15" customHeight="1" x14ac:dyDescent="0.4">
      <c r="A31" s="188" t="s">
        <v>54</v>
      </c>
      <c r="B31" s="97"/>
      <c r="C31" s="97"/>
      <c r="D31" s="97"/>
      <c r="E31" s="97"/>
      <c r="F31" s="97">
        <f>'SDA (working age)'!G$17</f>
        <v>93.994039491909234</v>
      </c>
      <c r="G31" s="97">
        <f>'SDA (working age)'!H$17</f>
        <v>96.092279147227472</v>
      </c>
      <c r="H31" s="97">
        <f>'SDA (working age)'!I$17</f>
        <v>87.486542485172095</v>
      </c>
      <c r="I31" s="97">
        <f>'SDA (working age)'!J$17</f>
        <v>84.426278662402723</v>
      </c>
      <c r="J31" s="97">
        <f>'SDA (working age)'!K$17</f>
        <v>87.787874351687705</v>
      </c>
      <c r="K31" s="97">
        <f>'SDA (working age)'!L$17</f>
        <v>85.508772690562751</v>
      </c>
      <c r="L31" s="97">
        <f>'SDA (working age)'!M$17</f>
        <v>85.091801391002122</v>
      </c>
      <c r="M31" s="97">
        <f>'SDA (working age)'!N$17</f>
        <v>77.400202832612223</v>
      </c>
      <c r="N31" s="97">
        <f>'SDA (working age)'!O$17</f>
        <v>79.084674958167369</v>
      </c>
      <c r="O31" s="97">
        <f>'SDA (working age)'!P$17</f>
        <v>80.325731549448662</v>
      </c>
      <c r="P31" s="97">
        <f>'SDA (working age)'!Q$17</f>
        <v>79.716510527884552</v>
      </c>
      <c r="Q31" s="97">
        <f>'SDA (working age)'!R$17</f>
        <v>78.95351941765108</v>
      </c>
      <c r="R31" s="97">
        <f>'SDA (working age)'!S$17</f>
        <v>80.119129779082883</v>
      </c>
      <c r="S31" s="97">
        <f>'SDA (working age)'!T$17</f>
        <v>75.888892761104884</v>
      </c>
      <c r="T31" s="97">
        <f>'SDA (working age)'!U$17</f>
        <v>62.846140093235903</v>
      </c>
      <c r="U31" s="97">
        <f>'SDA (working age)'!V$17</f>
        <v>37.846730561487931</v>
      </c>
      <c r="V31" s="97">
        <f>'SDA (working age)'!W$17</f>
        <v>9.7663238048690175</v>
      </c>
      <c r="W31" s="97">
        <f>'SDA (working age)'!X$17</f>
        <v>1.6749642238763942</v>
      </c>
      <c r="X31" s="97">
        <f>'SDA (working age)'!Y$17</f>
        <v>8.3316220212714925E-2</v>
      </c>
      <c r="Y31" s="109">
        <f>'SDA (working age)'!Z$17</f>
        <v>0</v>
      </c>
    </row>
    <row r="32" spans="1:25" ht="15" customHeight="1" x14ac:dyDescent="0.4">
      <c r="A32" s="188" t="s">
        <v>55</v>
      </c>
      <c r="B32" s="97"/>
      <c r="C32" s="97"/>
      <c r="D32" s="97"/>
      <c r="E32" s="97"/>
      <c r="F32" s="97">
        <f>'SDA (pensioners)'!G$17</f>
        <v>18.399002141978329</v>
      </c>
      <c r="G32" s="97">
        <f>'SDA (pensioners)'!H$17</f>
        <v>18.774053352155278</v>
      </c>
      <c r="H32" s="97">
        <f>'SDA (pensioners)'!I$17</f>
        <v>18.426863758872081</v>
      </c>
      <c r="I32" s="97">
        <f>'SDA (pensioners)'!J$17</f>
        <v>18.934723165985044</v>
      </c>
      <c r="J32" s="97">
        <f>'SDA (pensioners)'!K$17</f>
        <v>13.90793072624013</v>
      </c>
      <c r="K32" s="97">
        <f>'SDA (pensioners)'!L$17</f>
        <v>14.40041588331119</v>
      </c>
      <c r="L32" s="97">
        <f>'SDA (pensioners)'!M$17</f>
        <v>14.887893558381521</v>
      </c>
      <c r="M32" s="97">
        <f>'SDA (pensioners)'!N$17</f>
        <v>21.797477618923004</v>
      </c>
      <c r="N32" s="97">
        <f>'SDA (pensioners)'!O$17</f>
        <v>18.929592571122857</v>
      </c>
      <c r="O32" s="97">
        <f>'SDA (pensioners)'!P$17</f>
        <v>19.724492558922837</v>
      </c>
      <c r="P32" s="97">
        <f>'SDA (pensioners)'!Q$17</f>
        <v>18.068533957424808</v>
      </c>
      <c r="Q32" s="97">
        <f>'SDA (pensioners)'!R$17</f>
        <v>17.761862175814219</v>
      </c>
      <c r="R32" s="97">
        <f>'SDA (pensioners)'!S$17</f>
        <v>16.644662432008719</v>
      </c>
      <c r="S32" s="97">
        <f>'SDA (pensioners)'!T$17</f>
        <v>15.091265409503698</v>
      </c>
      <c r="T32" s="97">
        <f>'SDA (pensioners)'!U$17</f>
        <v>14.300031178672301</v>
      </c>
      <c r="U32" s="97">
        <f>'SDA (pensioners)'!V$17</f>
        <v>13.187184921234961</v>
      </c>
      <c r="V32" s="97">
        <f>'SDA (pensioners)'!W$17</f>
        <v>11.800367038257619</v>
      </c>
      <c r="W32" s="97">
        <f>'SDA (pensioners)'!X$17</f>
        <v>10.374950984599774</v>
      </c>
      <c r="X32" s="97">
        <f>'SDA (pensioners)'!Y$17</f>
        <v>9.3706863830866212</v>
      </c>
      <c r="Y32" s="109">
        <f>'SDA (pensioners)'!Z$17</f>
        <v>8.5334236900564289</v>
      </c>
    </row>
    <row r="33" spans="1:25" ht="15" x14ac:dyDescent="0.4">
      <c r="A33" s="190" t="s">
        <v>68</v>
      </c>
      <c r="B33" s="97">
        <f>SP!C$17</f>
        <v>2699.0445185381941</v>
      </c>
      <c r="C33" s="97">
        <f>SP!D$17</f>
        <v>2839.7739926707027</v>
      </c>
      <c r="D33" s="97">
        <f>SP!E$17</f>
        <v>3012.5088984230101</v>
      </c>
      <c r="E33" s="97">
        <f>SP!F$17</f>
        <v>3257.5508721313058</v>
      </c>
      <c r="F33" s="97">
        <f>SP!G$17</f>
        <v>3319.7972620636078</v>
      </c>
      <c r="G33" s="97">
        <f>SP!H$17</f>
        <v>3601.2569982865266</v>
      </c>
      <c r="H33" s="97">
        <f>SP!I$17</f>
        <v>3846.8365049275671</v>
      </c>
      <c r="I33" s="97">
        <f>SP!J$17</f>
        <v>4029.7146395678124</v>
      </c>
      <c r="J33" s="97">
        <f>SP!K$17</f>
        <v>4221.3309704171734</v>
      </c>
      <c r="K33" s="97">
        <f>SP!L$17</f>
        <v>4440.5665607461233</v>
      </c>
      <c r="L33" s="97">
        <f>SP!M$17</f>
        <v>4631.2083015422295</v>
      </c>
      <c r="M33" s="97">
        <f>SP!N$17</f>
        <v>4965.0884328040183</v>
      </c>
      <c r="N33" s="97">
        <f>SP!O$17</f>
        <v>5302.356699536891</v>
      </c>
      <c r="O33" s="97">
        <f>SP!P$17</f>
        <v>5745.0738385189634</v>
      </c>
      <c r="P33" s="97">
        <f>SP!Q$17</f>
        <v>5965.5498627515271</v>
      </c>
      <c r="Q33" s="97">
        <f>SP!R$17</f>
        <v>6318.2364833575693</v>
      </c>
      <c r="R33" s="97">
        <f>SP!S$17</f>
        <v>6782.7318700248043</v>
      </c>
      <c r="S33" s="97">
        <f>SP!T$17</f>
        <v>7051.232439142861</v>
      </c>
      <c r="T33" s="97">
        <f>SP!U$17</f>
        <v>7323.800788336438</v>
      </c>
      <c r="U33" s="97">
        <f>SP!V$17</f>
        <v>7559.7337476081857</v>
      </c>
      <c r="V33" s="97">
        <f>SP!W$17</f>
        <v>7744.2674417300914</v>
      </c>
      <c r="W33" s="97">
        <f>SP!X$17</f>
        <v>7921.4886407591657</v>
      </c>
      <c r="X33" s="97">
        <f>SP!Y$17</f>
        <v>8156.7343443663485</v>
      </c>
      <c r="Y33" s="109">
        <f>SP!Z$17</f>
        <v>8315.8291839709273</v>
      </c>
    </row>
    <row r="34" spans="1:25" ht="30" customHeight="1" x14ac:dyDescent="0.4">
      <c r="A34" s="190" t="s">
        <v>101</v>
      </c>
      <c r="B34" s="97"/>
      <c r="C34" s="97"/>
      <c r="D34" s="97"/>
      <c r="E34" s="97"/>
      <c r="F34" s="97"/>
      <c r="G34" s="97"/>
      <c r="H34" s="97"/>
      <c r="I34" s="97"/>
      <c r="J34" s="97">
        <f>SMP!K$17</f>
        <v>118.54654226650877</v>
      </c>
      <c r="K34" s="97">
        <f>SMP!L$17</f>
        <v>114.43943268427213</v>
      </c>
      <c r="L34" s="97">
        <f>SMP!M$17</f>
        <v>122.50775577716634</v>
      </c>
      <c r="M34" s="97">
        <f>SMP!N$17</f>
        <v>146.76833728750623</v>
      </c>
      <c r="N34" s="97">
        <f>SMP!O$17</f>
        <v>189.03647265590655</v>
      </c>
      <c r="O34" s="97">
        <f>SMP!P$17</f>
        <v>181.82536933083452</v>
      </c>
      <c r="P34" s="97">
        <f>SMP!Q$17</f>
        <v>187.65808559422692</v>
      </c>
      <c r="Q34" s="97">
        <f>SMP!R$17</f>
        <v>205.01794980315054</v>
      </c>
      <c r="R34" s="97">
        <f>SMP!S$17</f>
        <v>209.65774092260543</v>
      </c>
      <c r="S34" s="97">
        <f>SMP!T$17</f>
        <v>207.76896489632128</v>
      </c>
      <c r="T34" s="97">
        <f>SMP!U$17</f>
        <v>212.26915927380614</v>
      </c>
      <c r="U34" s="97">
        <f>SMP!V$17</f>
        <v>201.27468189999999</v>
      </c>
      <c r="V34" s="97">
        <f>SMP!W$17</f>
        <v>203.110435053</v>
      </c>
      <c r="W34" s="97">
        <f>SMP!X$17</f>
        <v>160.08824794568699</v>
      </c>
      <c r="X34" s="97">
        <f>SMP!Y$17</f>
        <v>193.29765430340657</v>
      </c>
      <c r="Y34" s="109">
        <f>SMP!Z$17</f>
        <v>171.89938998937632</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UC!T$17</f>
        <v>0.15995522454615818</v>
      </c>
      <c r="T35" s="97">
        <f>UC!U$17</f>
        <v>1.4485023594139974</v>
      </c>
      <c r="U35" s="97">
        <f>UC!V$17</f>
        <v>45.909479245197595</v>
      </c>
      <c r="V35" s="97">
        <f>UC!W$17</f>
        <v>163.31693425770447</v>
      </c>
      <c r="W35" s="97">
        <f>UC!X$17</f>
        <v>322.83983014274435</v>
      </c>
      <c r="X35" s="97">
        <f>UC!Y$17</f>
        <v>786.77420449326041</v>
      </c>
      <c r="Y35" s="109">
        <f>UC!Z$17</f>
        <v>1504.4930205408305</v>
      </c>
    </row>
    <row r="36" spans="1:25" ht="15" customHeight="1" x14ac:dyDescent="0.4">
      <c r="A36" s="190" t="s">
        <v>69</v>
      </c>
      <c r="B36" s="97"/>
      <c r="C36" s="97"/>
      <c r="D36" s="97"/>
      <c r="E36" s="97"/>
      <c r="F36" s="97">
        <f>WFP!G$17</f>
        <v>157.98436864176125</v>
      </c>
      <c r="G36" s="97">
        <f>WFP!H$17</f>
        <v>151.90190961248729</v>
      </c>
      <c r="H36" s="97">
        <f>WFP!I$17</f>
        <v>153.94990373064516</v>
      </c>
      <c r="I36" s="97">
        <f>WFP!J$17</f>
        <v>170.47133691821432</v>
      </c>
      <c r="J36" s="97">
        <f>WFP!K$17</f>
        <v>218.53273751308055</v>
      </c>
      <c r="K36" s="97">
        <f>WFP!L$17</f>
        <v>272.88221213529124</v>
      </c>
      <c r="L36" s="97">
        <f>WFP!M$17</f>
        <v>177.71955433963836</v>
      </c>
      <c r="M36" s="97">
        <f>WFP!N$17</f>
        <v>182.29203726365685</v>
      </c>
      <c r="N36" s="97">
        <f>WFP!O$17</f>
        <v>236.29089589716423</v>
      </c>
      <c r="O36" s="97">
        <f>WFP!P$17</f>
        <v>240.05403320203655</v>
      </c>
      <c r="P36" s="97">
        <f>WFP!Q$17</f>
        <v>239.76104153938402</v>
      </c>
      <c r="Q36" s="97">
        <f>WFP!R$17</f>
        <v>188.17150322881679</v>
      </c>
      <c r="R36" s="97">
        <f>WFP!S$17</f>
        <v>186.64323600853939</v>
      </c>
      <c r="S36" s="97">
        <f>WFP!T$17</f>
        <v>185.98337723515823</v>
      </c>
      <c r="T36" s="97">
        <f>WFP!U$17</f>
        <v>183.55945944208062</v>
      </c>
      <c r="U36" s="97">
        <f>WFP!V$17</f>
        <v>180.94211404865723</v>
      </c>
      <c r="V36" s="97">
        <f>WFP!W$17</f>
        <v>178.43523816451315</v>
      </c>
      <c r="W36" s="97">
        <f>WFP!X$17</f>
        <v>175.76334797826485</v>
      </c>
      <c r="X36" s="97">
        <f>WFP!Y$17</f>
        <v>173.03924325495461</v>
      </c>
      <c r="Y36" s="109">
        <f>WFP!Z$17</f>
        <v>170.89644951833299</v>
      </c>
    </row>
    <row r="37" spans="1:25" ht="30" customHeight="1" x14ac:dyDescent="0.4">
      <c r="A37" s="191" t="s">
        <v>198</v>
      </c>
      <c r="B37" s="90">
        <f>SUM(B3:B36)-SUM(B9:B11,B19:B23)</f>
        <v>7405.6443661992216</v>
      </c>
      <c r="C37" s="90">
        <f>SUM(C3:C36)-SUM(C9:C11,C19:C23)</f>
        <v>7647.6308523943408</v>
      </c>
      <c r="D37" s="90">
        <f>SUM(D3:D36)-SUM(D9:D11,D19:D23)</f>
        <v>7862.0980948018259</v>
      </c>
      <c r="E37" s="90">
        <f>SUM(E3:E36)-SUM(E9:E11,E19:E23)</f>
        <v>8147.5286746694592</v>
      </c>
      <c r="F37" s="90">
        <f t="shared" ref="F37:M37" si="0">SUM(F3:F36)-SUM(F9:F11,F19:F23,F31:F32)</f>
        <v>8582.3918667165326</v>
      </c>
      <c r="G37" s="90">
        <f t="shared" si="0"/>
        <v>9154.9998340446164</v>
      </c>
      <c r="H37" s="90">
        <f t="shared" si="0"/>
        <v>9595.5203991509788</v>
      </c>
      <c r="I37" s="90">
        <f t="shared" si="0"/>
        <v>9640.1040177080286</v>
      </c>
      <c r="J37" s="90">
        <f t="shared" si="0"/>
        <v>10448.147428515998</v>
      </c>
      <c r="K37" s="90">
        <f t="shared" si="0"/>
        <v>10771.776994207172</v>
      </c>
      <c r="L37" s="90">
        <f t="shared" si="0"/>
        <v>10989.403068100393</v>
      </c>
      <c r="M37" s="90">
        <f t="shared" si="0"/>
        <v>11536.052457557078</v>
      </c>
      <c r="N37" s="90">
        <f t="shared" ref="N37:V37" si="1">SUM(N3:N36)-SUM(N9:N11,N19:N23,N31:N32,N15:N16)</f>
        <v>12178.624860601389</v>
      </c>
      <c r="O37" s="90">
        <f t="shared" si="1"/>
        <v>13209.148799957187</v>
      </c>
      <c r="P37" s="90">
        <f t="shared" si="1"/>
        <v>13580.549287455302</v>
      </c>
      <c r="Q37" s="90">
        <f t="shared" si="1"/>
        <v>13982.718347100823</v>
      </c>
      <c r="R37" s="90">
        <f t="shared" si="1"/>
        <v>14573.703453963106</v>
      </c>
      <c r="S37" s="90">
        <f t="shared" si="1"/>
        <v>14380.87612010573</v>
      </c>
      <c r="T37" s="90">
        <f t="shared" si="1"/>
        <v>14763.60286332792</v>
      </c>
      <c r="U37" s="90">
        <f t="shared" si="1"/>
        <v>15092.53978031017</v>
      </c>
      <c r="V37" s="90">
        <f t="shared" si="1"/>
        <v>15344.854551211531</v>
      </c>
      <c r="W37" s="90">
        <f t="shared" ref="W37:Y37" si="2">SUM(W3:W36)-SUM(W9:W11,W19:W23,W31:W32,W15:W16)</f>
        <v>15716.95422496999</v>
      </c>
      <c r="X37" s="90">
        <f t="shared" si="2"/>
        <v>16193.06479483496</v>
      </c>
      <c r="Y37" s="110">
        <f t="shared" si="2"/>
        <v>16643.35168927156</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365.76824530989342</v>
      </c>
      <c r="C41" s="185">
        <v>395.56861408866956</v>
      </c>
      <c r="D41" s="185">
        <v>417.45905553310752</v>
      </c>
      <c r="E41" s="185">
        <v>439.44698960240146</v>
      </c>
      <c r="F41" s="185">
        <v>455.1085905798098</v>
      </c>
      <c r="G41" s="185">
        <v>468.65089049686117</v>
      </c>
      <c r="H41" s="185">
        <v>458.68363224392874</v>
      </c>
      <c r="I41" s="185">
        <v>477.17937218186046</v>
      </c>
      <c r="J41" s="185">
        <v>492.27145360201672</v>
      </c>
      <c r="K41" s="185">
        <v>508.97807327906111</v>
      </c>
      <c r="L41" s="185">
        <v>516.66974196077933</v>
      </c>
      <c r="M41" s="185">
        <v>532.77371216131144</v>
      </c>
      <c r="N41" s="185">
        <v>547.79033770202273</v>
      </c>
      <c r="O41" s="185">
        <v>576.89312989321877</v>
      </c>
      <c r="P41" s="185">
        <v>573.99382319219751</v>
      </c>
      <c r="Q41" s="185">
        <v>566.26951869494314</v>
      </c>
      <c r="R41" s="185">
        <v>564.11925528276322</v>
      </c>
      <c r="S41" s="185">
        <v>543.41753364536362</v>
      </c>
      <c r="T41" s="185">
        <v>540.32998797536834</v>
      </c>
      <c r="U41" s="185">
        <v>538.51929588808014</v>
      </c>
      <c r="V41" s="185">
        <v>525.36337395646615</v>
      </c>
      <c r="W41" s="185">
        <v>521.94028894332564</v>
      </c>
      <c r="X41" s="185">
        <v>525.00113104131731</v>
      </c>
      <c r="Y41" s="186">
        <v>537.43888703644063</v>
      </c>
    </row>
    <row r="42" spans="1:25" ht="15" x14ac:dyDescent="0.4">
      <c r="A42" s="187" t="s">
        <v>190</v>
      </c>
      <c r="B42" s="97">
        <v>171.33850720753082</v>
      </c>
      <c r="C42" s="97">
        <v>170.66857587749442</v>
      </c>
      <c r="D42" s="97">
        <v>165.52520321751712</v>
      </c>
      <c r="E42" s="97">
        <v>167.84176549114841</v>
      </c>
      <c r="F42" s="97">
        <v>158.06385274041855</v>
      </c>
      <c r="G42" s="97">
        <v>177.10383709433904</v>
      </c>
      <c r="H42" s="97">
        <v>162.35229046450169</v>
      </c>
      <c r="I42" s="97">
        <v>146.50138407475706</v>
      </c>
      <c r="J42" s="97">
        <v>130.477854222426</v>
      </c>
      <c r="K42" s="97">
        <v>120.57060553516465</v>
      </c>
      <c r="L42" s="97">
        <v>106.35938474624599</v>
      </c>
      <c r="M42" s="97">
        <v>93.989588959606564</v>
      </c>
      <c r="N42" s="97">
        <v>83.147523658949169</v>
      </c>
      <c r="O42" s="97">
        <v>78.339599023060558</v>
      </c>
      <c r="P42" s="97">
        <v>72.83999097538252</v>
      </c>
      <c r="Q42" s="97">
        <v>69.203592339725631</v>
      </c>
      <c r="R42" s="97">
        <v>67.373683642216633</v>
      </c>
      <c r="S42" s="97">
        <v>64.582320700044278</v>
      </c>
      <c r="T42" s="97">
        <v>61.997807855064472</v>
      </c>
      <c r="U42" s="97">
        <v>60.500795825211583</v>
      </c>
      <c r="V42" s="97">
        <v>57.461544111258235</v>
      </c>
      <c r="W42" s="97">
        <v>50.160696025448203</v>
      </c>
      <c r="X42" s="97">
        <v>44.742863150837962</v>
      </c>
      <c r="Y42" s="109">
        <v>47.619548450687233</v>
      </c>
    </row>
    <row r="43" spans="1:25" ht="15" x14ac:dyDescent="0.4">
      <c r="A43" s="187" t="s">
        <v>50</v>
      </c>
      <c r="B43" s="97" t="s">
        <v>219</v>
      </c>
      <c r="C43" s="97" t="s">
        <v>219</v>
      </c>
      <c r="D43" s="97" t="s">
        <v>219</v>
      </c>
      <c r="E43" s="97" t="s">
        <v>219</v>
      </c>
      <c r="F43" s="97" t="s">
        <v>219</v>
      </c>
      <c r="G43" s="97">
        <v>133.0969994501819</v>
      </c>
      <c r="H43" s="97">
        <v>138.26184556449084</v>
      </c>
      <c r="I43" s="97">
        <v>144.85818632979638</v>
      </c>
      <c r="J43" s="97">
        <v>145.72514067785724</v>
      </c>
      <c r="K43" s="97">
        <v>147.72306782627251</v>
      </c>
      <c r="L43" s="97">
        <v>145.80476064102146</v>
      </c>
      <c r="M43" s="97">
        <v>151.56264448372406</v>
      </c>
      <c r="N43" s="97">
        <v>154.69020833076391</v>
      </c>
      <c r="O43" s="97">
        <v>164.50896480365594</v>
      </c>
      <c r="P43" s="97">
        <v>167.86008232829261</v>
      </c>
      <c r="Q43" s="97">
        <v>180.17207520598257</v>
      </c>
      <c r="R43" s="97">
        <v>195.04251918835479</v>
      </c>
      <c r="S43" s="97">
        <v>206.30011389944781</v>
      </c>
      <c r="T43" s="97">
        <v>226.10899914994221</v>
      </c>
      <c r="U43" s="97">
        <v>245.77744123822615</v>
      </c>
      <c r="V43" s="97">
        <v>253.18514422919077</v>
      </c>
      <c r="W43" s="97">
        <v>264.52645723453867</v>
      </c>
      <c r="X43" s="97">
        <v>114.2623217049065</v>
      </c>
      <c r="Y43" s="109" t="s">
        <v>219</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64.270361708778069</v>
      </c>
      <c r="P44" s="97">
        <v>61.04208417265108</v>
      </c>
      <c r="Q44" s="97">
        <v>2.6134652316340645</v>
      </c>
      <c r="R44" s="97">
        <v>9.7179872250804493</v>
      </c>
      <c r="S44" s="97">
        <v>0.979365877591173</v>
      </c>
      <c r="T44" s="97">
        <v>8.1204746972772508</v>
      </c>
      <c r="U44" s="97">
        <v>3.8457737306143898</v>
      </c>
      <c r="V44" s="97">
        <v>0.80386412889013203</v>
      </c>
      <c r="W44" s="97">
        <v>22.841837994495584</v>
      </c>
      <c r="X44" s="97">
        <v>10.630150270418914</v>
      </c>
      <c r="Y44" s="109">
        <v>0.23162583386905353</v>
      </c>
    </row>
    <row r="45" spans="1:25" ht="15" x14ac:dyDescent="0.4">
      <c r="A45" s="187" t="s">
        <v>51</v>
      </c>
      <c r="B45" s="97">
        <v>381.99811078113743</v>
      </c>
      <c r="C45" s="97">
        <v>443.79445564781213</v>
      </c>
      <c r="D45" s="97">
        <v>460.95633869693899</v>
      </c>
      <c r="E45" s="97">
        <v>465.01862136526216</v>
      </c>
      <c r="F45" s="97">
        <v>461.21456811697823</v>
      </c>
      <c r="G45" s="97">
        <v>464.08930153684361</v>
      </c>
      <c r="H45" s="97">
        <v>461.83591749687287</v>
      </c>
      <c r="I45" s="97">
        <v>474.74286838518861</v>
      </c>
      <c r="J45" s="97">
        <v>489.48318660219195</v>
      </c>
      <c r="K45" s="97">
        <v>491.52509409162741</v>
      </c>
      <c r="L45" s="97">
        <v>484.23089260806404</v>
      </c>
      <c r="M45" s="97">
        <v>463.92627371700814</v>
      </c>
      <c r="N45" s="97">
        <v>448.27440599343441</v>
      </c>
      <c r="O45" s="97">
        <v>461.07731557054336</v>
      </c>
      <c r="P45" s="97">
        <v>462.57583055098524</v>
      </c>
      <c r="Q45" s="97">
        <v>450.99121196632842</v>
      </c>
      <c r="R45" s="97">
        <v>437.23769863038547</v>
      </c>
      <c r="S45" s="97" t="s">
        <v>219</v>
      </c>
      <c r="T45" s="97" t="s">
        <v>219</v>
      </c>
      <c r="U45" s="97" t="s">
        <v>219</v>
      </c>
      <c r="V45" s="97" t="s">
        <v>219</v>
      </c>
      <c r="W45" s="97" t="s">
        <v>219</v>
      </c>
      <c r="X45" s="97" t="s">
        <v>219</v>
      </c>
      <c r="Y45" s="109" t="s">
        <v>219</v>
      </c>
    </row>
    <row r="46" spans="1:25" ht="26.25" customHeight="1" x14ac:dyDescent="0.4">
      <c r="A46" s="187" t="s">
        <v>52</v>
      </c>
      <c r="B46" s="97">
        <v>809.1156490557911</v>
      </c>
      <c r="C46" s="97">
        <v>881.41823904213743</v>
      </c>
      <c r="D46" s="97">
        <v>929.60070267183914</v>
      </c>
      <c r="E46" s="97">
        <v>977.40914943107305</v>
      </c>
      <c r="F46" s="97">
        <v>1024.853361426791</v>
      </c>
      <c r="G46" s="97">
        <v>1099.1535119564553</v>
      </c>
      <c r="H46" s="97">
        <v>1142.4366023309196</v>
      </c>
      <c r="I46" s="97">
        <v>1205.1532134590584</v>
      </c>
      <c r="J46" s="97">
        <v>1249.1247448335266</v>
      </c>
      <c r="K46" s="97">
        <v>1301.811879029136</v>
      </c>
      <c r="L46" s="97">
        <v>1342.995053381803</v>
      </c>
      <c r="M46" s="97">
        <v>1404.5244138723938</v>
      </c>
      <c r="N46" s="97">
        <v>1454.7789218592445</v>
      </c>
      <c r="O46" s="97">
        <v>1549.2560893984439</v>
      </c>
      <c r="P46" s="97">
        <v>1565.5777535048608</v>
      </c>
      <c r="Q46" s="97">
        <v>1612.7331935338377</v>
      </c>
      <c r="R46" s="97">
        <v>1669.4819049005848</v>
      </c>
      <c r="S46" s="97">
        <v>1663.1146635674986</v>
      </c>
      <c r="T46" s="97">
        <v>1635.0850899710786</v>
      </c>
      <c r="U46" s="97">
        <v>1547.0839060518038</v>
      </c>
      <c r="V46" s="97">
        <v>1316.0117292883249</v>
      </c>
      <c r="W46" s="97">
        <v>1060.2954162031378</v>
      </c>
      <c r="X46" s="97">
        <v>930.06997023386702</v>
      </c>
      <c r="Y46" s="109">
        <v>816.76789163831609</v>
      </c>
    </row>
    <row r="47" spans="1:25" ht="15" x14ac:dyDescent="0.4">
      <c r="A47" s="188" t="s">
        <v>53</v>
      </c>
      <c r="B47" s="97" t="s">
        <v>219</v>
      </c>
      <c r="C47" s="97" t="s">
        <v>219</v>
      </c>
      <c r="D47" s="97" t="s">
        <v>219</v>
      </c>
      <c r="E47" s="97" t="s">
        <v>219</v>
      </c>
      <c r="F47" s="97" t="s">
        <v>219</v>
      </c>
      <c r="G47" s="97" t="s">
        <v>219</v>
      </c>
      <c r="H47" s="97">
        <v>103.09457576658647</v>
      </c>
      <c r="I47" s="97">
        <v>104.24141781048375</v>
      </c>
      <c r="J47" s="97">
        <v>106.9083350390227</v>
      </c>
      <c r="K47" s="97">
        <v>113.35851617012226</v>
      </c>
      <c r="L47" s="97">
        <v>115.13454899671405</v>
      </c>
      <c r="M47" s="97">
        <v>117.88486243113141</v>
      </c>
      <c r="N47" s="97">
        <v>119.88247979336387</v>
      </c>
      <c r="O47" s="97">
        <v>124.72827693703204</v>
      </c>
      <c r="P47" s="97">
        <v>123.31252739189956</v>
      </c>
      <c r="Q47" s="97">
        <v>128.66382912485244</v>
      </c>
      <c r="R47" s="97">
        <v>131.60334890590295</v>
      </c>
      <c r="S47" s="97">
        <v>133.81960336863102</v>
      </c>
      <c r="T47" s="97">
        <v>153.69105635268187</v>
      </c>
      <c r="U47" s="97">
        <v>162.43112615781141</v>
      </c>
      <c r="V47" s="97">
        <v>163.6747688614071</v>
      </c>
      <c r="W47" s="97">
        <v>166.61678086329744</v>
      </c>
      <c r="X47" s="97">
        <v>175.86078301341391</v>
      </c>
      <c r="Y47" s="109">
        <v>186.91341600190171</v>
      </c>
    </row>
    <row r="48" spans="1:25" ht="15" x14ac:dyDescent="0.4">
      <c r="A48" s="188" t="s">
        <v>54</v>
      </c>
      <c r="B48" s="97" t="s">
        <v>219</v>
      </c>
      <c r="C48" s="97" t="s">
        <v>219</v>
      </c>
      <c r="D48" s="97" t="s">
        <v>219</v>
      </c>
      <c r="E48" s="97" t="s">
        <v>219</v>
      </c>
      <c r="F48" s="97" t="s">
        <v>219</v>
      </c>
      <c r="G48" s="97" t="s">
        <v>219</v>
      </c>
      <c r="H48" s="97">
        <v>665.93364978440002</v>
      </c>
      <c r="I48" s="97">
        <v>701.80789394975363</v>
      </c>
      <c r="J48" s="97">
        <v>723.02115230672825</v>
      </c>
      <c r="K48" s="97">
        <v>747.27147080128032</v>
      </c>
      <c r="L48" s="97">
        <v>766.20723585637154</v>
      </c>
      <c r="M48" s="97">
        <v>795.95265633461895</v>
      </c>
      <c r="N48" s="97">
        <v>822.96261028582433</v>
      </c>
      <c r="O48" s="97">
        <v>874.18295386299451</v>
      </c>
      <c r="P48" s="97">
        <v>876.99718928640289</v>
      </c>
      <c r="Q48" s="97">
        <v>910.91769298407746</v>
      </c>
      <c r="R48" s="97">
        <v>947.63122410136305</v>
      </c>
      <c r="S48" s="97">
        <v>935.91032370790106</v>
      </c>
      <c r="T48" s="97">
        <v>865.62163016827071</v>
      </c>
      <c r="U48" s="97">
        <v>805.2756363396802</v>
      </c>
      <c r="V48" s="97">
        <v>619.14335182483069</v>
      </c>
      <c r="W48" s="97">
        <v>444.37550654963832</v>
      </c>
      <c r="X48" s="97">
        <v>344.62259188256695</v>
      </c>
      <c r="Y48" s="109">
        <v>248.94548146129682</v>
      </c>
    </row>
    <row r="49" spans="1:25" ht="15" x14ac:dyDescent="0.4">
      <c r="A49" s="188" t="s">
        <v>55</v>
      </c>
      <c r="B49" s="97" t="s">
        <v>219</v>
      </c>
      <c r="C49" s="97" t="s">
        <v>219</v>
      </c>
      <c r="D49" s="97" t="s">
        <v>219</v>
      </c>
      <c r="E49" s="97" t="s">
        <v>219</v>
      </c>
      <c r="F49" s="97" t="s">
        <v>219</v>
      </c>
      <c r="G49" s="97" t="s">
        <v>219</v>
      </c>
      <c r="H49" s="97">
        <v>373.60185950977689</v>
      </c>
      <c r="I49" s="97">
        <v>400.2293179594069</v>
      </c>
      <c r="J49" s="97">
        <v>420.23513502198625</v>
      </c>
      <c r="K49" s="97">
        <v>441.24205676413908</v>
      </c>
      <c r="L49" s="97">
        <v>461.6553114230984</v>
      </c>
      <c r="M49" s="97">
        <v>490.58457867887608</v>
      </c>
      <c r="N49" s="97">
        <v>512.08656465906495</v>
      </c>
      <c r="O49" s="97">
        <v>550.47395987343509</v>
      </c>
      <c r="P49" s="97">
        <v>566.48528532983414</v>
      </c>
      <c r="Q49" s="97">
        <v>573.90355633700153</v>
      </c>
      <c r="R49" s="97">
        <v>592.48700085806888</v>
      </c>
      <c r="S49" s="97">
        <v>596.26246381373915</v>
      </c>
      <c r="T49" s="97">
        <v>614.99060373757084</v>
      </c>
      <c r="U49" s="97">
        <v>578.9633713584567</v>
      </c>
      <c r="V49" s="97">
        <v>532.48945814304432</v>
      </c>
      <c r="W49" s="97">
        <v>449.36504425141595</v>
      </c>
      <c r="X49" s="97">
        <v>408.92859176609267</v>
      </c>
      <c r="Y49" s="109">
        <v>377.26186754640526</v>
      </c>
    </row>
    <row r="50" spans="1:25" ht="17.25" customHeight="1" x14ac:dyDescent="0.4">
      <c r="A50" s="187" t="s">
        <v>96</v>
      </c>
      <c r="B50" s="97" t="s">
        <v>219</v>
      </c>
      <c r="C50" s="97" t="s">
        <v>219</v>
      </c>
      <c r="D50" s="97" t="s">
        <v>219</v>
      </c>
      <c r="E50" s="97" t="s">
        <v>219</v>
      </c>
      <c r="F50" s="97" t="s">
        <v>219</v>
      </c>
      <c r="G50" s="97" t="s">
        <v>219</v>
      </c>
      <c r="H50" s="97">
        <v>2.3397619052233174</v>
      </c>
      <c r="I50" s="97">
        <v>2.3966274476471465</v>
      </c>
      <c r="J50" s="97">
        <v>3.0666909542387644</v>
      </c>
      <c r="K50" s="97">
        <v>2.6935865945145543</v>
      </c>
      <c r="L50" s="97">
        <v>3.0044355432534067</v>
      </c>
      <c r="M50" s="97">
        <v>2.9288551213195562</v>
      </c>
      <c r="N50" s="97">
        <v>3.026290923767792</v>
      </c>
      <c r="O50" s="97">
        <v>3.1551177547139382</v>
      </c>
      <c r="P50" s="97">
        <v>3.2128684649961325</v>
      </c>
      <c r="Q50" s="97">
        <v>3.0148624275795117</v>
      </c>
      <c r="R50" s="97">
        <v>4.698823979961654</v>
      </c>
      <c r="S50" s="97">
        <v>32.443949190843497</v>
      </c>
      <c r="T50" s="97">
        <v>56.136480496884239</v>
      </c>
      <c r="U50" s="97">
        <v>54.187783413903311</v>
      </c>
      <c r="V50" s="97">
        <v>55.862277796493039</v>
      </c>
      <c r="W50" s="97" t="s">
        <v>219</v>
      </c>
      <c r="X50" s="97" t="s">
        <v>219</v>
      </c>
      <c r="Y50" s="109" t="s">
        <v>219</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16.903120216641483</v>
      </c>
      <c r="O51" s="97">
        <v>157.50168656237116</v>
      </c>
      <c r="P51" s="97">
        <v>267.56458322660342</v>
      </c>
      <c r="Q51" s="97">
        <v>447.64434849680373</v>
      </c>
      <c r="R51" s="97">
        <v>867.08588827133337</v>
      </c>
      <c r="S51" s="97">
        <v>1368.0470261541886</v>
      </c>
      <c r="T51" s="97">
        <v>1597.48994716629</v>
      </c>
      <c r="U51" s="97">
        <v>1750.1185866468559</v>
      </c>
      <c r="V51" s="97">
        <v>1796.6782647309701</v>
      </c>
      <c r="W51" s="97">
        <v>1838.3737991654189</v>
      </c>
      <c r="X51" s="97">
        <v>1794.2190637845338</v>
      </c>
      <c r="Y51" s="109">
        <v>1634.8532625798689</v>
      </c>
    </row>
    <row r="52" spans="1:25" ht="15" x14ac:dyDescent="0.4">
      <c r="A52" s="189" t="s">
        <v>56</v>
      </c>
      <c r="B52" s="97">
        <v>1501.4755651325547</v>
      </c>
      <c r="C52" s="97">
        <v>1567.8132810429061</v>
      </c>
      <c r="D52" s="97">
        <v>1581.8317108871736</v>
      </c>
      <c r="E52" s="97">
        <v>1598.0312997182571</v>
      </c>
      <c r="F52" s="97">
        <v>1597.1071581155052</v>
      </c>
      <c r="G52" s="97">
        <v>1642.9802570478114</v>
      </c>
      <c r="H52" s="97">
        <v>1785.4707929741571</v>
      </c>
      <c r="I52" s="97">
        <v>1618.7755738998374</v>
      </c>
      <c r="J52" s="97">
        <v>1626.9910411342507</v>
      </c>
      <c r="K52" s="97">
        <v>1621.9739939148371</v>
      </c>
      <c r="L52" s="97">
        <v>1636.3277853842903</v>
      </c>
      <c r="M52" s="97">
        <v>1640.1022933718818</v>
      </c>
      <c r="N52" s="97">
        <v>1717.9268766266462</v>
      </c>
      <c r="O52" s="97">
        <v>1889.4260818157484</v>
      </c>
      <c r="P52" s="97">
        <v>1982.6365151340601</v>
      </c>
      <c r="Q52" s="97">
        <v>2031.800217392678</v>
      </c>
      <c r="R52" s="97">
        <v>2061.1545917391036</v>
      </c>
      <c r="S52" s="97">
        <v>2001.0608378112736</v>
      </c>
      <c r="T52" s="97">
        <v>1980.216554776249</v>
      </c>
      <c r="U52" s="97">
        <v>1958.7613686320165</v>
      </c>
      <c r="V52" s="97">
        <v>1871.4081600289917</v>
      </c>
      <c r="W52" s="97">
        <v>1774.1695864597098</v>
      </c>
      <c r="X52" s="97">
        <v>1650.0109191041311</v>
      </c>
      <c r="Y52" s="109">
        <v>1468.9655953773672</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1091.1076386263387</v>
      </c>
      <c r="O53" s="97">
        <v>1263.4319886435055</v>
      </c>
      <c r="P53" s="97">
        <v>1353.2204755204409</v>
      </c>
      <c r="Q53" s="97">
        <v>1399.570824873507</v>
      </c>
      <c r="R53" s="97">
        <v>1439.9360454525279</v>
      </c>
      <c r="S53" s="97">
        <v>1392.0151975231804</v>
      </c>
      <c r="T53" s="97">
        <v>1381.8183778846922</v>
      </c>
      <c r="U53" s="97">
        <v>1372.009840619681</v>
      </c>
      <c r="V53" s="97">
        <v>1310.267409494277</v>
      </c>
      <c r="W53" s="97">
        <v>1240.6303007347835</v>
      </c>
      <c r="X53" s="97">
        <v>1088.5756526139794</v>
      </c>
      <c r="Y53" s="109">
        <v>967.23351124553517</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626.81924170352079</v>
      </c>
      <c r="O54" s="97">
        <v>625.99409317224286</v>
      </c>
      <c r="P54" s="97">
        <v>629.41604080755269</v>
      </c>
      <c r="Q54" s="97">
        <v>632.22939251917091</v>
      </c>
      <c r="R54" s="97">
        <v>621.21854743882943</v>
      </c>
      <c r="S54" s="97">
        <v>609.04564028809318</v>
      </c>
      <c r="T54" s="97">
        <v>598.39817689155745</v>
      </c>
      <c r="U54" s="97">
        <v>586.7515280123356</v>
      </c>
      <c r="V54" s="97">
        <v>561.14075053471458</v>
      </c>
      <c r="W54" s="97">
        <v>533.53928466347543</v>
      </c>
      <c r="X54" s="97">
        <v>561.43526752939886</v>
      </c>
      <c r="Y54" s="109">
        <v>501.73208413183198</v>
      </c>
    </row>
    <row r="55" spans="1:25" ht="15" x14ac:dyDescent="0.4">
      <c r="A55" s="189" t="s">
        <v>57</v>
      </c>
      <c r="B55" s="97">
        <v>1493.2226850153529</v>
      </c>
      <c r="C55" s="97">
        <v>1434.4853451990205</v>
      </c>
      <c r="D55" s="97">
        <v>1368.1882634065853</v>
      </c>
      <c r="E55" s="97">
        <v>1283.8650061061614</v>
      </c>
      <c r="F55" s="97">
        <v>1269.9777896540479</v>
      </c>
      <c r="G55" s="97">
        <v>1239.4312561631932</v>
      </c>
      <c r="H55" s="97">
        <v>1199.851993023547</v>
      </c>
      <c r="I55" s="97">
        <v>1158.4878954508558</v>
      </c>
      <c r="J55" s="97">
        <v>1107.7269494124714</v>
      </c>
      <c r="K55" s="97">
        <v>1067.7750278225085</v>
      </c>
      <c r="L55" s="97">
        <v>1013.3653490984608</v>
      </c>
      <c r="M55" s="97">
        <v>992.17140983818354</v>
      </c>
      <c r="N55" s="97">
        <v>936.32871525164865</v>
      </c>
      <c r="O55" s="97">
        <v>856.96826563860714</v>
      </c>
      <c r="P55" s="97">
        <v>758.35442489095499</v>
      </c>
      <c r="Q55" s="97">
        <v>664.77805652996381</v>
      </c>
      <c r="R55" s="97">
        <v>427.29832562986707</v>
      </c>
      <c r="S55" s="97">
        <v>112.11073378738978</v>
      </c>
      <c r="T55" s="97">
        <v>10.643673833994757</v>
      </c>
      <c r="U55" s="97">
        <v>3.1880067993861245</v>
      </c>
      <c r="V55" s="97">
        <v>1.5304001842565247</v>
      </c>
      <c r="W55" s="97">
        <v>1.2927177405496568</v>
      </c>
      <c r="X55" s="97" t="s">
        <v>219</v>
      </c>
      <c r="Y55" s="109" t="s">
        <v>219</v>
      </c>
    </row>
    <row r="56" spans="1:25" ht="27" customHeight="1" x14ac:dyDescent="0.4">
      <c r="A56" s="187" t="s">
        <v>58</v>
      </c>
      <c r="B56" s="97">
        <v>2105.8611557042918</v>
      </c>
      <c r="C56" s="97">
        <v>1767.1448194096495</v>
      </c>
      <c r="D56" s="97">
        <v>1732.3443288738722</v>
      </c>
      <c r="E56" s="97">
        <v>1794.1437116984098</v>
      </c>
      <c r="F56" s="97">
        <v>1896.4154482585766</v>
      </c>
      <c r="G56" s="97">
        <v>2018.5492430162587</v>
      </c>
      <c r="H56" s="97">
        <v>2015.7111855005687</v>
      </c>
      <c r="I56" s="97">
        <v>1782.338918461051</v>
      </c>
      <c r="J56" s="97">
        <v>1356.7293358547406</v>
      </c>
      <c r="K56" s="97">
        <v>1211.9067592941631</v>
      </c>
      <c r="L56" s="97">
        <v>1137.9372005525986</v>
      </c>
      <c r="M56" s="97">
        <v>1129.71487092907</v>
      </c>
      <c r="N56" s="97">
        <v>1051.6871917006986</v>
      </c>
      <c r="O56" s="97">
        <v>989.84549242650439</v>
      </c>
      <c r="P56" s="97">
        <v>908.28673060544497</v>
      </c>
      <c r="Q56" s="97">
        <v>793.45667738929546</v>
      </c>
      <c r="R56" s="97">
        <v>572.56378909015916</v>
      </c>
      <c r="S56" s="97">
        <v>354.31915030715919</v>
      </c>
      <c r="T56" s="97">
        <v>279.77507389499965</v>
      </c>
      <c r="U56" s="97">
        <v>245.17692048928936</v>
      </c>
      <c r="V56" s="97">
        <v>208.23632561616913</v>
      </c>
      <c r="W56" s="97">
        <v>200.8066906287591</v>
      </c>
      <c r="X56" s="97">
        <v>167.86332460556548</v>
      </c>
      <c r="Y56" s="109">
        <v>125.01758135062904</v>
      </c>
    </row>
    <row r="57" spans="1:25" ht="15" x14ac:dyDescent="0.4">
      <c r="A57" s="188" t="s">
        <v>59</v>
      </c>
      <c r="B57" s="97">
        <v>533.71908107448064</v>
      </c>
      <c r="C57" s="97">
        <v>533.76013108151722</v>
      </c>
      <c r="D57" s="97">
        <v>510.73533442174659</v>
      </c>
      <c r="E57" s="97">
        <v>534.9501249130941</v>
      </c>
      <c r="F57" s="97">
        <v>552.79756932548446</v>
      </c>
      <c r="G57" s="97">
        <v>605.74196078031639</v>
      </c>
      <c r="H57" s="97">
        <v>604.35946180627002</v>
      </c>
      <c r="I57" s="97">
        <v>330.10308720331693</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689.12713340336404</v>
      </c>
      <c r="G58" s="97">
        <v>735.0463964143006</v>
      </c>
      <c r="H58" s="97">
        <v>731.5512795092543</v>
      </c>
      <c r="I58" s="97">
        <v>764.16867021214034</v>
      </c>
      <c r="J58" s="97">
        <v>746.27567051624112</v>
      </c>
      <c r="K58" s="97">
        <v>682.48360927468354</v>
      </c>
      <c r="L58" s="97">
        <v>667.87348716414624</v>
      </c>
      <c r="M58" s="97">
        <v>712.95832927544416</v>
      </c>
      <c r="N58" s="97">
        <v>691.75131483418681</v>
      </c>
      <c r="O58" s="97">
        <v>655.46730300290119</v>
      </c>
      <c r="P58" s="97">
        <v>588.99608756831242</v>
      </c>
      <c r="Q58" s="97">
        <v>506.09328344473056</v>
      </c>
      <c r="R58" s="97">
        <v>305.04257318854002</v>
      </c>
      <c r="S58" s="97">
        <v>110.84695212432479</v>
      </c>
      <c r="T58" s="97">
        <v>52.275479623740821</v>
      </c>
      <c r="U58" s="97">
        <v>31.401411333876027</v>
      </c>
      <c r="V58" s="97">
        <v>12.359463149284231</v>
      </c>
      <c r="W58" s="97">
        <v>5.0959802874597333</v>
      </c>
      <c r="X58" s="97" t="s">
        <v>219</v>
      </c>
      <c r="Y58" s="109" t="s">
        <v>219</v>
      </c>
    </row>
    <row r="59" spans="1:25" ht="15" x14ac:dyDescent="0.4">
      <c r="A59" s="188" t="s">
        <v>194</v>
      </c>
      <c r="B59" s="97" t="s">
        <v>219</v>
      </c>
      <c r="C59" s="97" t="s">
        <v>219</v>
      </c>
      <c r="D59" s="97" t="s">
        <v>219</v>
      </c>
      <c r="E59" s="97" t="s">
        <v>219</v>
      </c>
      <c r="F59" s="97">
        <v>578.95077555025262</v>
      </c>
      <c r="G59" s="97">
        <v>591.36641781479227</v>
      </c>
      <c r="H59" s="97">
        <v>592.70932639810133</v>
      </c>
      <c r="I59" s="97">
        <v>599.6683276902977</v>
      </c>
      <c r="J59" s="97">
        <v>527.28432250399931</v>
      </c>
      <c r="K59" s="97">
        <v>437.71290362283742</v>
      </c>
      <c r="L59" s="97">
        <v>385.12442382288515</v>
      </c>
      <c r="M59" s="97">
        <v>345.84282301635704</v>
      </c>
      <c r="N59" s="97">
        <v>301.33093021270645</v>
      </c>
      <c r="O59" s="97">
        <v>273.93402859781293</v>
      </c>
      <c r="P59" s="97">
        <v>245.83389190568377</v>
      </c>
      <c r="Q59" s="97">
        <v>215.33936154701641</v>
      </c>
      <c r="R59" s="97">
        <v>192.19130444747555</v>
      </c>
      <c r="S59" s="97">
        <v>166.4445955684175</v>
      </c>
      <c r="T59" s="97">
        <v>150.53893182899472</v>
      </c>
      <c r="U59" s="97">
        <v>135.38557740351462</v>
      </c>
      <c r="V59" s="97">
        <v>119.64218516902163</v>
      </c>
      <c r="W59" s="97">
        <v>116.26193368660944</v>
      </c>
      <c r="X59" s="97">
        <v>93.333649183781091</v>
      </c>
      <c r="Y59" s="109">
        <v>66.094519355136669</v>
      </c>
    </row>
    <row r="60" spans="1:25" ht="15" x14ac:dyDescent="0.4">
      <c r="A60" s="188" t="s">
        <v>195</v>
      </c>
      <c r="B60" s="97" t="s">
        <v>219</v>
      </c>
      <c r="C60" s="97" t="s">
        <v>219</v>
      </c>
      <c r="D60" s="97" t="s">
        <v>219</v>
      </c>
      <c r="E60" s="97" t="s">
        <v>219</v>
      </c>
      <c r="F60" s="97">
        <v>30.260393501697308</v>
      </c>
      <c r="G60" s="97">
        <v>39.72490154347701</v>
      </c>
      <c r="H60" s="97">
        <v>42.31642369926837</v>
      </c>
      <c r="I60" s="97">
        <v>45.329601099506618</v>
      </c>
      <c r="J60" s="97">
        <v>44.098273807232751</v>
      </c>
      <c r="K60" s="97">
        <v>41.033338244545313</v>
      </c>
      <c r="L60" s="97">
        <v>38.707014918349614</v>
      </c>
      <c r="M60" s="97">
        <v>36.258047997970841</v>
      </c>
      <c r="N60" s="97">
        <v>33.800297318133538</v>
      </c>
      <c r="O60" s="97">
        <v>35.987164569531409</v>
      </c>
      <c r="P60" s="97">
        <v>45.280020546827522</v>
      </c>
      <c r="Q60" s="97">
        <v>49.084225389134758</v>
      </c>
      <c r="R60" s="97">
        <v>56.521389611226027</v>
      </c>
      <c r="S60" s="97">
        <v>61.556140738544329</v>
      </c>
      <c r="T60" s="97">
        <v>64.229999886506505</v>
      </c>
      <c r="U60" s="97">
        <v>67.595525259992385</v>
      </c>
      <c r="V60" s="97">
        <v>66.686798197909241</v>
      </c>
      <c r="W60" s="97">
        <v>71.737657951990272</v>
      </c>
      <c r="X60" s="97">
        <v>68.388928026197021</v>
      </c>
      <c r="Y60" s="109">
        <v>56.040698333025389</v>
      </c>
    </row>
    <row r="61" spans="1:25" ht="15" x14ac:dyDescent="0.4">
      <c r="A61" s="188" t="s">
        <v>196</v>
      </c>
      <c r="B61" s="97" t="s">
        <v>219</v>
      </c>
      <c r="C61" s="97" t="s">
        <v>219</v>
      </c>
      <c r="D61" s="97" t="s">
        <v>219</v>
      </c>
      <c r="E61" s="97" t="s">
        <v>219</v>
      </c>
      <c r="F61" s="97">
        <v>45.279576477777759</v>
      </c>
      <c r="G61" s="97">
        <v>46.669566463373066</v>
      </c>
      <c r="H61" s="97">
        <v>44.7746940876753</v>
      </c>
      <c r="I61" s="97">
        <v>43.069232255789011</v>
      </c>
      <c r="J61" s="97">
        <v>39.071069027266731</v>
      </c>
      <c r="K61" s="97">
        <v>46.676182772703882</v>
      </c>
      <c r="L61" s="97">
        <v>41.342975487844306</v>
      </c>
      <c r="M61" s="97">
        <v>36.50433137464951</v>
      </c>
      <c r="N61" s="97">
        <v>29.528549863867987</v>
      </c>
      <c r="O61" s="97">
        <v>27.164775102193637</v>
      </c>
      <c r="P61" s="97">
        <v>28.943530838098567</v>
      </c>
      <c r="Q61" s="97">
        <v>22.224984667810897</v>
      </c>
      <c r="R61" s="97">
        <v>18.359124918870549</v>
      </c>
      <c r="S61" s="97">
        <v>15.361930693354596</v>
      </c>
      <c r="T61" s="97">
        <v>12.672410604618731</v>
      </c>
      <c r="U61" s="97">
        <v>10.719234512615254</v>
      </c>
      <c r="V61" s="97">
        <v>9.3384557850244576</v>
      </c>
      <c r="W61" s="97">
        <v>8.0684716785552641</v>
      </c>
      <c r="X61" s="97">
        <v>5.9467718469863193</v>
      </c>
      <c r="Y61" s="109">
        <v>2.4297451522386893</v>
      </c>
    </row>
    <row r="62" spans="1:25" ht="26.25" customHeight="1" x14ac:dyDescent="0.4">
      <c r="A62" s="189" t="s">
        <v>200</v>
      </c>
      <c r="B62" s="97" t="s">
        <v>219</v>
      </c>
      <c r="C62" s="97" t="s">
        <v>219</v>
      </c>
      <c r="D62" s="97" t="s">
        <v>219</v>
      </c>
      <c r="E62" s="97" t="s">
        <v>219</v>
      </c>
      <c r="F62" s="97">
        <v>102.65418185604703</v>
      </c>
      <c r="G62" s="97">
        <v>104.03241858157438</v>
      </c>
      <c r="H62" s="97">
        <v>102.17104772675172</v>
      </c>
      <c r="I62" s="97">
        <v>100.68102404353448</v>
      </c>
      <c r="J62" s="97">
        <v>102.71628668391085</v>
      </c>
      <c r="K62" s="97">
        <v>100.54468293133242</v>
      </c>
      <c r="L62" s="97">
        <v>98.390056778605697</v>
      </c>
      <c r="M62" s="97">
        <v>96.680750112418238</v>
      </c>
      <c r="N62" s="97">
        <v>97.899391679100191</v>
      </c>
      <c r="O62" s="97">
        <v>100.34473541618583</v>
      </c>
      <c r="P62" s="97">
        <v>105.08135095297399</v>
      </c>
      <c r="Q62" s="97">
        <v>102.97408633450344</v>
      </c>
      <c r="R62" s="97">
        <v>102.33721851616185</v>
      </c>
      <c r="S62" s="97">
        <v>99.812819355220938</v>
      </c>
      <c r="T62" s="97">
        <v>98.977394370897898</v>
      </c>
      <c r="U62" s="97">
        <v>95.977628901904154</v>
      </c>
      <c r="V62" s="97">
        <v>90.535396643753515</v>
      </c>
      <c r="W62" s="97">
        <v>86.93654051842752</v>
      </c>
      <c r="X62" s="97">
        <v>84.877140816861967</v>
      </c>
      <c r="Y62" s="109">
        <v>82.743504510940852</v>
      </c>
    </row>
    <row r="63" spans="1:25" ht="15" x14ac:dyDescent="0.4">
      <c r="A63" s="187" t="s">
        <v>65</v>
      </c>
      <c r="B63" s="97">
        <v>314.00361041782242</v>
      </c>
      <c r="C63" s="97">
        <v>591.43140843712365</v>
      </c>
      <c r="D63" s="97">
        <v>550.06022270097048</v>
      </c>
      <c r="E63" s="97">
        <v>510.01032615536957</v>
      </c>
      <c r="F63" s="97">
        <v>456.11046300897067</v>
      </c>
      <c r="G63" s="97">
        <v>416.19432875352805</v>
      </c>
      <c r="H63" s="97">
        <v>405.72628611535191</v>
      </c>
      <c r="I63" s="97">
        <v>388.14079837465192</v>
      </c>
      <c r="J63" s="97">
        <v>331.2670840078311</v>
      </c>
      <c r="K63" s="97">
        <v>306.1015375820005</v>
      </c>
      <c r="L63" s="97">
        <v>296.30741493063687</v>
      </c>
      <c r="M63" s="97">
        <v>258.09517803380129</v>
      </c>
      <c r="N63" s="97">
        <v>310.11318906012735</v>
      </c>
      <c r="O63" s="97">
        <v>494.40899126674407</v>
      </c>
      <c r="P63" s="97">
        <v>510.6829728664564</v>
      </c>
      <c r="Q63" s="97">
        <v>542.64045744533223</v>
      </c>
      <c r="R63" s="97">
        <v>550.61957892899841</v>
      </c>
      <c r="S63" s="97">
        <v>462.03108458167992</v>
      </c>
      <c r="T63" s="97">
        <v>346.26761512545278</v>
      </c>
      <c r="U63" s="97">
        <v>265.40864850663877</v>
      </c>
      <c r="V63" s="97">
        <v>211.25433426725749</v>
      </c>
      <c r="W63" s="97">
        <v>182.73908104522405</v>
      </c>
      <c r="X63" s="97">
        <v>138.60404739964699</v>
      </c>
      <c r="Y63" s="109">
        <v>74.530495776336409</v>
      </c>
    </row>
    <row r="64" spans="1:25" ht="15" x14ac:dyDescent="0.4">
      <c r="A64" s="187" t="s">
        <v>66</v>
      </c>
      <c r="B64" s="97">
        <v>4.0465658007603604</v>
      </c>
      <c r="C64" s="97">
        <v>4.503739609272233</v>
      </c>
      <c r="D64" s="97">
        <v>4.9961800635660136</v>
      </c>
      <c r="E64" s="97">
        <v>5.1872438098759197</v>
      </c>
      <c r="F64" s="97">
        <v>5.7671484617922681</v>
      </c>
      <c r="G64" s="97">
        <v>5.6694567833746294</v>
      </c>
      <c r="H64" s="97">
        <v>7.718914967964797</v>
      </c>
      <c r="I64" s="97">
        <v>13.55351984064588</v>
      </c>
      <c r="J64" s="97">
        <v>15.842747838677363</v>
      </c>
      <c r="K64" s="97">
        <v>17.193331496335642</v>
      </c>
      <c r="L64" s="97">
        <v>18.440827580515109</v>
      </c>
      <c r="M64" s="97">
        <v>26.495626843017391</v>
      </c>
      <c r="N64" s="97">
        <v>29.02320523660352</v>
      </c>
      <c r="O64" s="97">
        <v>33.4353481568481</v>
      </c>
      <c r="P64" s="97">
        <v>30.48409736575632</v>
      </c>
      <c r="Q64" s="97">
        <v>28.177357467608427</v>
      </c>
      <c r="R64" s="97">
        <v>30.785506424331142</v>
      </c>
      <c r="S64" s="97">
        <v>30.586497030963681</v>
      </c>
      <c r="T64" s="97">
        <v>33.519906071198761</v>
      </c>
      <c r="U64" s="97">
        <v>32.07379586658223</v>
      </c>
      <c r="V64" s="97">
        <v>29.249147904274015</v>
      </c>
      <c r="W64" s="97">
        <v>29.511790374182389</v>
      </c>
      <c r="X64" s="97">
        <v>30.956246198702516</v>
      </c>
      <c r="Y64" s="109">
        <v>28.364937761607685</v>
      </c>
    </row>
    <row r="65" spans="1:25" ht="15" x14ac:dyDescent="0.4">
      <c r="A65" s="187" t="s">
        <v>197</v>
      </c>
      <c r="B65" s="97" t="s">
        <v>219</v>
      </c>
      <c r="C65" s="97" t="s">
        <v>219</v>
      </c>
      <c r="D65" s="97" t="s">
        <v>219</v>
      </c>
      <c r="E65" s="97" t="s">
        <v>219</v>
      </c>
      <c r="F65" s="97" t="s">
        <v>219</v>
      </c>
      <c r="G65" s="97" t="s">
        <v>219</v>
      </c>
      <c r="H65" s="97" t="s">
        <v>219</v>
      </c>
      <c r="I65" s="97" t="s">
        <v>219</v>
      </c>
      <c r="J65" s="97">
        <v>48.732991643801206</v>
      </c>
      <c r="K65" s="97">
        <v>50.421015818639582</v>
      </c>
      <c r="L65" s="97">
        <v>52.0841455079753</v>
      </c>
      <c r="M65" s="97">
        <v>53.110489301485885</v>
      </c>
      <c r="N65" s="97">
        <v>53.804842869600549</v>
      </c>
      <c r="O65" s="97">
        <v>55.265032622130335</v>
      </c>
      <c r="P65" s="97">
        <v>57.347970674730895</v>
      </c>
      <c r="Q65" s="97">
        <v>57.351271411531862</v>
      </c>
      <c r="R65" s="97">
        <v>56.947151214669312</v>
      </c>
      <c r="S65" s="97">
        <v>55.073730294047067</v>
      </c>
      <c r="T65" s="97">
        <v>54.560467710624756</v>
      </c>
      <c r="U65" s="97">
        <v>55.023872413823575</v>
      </c>
      <c r="V65" s="97">
        <v>54.252741164403474</v>
      </c>
      <c r="W65" s="97">
        <v>55.6430887592267</v>
      </c>
      <c r="X65" s="97">
        <v>38.976656590803906</v>
      </c>
      <c r="Y65" s="109">
        <v>20.59753460737771</v>
      </c>
    </row>
    <row r="66" spans="1:25" ht="15" x14ac:dyDescent="0.4">
      <c r="A66" s="187" t="s">
        <v>100</v>
      </c>
      <c r="B66" s="97" t="s">
        <v>219</v>
      </c>
      <c r="C66" s="97" t="s">
        <v>219</v>
      </c>
      <c r="D66" s="97" t="s">
        <v>219</v>
      </c>
      <c r="E66" s="97" t="s">
        <v>219</v>
      </c>
      <c r="F66" s="97" t="s">
        <v>219</v>
      </c>
      <c r="G66" s="97" t="s">
        <v>219</v>
      </c>
      <c r="H66" s="97" t="s">
        <v>219</v>
      </c>
      <c r="I66" s="97" t="s">
        <v>219</v>
      </c>
      <c r="J66" s="97">
        <v>824.00797374427066</v>
      </c>
      <c r="K66" s="97">
        <v>861.12197496901683</v>
      </c>
      <c r="L66" s="97">
        <v>890.92506472209573</v>
      </c>
      <c r="M66" s="97">
        <v>930.00701675192511</v>
      </c>
      <c r="N66" s="97">
        <v>936.68729312097162</v>
      </c>
      <c r="O66" s="97">
        <v>955.72418789337132</v>
      </c>
      <c r="P66" s="97">
        <v>937.20451023863438</v>
      </c>
      <c r="Q66" s="97">
        <v>883.3819048470092</v>
      </c>
      <c r="R66" s="97">
        <v>792.57454228988922</v>
      </c>
      <c r="S66" s="97">
        <v>720.04929927416811</v>
      </c>
      <c r="T66" s="97">
        <v>654.80187573590331</v>
      </c>
      <c r="U66" s="97">
        <v>589.23273084454775</v>
      </c>
      <c r="V66" s="97">
        <v>527.46994322204114</v>
      </c>
      <c r="W66" s="97">
        <v>486.55694569929523</v>
      </c>
      <c r="X66" s="97">
        <v>452.17195713227864</v>
      </c>
      <c r="Y66" s="109">
        <v>433.34807283761933</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23.670087003475814</v>
      </c>
      <c r="T67" s="97">
        <v>181.48840489688217</v>
      </c>
      <c r="U67" s="97">
        <v>351.9044842316473</v>
      </c>
      <c r="V67" s="97">
        <v>596.1025052549229</v>
      </c>
      <c r="W67" s="97">
        <v>986.75118878962212</v>
      </c>
      <c r="X67" s="97">
        <v>1161.1567305245487</v>
      </c>
      <c r="Y67" s="109">
        <v>1328.7204589120042</v>
      </c>
    </row>
    <row r="68" spans="1:25" ht="15" x14ac:dyDescent="0.4">
      <c r="A68" s="187" t="s">
        <v>67</v>
      </c>
      <c r="B68" s="97">
        <v>162.57922024836455</v>
      </c>
      <c r="C68" s="97">
        <v>178.35717950093462</v>
      </c>
      <c r="D68" s="97">
        <v>173.75124681134292</v>
      </c>
      <c r="E68" s="97">
        <v>175.88611364658306</v>
      </c>
      <c r="F68" s="97">
        <v>167.21503127947</v>
      </c>
      <c r="G68" s="97">
        <v>168.79047751509282</v>
      </c>
      <c r="H68" s="97">
        <v>152.10349752527586</v>
      </c>
      <c r="I68" s="97">
        <v>145.51170324456669</v>
      </c>
      <c r="J68" s="97">
        <v>139.22744030762033</v>
      </c>
      <c r="K68" s="97">
        <v>133.52626946854434</v>
      </c>
      <c r="L68" s="97">
        <v>129.93094708015195</v>
      </c>
      <c r="M68" s="97">
        <v>125.57485457513995</v>
      </c>
      <c r="N68" s="97">
        <v>120.98925943810181</v>
      </c>
      <c r="O68" s="97">
        <v>121.49924982340397</v>
      </c>
      <c r="P68" s="97">
        <v>116.74886148950699</v>
      </c>
      <c r="Q68" s="97">
        <v>113.73593682195988</v>
      </c>
      <c r="R68" s="97">
        <v>111.49641552947256</v>
      </c>
      <c r="S68" s="97">
        <v>102.84785772727237</v>
      </c>
      <c r="T68" s="97">
        <v>86.008261091159994</v>
      </c>
      <c r="U68" s="97">
        <v>56.410581636445144</v>
      </c>
      <c r="V68" s="97">
        <v>23.287472239092356</v>
      </c>
      <c r="W68" s="97">
        <v>12.790395314429352</v>
      </c>
      <c r="X68" s="97">
        <v>9.8250472932099004</v>
      </c>
      <c r="Y68" s="109">
        <v>8.7015409458171522</v>
      </c>
    </row>
    <row r="69" spans="1:25" ht="15" x14ac:dyDescent="0.4">
      <c r="A69" s="188" t="s">
        <v>54</v>
      </c>
      <c r="B69" s="97" t="s">
        <v>219</v>
      </c>
      <c r="C69" s="97" t="s">
        <v>219</v>
      </c>
      <c r="D69" s="97" t="s">
        <v>219</v>
      </c>
      <c r="E69" s="97" t="s">
        <v>219</v>
      </c>
      <c r="F69" s="97">
        <v>139.84154201397152</v>
      </c>
      <c r="G69" s="97">
        <v>141.20292108099886</v>
      </c>
      <c r="H69" s="97">
        <v>125.640460167304</v>
      </c>
      <c r="I69" s="97">
        <v>118.85538442403718</v>
      </c>
      <c r="J69" s="97">
        <v>120.1866785622729</v>
      </c>
      <c r="K69" s="97">
        <v>114.28045395206308</v>
      </c>
      <c r="L69" s="97">
        <v>110.58303737660337</v>
      </c>
      <c r="M69" s="97">
        <v>97.981315395174576</v>
      </c>
      <c r="N69" s="97">
        <v>97.622483922886857</v>
      </c>
      <c r="O69" s="97">
        <v>97.546169553832499</v>
      </c>
      <c r="P69" s="97">
        <v>95.176229606819078</v>
      </c>
      <c r="Q69" s="97">
        <v>92.848235186657021</v>
      </c>
      <c r="R69" s="97">
        <v>92.317545453581488</v>
      </c>
      <c r="S69" s="97">
        <v>85.788046566573016</v>
      </c>
      <c r="T69" s="97">
        <v>70.065528030668702</v>
      </c>
      <c r="U69" s="97">
        <v>41.834063951728915</v>
      </c>
      <c r="V69" s="97">
        <v>10.54556752068237</v>
      </c>
      <c r="W69" s="97">
        <v>1.7778925569397961</v>
      </c>
      <c r="X69" s="97">
        <v>8.6586162309257017E-2</v>
      </c>
      <c r="Y69" s="109" t="s">
        <v>219</v>
      </c>
    </row>
    <row r="70" spans="1:25" ht="15" x14ac:dyDescent="0.4">
      <c r="A70" s="188" t="s">
        <v>55</v>
      </c>
      <c r="B70" s="97" t="s">
        <v>219</v>
      </c>
      <c r="C70" s="97" t="s">
        <v>219</v>
      </c>
      <c r="D70" s="97" t="s">
        <v>219</v>
      </c>
      <c r="E70" s="97" t="s">
        <v>219</v>
      </c>
      <c r="F70" s="97">
        <v>27.373489265498446</v>
      </c>
      <c r="G70" s="97">
        <v>27.587556434093912</v>
      </c>
      <c r="H70" s="97">
        <v>26.463037357971906</v>
      </c>
      <c r="I70" s="97">
        <v>26.656318820529513</v>
      </c>
      <c r="J70" s="97">
        <v>19.040761745347421</v>
      </c>
      <c r="K70" s="97">
        <v>19.245815516481269</v>
      </c>
      <c r="L70" s="97">
        <v>19.347909703548552</v>
      </c>
      <c r="M70" s="97">
        <v>27.593539179965394</v>
      </c>
      <c r="N70" s="97">
        <v>23.366775515214968</v>
      </c>
      <c r="O70" s="97">
        <v>23.953080269571483</v>
      </c>
      <c r="P70" s="97">
        <v>21.57263188268794</v>
      </c>
      <c r="Q70" s="97">
        <v>20.887701635302857</v>
      </c>
      <c r="R70" s="97">
        <v>19.178870075891062</v>
      </c>
      <c r="S70" s="97">
        <v>17.059811160699383</v>
      </c>
      <c r="T70" s="97">
        <v>15.94273306049131</v>
      </c>
      <c r="U70" s="97">
        <v>14.576517684716217</v>
      </c>
      <c r="V70" s="97">
        <v>12.741904718409993</v>
      </c>
      <c r="W70" s="97">
        <v>11.012502757489557</v>
      </c>
      <c r="X70" s="97">
        <v>9.7384611309006424</v>
      </c>
      <c r="Y70" s="109">
        <v>8.7015409458171522</v>
      </c>
    </row>
    <row r="71" spans="1:25" ht="15" x14ac:dyDescent="0.4">
      <c r="A71" s="190" t="s">
        <v>68</v>
      </c>
      <c r="B71" s="97">
        <v>4191.6504022167255</v>
      </c>
      <c r="C71" s="97">
        <v>4391.6130363058628</v>
      </c>
      <c r="D71" s="97">
        <v>4587.298735151282</v>
      </c>
      <c r="E71" s="97">
        <v>4940.8678987175908</v>
      </c>
      <c r="F71" s="97">
        <v>4939.0958278870085</v>
      </c>
      <c r="G71" s="97">
        <v>5291.8716491502746</v>
      </c>
      <c r="H71" s="97">
        <v>5524.4874804533456</v>
      </c>
      <c r="I71" s="97">
        <v>5673.0355784151534</v>
      </c>
      <c r="J71" s="97">
        <v>5779.2463047232068</v>
      </c>
      <c r="K71" s="97">
        <v>5934.7122686796074</v>
      </c>
      <c r="L71" s="97">
        <v>6018.5948861864708</v>
      </c>
      <c r="M71" s="97">
        <v>6285.3310184676284</v>
      </c>
      <c r="N71" s="97">
        <v>6545.2533240827852</v>
      </c>
      <c r="O71" s="97">
        <v>6976.7176213822431</v>
      </c>
      <c r="P71" s="97">
        <v>7122.4711130520509</v>
      </c>
      <c r="Q71" s="97">
        <v>7430.1577852215423</v>
      </c>
      <c r="R71" s="97">
        <v>7815.4263462051085</v>
      </c>
      <c r="S71" s="97">
        <v>7971.0143979192626</v>
      </c>
      <c r="T71" s="97">
        <v>8165.1151314136141</v>
      </c>
      <c r="U71" s="97">
        <v>8356.1877172370132</v>
      </c>
      <c r="V71" s="97">
        <v>8362.1736117607779</v>
      </c>
      <c r="W71" s="97">
        <v>8408.272543096522</v>
      </c>
      <c r="X71" s="97">
        <v>8476.864673549042</v>
      </c>
      <c r="Y71" s="109">
        <v>8479.6596033386177</v>
      </c>
    </row>
    <row r="72" spans="1:25" ht="27" customHeight="1" x14ac:dyDescent="0.4">
      <c r="A72" s="190" t="s">
        <v>101</v>
      </c>
      <c r="B72" s="97" t="s">
        <v>219</v>
      </c>
      <c r="C72" s="97" t="s">
        <v>219</v>
      </c>
      <c r="D72" s="97" t="s">
        <v>219</v>
      </c>
      <c r="E72" s="97" t="s">
        <v>219</v>
      </c>
      <c r="F72" s="97" t="s">
        <v>219</v>
      </c>
      <c r="G72" s="97" t="s">
        <v>219</v>
      </c>
      <c r="H72" s="97" t="s">
        <v>219</v>
      </c>
      <c r="I72" s="97" t="s">
        <v>219</v>
      </c>
      <c r="J72" s="97">
        <v>162.29707434281758</v>
      </c>
      <c r="K72" s="97">
        <v>152.9455973424183</v>
      </c>
      <c r="L72" s="97">
        <v>159.20781455524241</v>
      </c>
      <c r="M72" s="97">
        <v>185.79479406394177</v>
      </c>
      <c r="N72" s="97">
        <v>233.34748511582072</v>
      </c>
      <c r="O72" s="97">
        <v>220.8055621007978</v>
      </c>
      <c r="P72" s="97">
        <v>224.05131539023751</v>
      </c>
      <c r="Q72" s="97">
        <v>241.09824313358629</v>
      </c>
      <c r="R72" s="97">
        <v>241.57885988885232</v>
      </c>
      <c r="S72" s="97">
        <v>234.87091440013228</v>
      </c>
      <c r="T72" s="97">
        <v>236.65336816359371</v>
      </c>
      <c r="U72" s="97">
        <v>222.47992863712923</v>
      </c>
      <c r="V72" s="97">
        <v>219.31638247942666</v>
      </c>
      <c r="W72" s="97">
        <v>169.92584105317184</v>
      </c>
      <c r="X72" s="97">
        <v>200.88407787562102</v>
      </c>
      <c r="Y72" s="109">
        <v>175.28598542417595</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0.1808202195692791</v>
      </c>
      <c r="T73" s="97">
        <v>1.6148976295989659</v>
      </c>
      <c r="U73" s="97">
        <v>50.746261625264687</v>
      </c>
      <c r="V73" s="97">
        <v>176.34780413760456</v>
      </c>
      <c r="W73" s="97">
        <v>342.67868108020571</v>
      </c>
      <c r="X73" s="97">
        <v>817.65301878869457</v>
      </c>
      <c r="Y73" s="109">
        <v>1534.1330861359811</v>
      </c>
    </row>
    <row r="74" spans="1:25" ht="15" x14ac:dyDescent="0.4">
      <c r="A74" s="190" t="s">
        <v>69</v>
      </c>
      <c r="B74" s="97" t="s">
        <v>219</v>
      </c>
      <c r="C74" s="97" t="s">
        <v>219</v>
      </c>
      <c r="D74" s="97" t="s">
        <v>219</v>
      </c>
      <c r="E74" s="97" t="s">
        <v>219</v>
      </c>
      <c r="F74" s="97">
        <v>235.04445435467542</v>
      </c>
      <c r="G74" s="97">
        <v>223.212453127499</v>
      </c>
      <c r="H74" s="97">
        <v>221.08928068232552</v>
      </c>
      <c r="I74" s="97">
        <v>239.98968808886852</v>
      </c>
      <c r="J74" s="97">
        <v>299.18395988948146</v>
      </c>
      <c r="K74" s="97">
        <v>364.70062774864306</v>
      </c>
      <c r="L74" s="97">
        <v>230.95959656310285</v>
      </c>
      <c r="M74" s="97">
        <v>230.7644288192167</v>
      </c>
      <c r="N74" s="97">
        <v>291.67856096073137</v>
      </c>
      <c r="O74" s="97">
        <v>291.51743747757899</v>
      </c>
      <c r="P74" s="97">
        <v>286.25879117401036</v>
      </c>
      <c r="Q74" s="97">
        <v>221.28705744952538</v>
      </c>
      <c r="R74" s="97">
        <v>215.06031669755248</v>
      </c>
      <c r="S74" s="97">
        <v>210.2435553656637</v>
      </c>
      <c r="T74" s="97">
        <v>204.6456700722299</v>
      </c>
      <c r="U74" s="97">
        <v>200.00522788552752</v>
      </c>
      <c r="V74" s="97">
        <v>192.6723800817241</v>
      </c>
      <c r="W74" s="97">
        <v>186.56419265492136</v>
      </c>
      <c r="X74" s="97">
        <v>179.83057757651341</v>
      </c>
      <c r="Y74" s="109">
        <v>174.26328599051607</v>
      </c>
    </row>
    <row r="75" spans="1:25" s="195" customFormat="1" ht="40.5" customHeight="1" thickBot="1" x14ac:dyDescent="0.45">
      <c r="A75" s="196" t="s">
        <v>198</v>
      </c>
      <c r="B75" s="197">
        <v>11501.059716890224</v>
      </c>
      <c r="C75" s="197">
        <v>11826.798694160883</v>
      </c>
      <c r="D75" s="197">
        <v>11972.011988014196</v>
      </c>
      <c r="E75" s="197">
        <v>12357.708125742132</v>
      </c>
      <c r="F75" s="197">
        <v>12768.627875740092</v>
      </c>
      <c r="G75" s="197">
        <v>13452.826080673287</v>
      </c>
      <c r="H75" s="197">
        <v>13780.240528975226</v>
      </c>
      <c r="I75" s="197">
        <v>13571.34635169747</v>
      </c>
      <c r="J75" s="197">
        <v>14304.118260475338</v>
      </c>
      <c r="K75" s="197">
        <v>14396.225393423825</v>
      </c>
      <c r="L75" s="197">
        <v>14281.535357821313</v>
      </c>
      <c r="M75" s="197">
        <v>14603.548219423072</v>
      </c>
      <c r="N75" s="197">
        <v>15033.350143827662</v>
      </c>
      <c r="O75" s="197">
        <v>16040.96027073495</v>
      </c>
      <c r="P75" s="197">
        <v>16214.275670250785</v>
      </c>
      <c r="Q75" s="197">
        <v>16443.481319341365</v>
      </c>
      <c r="R75" s="197">
        <v>16792.600403274842</v>
      </c>
      <c r="S75" s="197">
        <v>16256.756758112257</v>
      </c>
      <c r="T75" s="197">
        <v>16459.557082098305</v>
      </c>
      <c r="U75" s="197">
        <v>16682.610756501912</v>
      </c>
      <c r="V75" s="197">
        <v>16569.20280322629</v>
      </c>
      <c r="W75" s="197">
        <v>16682.777778780612</v>
      </c>
      <c r="X75" s="197">
        <v>16828.599917641499</v>
      </c>
      <c r="Y75" s="198">
        <v>16971.242898508168</v>
      </c>
    </row>
    <row r="81" spans="2:25" x14ac:dyDescent="0.35">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row>
  </sheetData>
  <pageMargins left="0.75" right="0.75" top="1" bottom="1"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defaultColWidth="8.88671875" defaultRowHeight="12.75" x14ac:dyDescent="0.35"/>
  <cols>
    <col min="1" max="1" width="51.5546875" style="179" customWidth="1"/>
    <col min="2" max="21" width="9.109375" style="199" customWidth="1"/>
    <col min="22" max="25" width="8.88671875" style="199"/>
    <col min="26" max="16384" width="8.88671875" style="179"/>
  </cols>
  <sheetData>
    <row r="1" spans="1:25" ht="60" customHeight="1" thickBot="1" x14ac:dyDescent="0.45">
      <c r="A1" s="176" t="s">
        <v>212</v>
      </c>
      <c r="B1" s="177"/>
      <c r="C1" s="177"/>
      <c r="D1" s="177"/>
      <c r="E1" s="177"/>
      <c r="F1" s="177"/>
      <c r="G1" s="177"/>
      <c r="H1" s="177"/>
      <c r="I1" s="177"/>
      <c r="J1" s="177"/>
      <c r="K1" s="177"/>
      <c r="L1" s="177"/>
      <c r="M1" s="177"/>
      <c r="N1" s="209"/>
      <c r="O1" s="210"/>
      <c r="P1" s="209"/>
      <c r="Q1" s="209"/>
      <c r="R1" s="209"/>
      <c r="S1" s="209"/>
      <c r="T1" s="209"/>
      <c r="U1" s="209"/>
      <c r="V1" s="209"/>
      <c r="W1" s="209"/>
      <c r="X1" s="209"/>
      <c r="Y1" s="209"/>
    </row>
    <row r="2" spans="1:25"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5" ht="30" customHeight="1" x14ac:dyDescent="0.4">
      <c r="A3" s="184" t="s">
        <v>48</v>
      </c>
      <c r="B3" s="185">
        <f>AA!C$16</f>
        <v>178.58457802963343</v>
      </c>
      <c r="C3" s="185">
        <f>AA!D$16</f>
        <v>192.99356641206387</v>
      </c>
      <c r="D3" s="185">
        <f>AA!E$16</f>
        <v>206.82748965458018</v>
      </c>
      <c r="E3" s="185">
        <f>AA!F$16</f>
        <v>218.48789282476676</v>
      </c>
      <c r="F3" s="185">
        <f>AA!G$16</f>
        <v>225.21540549155083</v>
      </c>
      <c r="G3" s="185">
        <f>AA!H$16</f>
        <v>239.01986462863761</v>
      </c>
      <c r="H3" s="185">
        <f>AA!I$16</f>
        <v>254.48944427372328</v>
      </c>
      <c r="I3" s="185">
        <f>AA!J$16</f>
        <v>269.06215455920045</v>
      </c>
      <c r="J3" s="185">
        <f>AA!K$16</f>
        <v>285.14623842340319</v>
      </c>
      <c r="K3" s="185">
        <f>AA!L$16</f>
        <v>305.03756656652126</v>
      </c>
      <c r="L3" s="185">
        <f>AA!M$16</f>
        <v>322.86916292612358</v>
      </c>
      <c r="M3" s="185">
        <f>AA!N$16</f>
        <v>344.95799554401236</v>
      </c>
      <c r="N3" s="185">
        <f>AA!O$16</f>
        <v>365.26342545173719</v>
      </c>
      <c r="O3" s="185">
        <f>AA!P$16</f>
        <v>386.92126391894743</v>
      </c>
      <c r="P3" s="185">
        <f>AA!Q$16</f>
        <v>387.90696989115065</v>
      </c>
      <c r="Q3" s="185">
        <f>AA!R$16</f>
        <v>391.56381689039006</v>
      </c>
      <c r="R3" s="185">
        <f>AA!S$16</f>
        <v>397.65905479563605</v>
      </c>
      <c r="S3" s="185">
        <f>AA!T$16</f>
        <v>384.60256342470217</v>
      </c>
      <c r="T3" s="185">
        <f>AA!U$16</f>
        <v>384.65121650718913</v>
      </c>
      <c r="U3" s="185">
        <f>AA!V$16</f>
        <v>384.483616187846</v>
      </c>
      <c r="V3" s="185">
        <f>AA!W$16</f>
        <v>379.91311391133661</v>
      </c>
      <c r="W3" s="185">
        <f>AA!X$16</f>
        <v>380.33285369245294</v>
      </c>
      <c r="X3" s="185">
        <f>AA!Y$16</f>
        <v>387.57929964270568</v>
      </c>
      <c r="Y3" s="186">
        <f>AA!Z$16</f>
        <v>400.47259192489844</v>
      </c>
    </row>
    <row r="4" spans="1:25" ht="15" customHeight="1" x14ac:dyDescent="0.4">
      <c r="A4" s="187" t="s">
        <v>190</v>
      </c>
      <c r="B4" s="97">
        <f>BBWB!C$16</f>
        <v>54.795325054705643</v>
      </c>
      <c r="C4" s="97">
        <f>BBWB!D$16</f>
        <v>51.659593923132284</v>
      </c>
      <c r="D4" s="97">
        <f>BBWB!E$16</f>
        <v>50.637897812778327</v>
      </c>
      <c r="E4" s="97">
        <f>BBWB!F$16</f>
        <v>52.582483093284125</v>
      </c>
      <c r="F4" s="97">
        <f>BBWB!G$16</f>
        <v>50.660999708406344</v>
      </c>
      <c r="G4" s="97">
        <f>BBWB!H$16</f>
        <v>56.422405298155482</v>
      </c>
      <c r="H4" s="97">
        <f>BBWB!I$16</f>
        <v>57.909113608344349</v>
      </c>
      <c r="I4" s="97">
        <f>BBWB!J$16</f>
        <v>53.489591478076889</v>
      </c>
      <c r="J4" s="97">
        <f>BBWB!K$16</f>
        <v>49.30555126470459</v>
      </c>
      <c r="K4" s="97">
        <f>BBWB!L$16</f>
        <v>46.715848702352531</v>
      </c>
      <c r="L4" s="97">
        <f>BBWB!M$16</f>
        <v>42.639218287298547</v>
      </c>
      <c r="M4" s="97">
        <f>BBWB!N$16</f>
        <v>39.145617136939364</v>
      </c>
      <c r="N4" s="97">
        <f>BBWB!O$16</f>
        <v>35.790605331073834</v>
      </c>
      <c r="O4" s="97">
        <f>BBWB!P$16</f>
        <v>34.114353851002512</v>
      </c>
      <c r="P4" s="97">
        <f>BBWB!Q$16</f>
        <v>31.923145868959359</v>
      </c>
      <c r="Q4" s="97">
        <f>BBWB!R$16</f>
        <v>30.785761729715556</v>
      </c>
      <c r="R4" s="97">
        <f>BBWB!S$16</f>
        <v>30.396971772570915</v>
      </c>
      <c r="S4" s="97">
        <f>BBWB!T$16</f>
        <v>30.263936449287371</v>
      </c>
      <c r="T4" s="97">
        <f>BBWB!U$16</f>
        <v>29.52253750565594</v>
      </c>
      <c r="U4" s="97">
        <f>BBWB!V$16</f>
        <v>29.531163094054573</v>
      </c>
      <c r="V4" s="97">
        <f>BBWB!W$16</f>
        <v>29.403201502030008</v>
      </c>
      <c r="W4" s="97">
        <f>BBWB!X$16</f>
        <v>25.915254676653213</v>
      </c>
      <c r="X4" s="97">
        <f>BBWB!Y$16</f>
        <v>22.923236512134174</v>
      </c>
      <c r="Y4" s="109">
        <f>BBWB!Z$16</f>
        <v>25.108786464250144</v>
      </c>
    </row>
    <row r="5" spans="1:25" ht="15" customHeight="1" x14ac:dyDescent="0.4">
      <c r="A5" s="187" t="s">
        <v>50</v>
      </c>
      <c r="B5" s="97"/>
      <c r="C5" s="97"/>
      <c r="D5" s="97"/>
      <c r="E5" s="97"/>
      <c r="F5" s="97"/>
      <c r="G5" s="97">
        <f>CA!H$16</f>
        <v>67.251605319466293</v>
      </c>
      <c r="H5" s="97">
        <f>CA!I$16</f>
        <v>70.983086430572513</v>
      </c>
      <c r="I5" s="97">
        <f>CA!J$16</f>
        <v>74.640202411904269</v>
      </c>
      <c r="J5" s="97">
        <f>CA!K$16</f>
        <v>76.664555870720633</v>
      </c>
      <c r="K5" s="97">
        <f>CA!L$16</f>
        <v>79.747285664973788</v>
      </c>
      <c r="L5" s="97">
        <f>CA!M$16</f>
        <v>80.459159838585137</v>
      </c>
      <c r="M5" s="97">
        <f>CA!N$16</f>
        <v>85.809502367027065</v>
      </c>
      <c r="N5" s="97">
        <f>CA!O$16</f>
        <v>90.104827592458435</v>
      </c>
      <c r="O5" s="97">
        <f>CA!P$16</f>
        <v>97.271877661346778</v>
      </c>
      <c r="P5" s="97">
        <f>CA!Q$16</f>
        <v>100.34196300626989</v>
      </c>
      <c r="Q5" s="97">
        <f>CA!R$16</f>
        <v>109.22087559868059</v>
      </c>
      <c r="R5" s="97">
        <f>CA!S$16</f>
        <v>120.27961098362348</v>
      </c>
      <c r="S5" s="97">
        <f>CA!T$16</f>
        <v>129.53678147623719</v>
      </c>
      <c r="T5" s="97">
        <f>CA!U$16</f>
        <v>144.58642678053843</v>
      </c>
      <c r="U5" s="97">
        <f>CA!V$16</f>
        <v>159.64433006477691</v>
      </c>
      <c r="V5" s="97">
        <f>CA!W$16</f>
        <v>166.52559677159755</v>
      </c>
      <c r="W5" s="97">
        <f>CA!X$16</f>
        <v>176.96970099618594</v>
      </c>
      <c r="X5" s="97">
        <f>CA!Y$16</f>
        <v>190.99436547019997</v>
      </c>
      <c r="Y5" s="109">
        <f>CA!Z$16</f>
        <v>201.87303487057019</v>
      </c>
    </row>
    <row r="6" spans="1:25" ht="15" customHeight="1" x14ac:dyDescent="0.4">
      <c r="A6" s="187" t="s">
        <v>108</v>
      </c>
      <c r="B6" s="97"/>
      <c r="C6" s="97"/>
      <c r="D6" s="97"/>
      <c r="E6" s="97"/>
      <c r="F6" s="97"/>
      <c r="G6" s="97">
        <f>CWP!H$16</f>
        <v>0</v>
      </c>
      <c r="H6" s="97">
        <f>CWP!I$16</f>
        <v>0</v>
      </c>
      <c r="I6" s="97">
        <f>CWP!J$16</f>
        <v>0</v>
      </c>
      <c r="J6" s="97">
        <f>CWP!K$16</f>
        <v>0</v>
      </c>
      <c r="K6" s="97">
        <f>CWP!L$16</f>
        <v>0</v>
      </c>
      <c r="L6" s="97">
        <f>CWP!M$16</f>
        <v>0</v>
      </c>
      <c r="M6" s="97">
        <f>CWP!N$16</f>
        <v>0</v>
      </c>
      <c r="N6" s="97">
        <f>CWP!O$16</f>
        <v>0</v>
      </c>
      <c r="O6" s="97">
        <f>CWP!P$16</f>
        <v>16.972296459765452</v>
      </c>
      <c r="P6" s="97">
        <f>CWP!Q$16</f>
        <v>27.642692040695863</v>
      </c>
      <c r="Q6" s="97">
        <f>CWP!R$16</f>
        <v>4.3002183127213609</v>
      </c>
      <c r="R6" s="97">
        <f>CWP!S$16</f>
        <v>7.999835124037638</v>
      </c>
      <c r="S6" s="97">
        <f>CWP!T$16</f>
        <v>0.22309597523219807</v>
      </c>
      <c r="T6" s="97">
        <f>CWP!U$16</f>
        <v>0.22072000000000003</v>
      </c>
      <c r="U6" s="97">
        <f>CWP!V$16</f>
        <v>0</v>
      </c>
      <c r="V6" s="97">
        <f>CWP!W$16</f>
        <v>0</v>
      </c>
      <c r="W6" s="97">
        <f>CWP!X$16</f>
        <v>8.29360307928631</v>
      </c>
      <c r="X6" s="97">
        <f>CWP!Y$16</f>
        <v>1.6101760757836949</v>
      </c>
      <c r="Y6" s="109">
        <f>CWP!Z$16</f>
        <v>0</v>
      </c>
    </row>
    <row r="7" spans="1:25" ht="15" customHeight="1" x14ac:dyDescent="0.4">
      <c r="A7" s="187" t="s">
        <v>51</v>
      </c>
      <c r="B7" s="97">
        <f>CTB!C$16</f>
        <v>87.356729999999999</v>
      </c>
      <c r="C7" s="97">
        <f>CTB!D$16</f>
        <v>94.058711000000002</v>
      </c>
      <c r="D7" s="97">
        <f>CTB!E$16</f>
        <v>103.313711</v>
      </c>
      <c r="E7" s="97">
        <f>CTB!F$16</f>
        <v>108.169843</v>
      </c>
      <c r="F7" s="97">
        <f>CTB!G$16</f>
        <v>118.98254900000002</v>
      </c>
      <c r="G7" s="97">
        <f>CTB!H$16</f>
        <v>123.72467600000002</v>
      </c>
      <c r="H7" s="97">
        <f>CTB!I$16</f>
        <v>130.99570599999998</v>
      </c>
      <c r="I7" s="97">
        <f>CTB!J$16</f>
        <v>145.12074900000002</v>
      </c>
      <c r="J7" s="97">
        <f>CTB!K$16</f>
        <v>160.45740000000001</v>
      </c>
      <c r="K7" s="97">
        <f>CTB!L$16</f>
        <v>176.47248999999999</v>
      </c>
      <c r="L7" s="97">
        <f>CTB!M$16</f>
        <v>183.76244300000002</v>
      </c>
      <c r="M7" s="97">
        <f>CTB!N$16</f>
        <v>188.90478100000004</v>
      </c>
      <c r="N7" s="97">
        <f>CTB!O$16</f>
        <v>199.600787</v>
      </c>
      <c r="O7" s="97">
        <f>CTB!P$16</f>
        <v>222.66889699999999</v>
      </c>
      <c r="P7" s="97">
        <f>CTB!Q$16</f>
        <v>237.858463</v>
      </c>
      <c r="Q7" s="97">
        <f>CTB!R$16</f>
        <v>246.06113200000004</v>
      </c>
      <c r="R7" s="97">
        <f>CTB!S$16</f>
        <v>251.21643900000007</v>
      </c>
      <c r="S7" s="97"/>
      <c r="T7" s="97"/>
      <c r="U7" s="97"/>
      <c r="V7" s="97"/>
      <c r="W7" s="97"/>
      <c r="X7" s="97"/>
      <c r="Y7" s="109"/>
    </row>
    <row r="8" spans="1:25" ht="30" customHeight="1" x14ac:dyDescent="0.4">
      <c r="A8" s="187" t="s">
        <v>52</v>
      </c>
      <c r="B8" s="97">
        <f>DLA!C$16</f>
        <v>374.64389356509542</v>
      </c>
      <c r="C8" s="97">
        <f>DLA!D$16</f>
        <v>420.59101797011152</v>
      </c>
      <c r="D8" s="97">
        <f>DLA!E$16</f>
        <v>451.4405139064142</v>
      </c>
      <c r="E8" s="97">
        <f>DLA!F$16</f>
        <v>474.94506140898136</v>
      </c>
      <c r="F8" s="97">
        <f>DLA!G$16</f>
        <v>501.87208518492758</v>
      </c>
      <c r="G8" s="97">
        <f>DLA!H$16</f>
        <v>541.46206771261791</v>
      </c>
      <c r="H8" s="97">
        <f>DLA!I$16</f>
        <v>586.79408335570633</v>
      </c>
      <c r="I8" s="97">
        <f>DLA!J$16</f>
        <v>630.70925412321662</v>
      </c>
      <c r="J8" s="97">
        <f>DLA!K$16</f>
        <v>671.37389736416037</v>
      </c>
      <c r="K8" s="97">
        <f>DLA!L$16</f>
        <v>711.97885920784711</v>
      </c>
      <c r="L8" s="97">
        <f>DLA!M$16</f>
        <v>749.97101489302861</v>
      </c>
      <c r="M8" s="97">
        <f>DLA!N$16</f>
        <v>799.49765136282178</v>
      </c>
      <c r="N8" s="97">
        <f>DLA!O$16</f>
        <v>842.01851419064133</v>
      </c>
      <c r="O8" s="97">
        <f>DLA!P$16</f>
        <v>903.38796121391158</v>
      </c>
      <c r="P8" s="97">
        <f>DLA!Q$16</f>
        <v>923.28500178292893</v>
      </c>
      <c r="Q8" s="97">
        <f>DLA!R$16</f>
        <v>964.25762161531236</v>
      </c>
      <c r="R8" s="97">
        <f>DLA!S$16</f>
        <v>1018.3071454674267</v>
      </c>
      <c r="S8" s="97">
        <f>DLA!T$16</f>
        <v>1036.537643128489</v>
      </c>
      <c r="T8" s="97">
        <f>DLA!U$16</f>
        <v>1019.8619514425935</v>
      </c>
      <c r="U8" s="97">
        <f>DLA!V$16</f>
        <v>928.74784785245129</v>
      </c>
      <c r="V8" s="97">
        <f>DLA!W$16</f>
        <v>766.93059704293307</v>
      </c>
      <c r="W8" s="97">
        <f>DLA!X$16</f>
        <v>615.94417623582012</v>
      </c>
      <c r="X8" s="97">
        <f>DLA!Y$16</f>
        <v>553.03780746368022</v>
      </c>
      <c r="Y8" s="109">
        <f>DLA!Z$16</f>
        <v>480.91741450196076</v>
      </c>
    </row>
    <row r="9" spans="1:25" ht="15" customHeight="1" x14ac:dyDescent="0.4">
      <c r="A9" s="188" t="s">
        <v>53</v>
      </c>
      <c r="B9" s="97"/>
      <c r="C9" s="97"/>
      <c r="D9" s="97"/>
      <c r="E9" s="97"/>
      <c r="F9" s="97"/>
      <c r="G9" s="97"/>
      <c r="H9" s="97">
        <f>'DLA (children)'!I$16</f>
        <v>47.305376162983578</v>
      </c>
      <c r="I9" s="97">
        <f>'DLA (children)'!J$16</f>
        <v>49.346361235669072</v>
      </c>
      <c r="J9" s="97">
        <f>'DLA (children)'!K$16</f>
        <v>51.94246416481117</v>
      </c>
      <c r="K9" s="97">
        <f>'DLA (children)'!L$16</f>
        <v>57.027973705596985</v>
      </c>
      <c r="L9" s="97">
        <f>'DLA (children)'!M$16</f>
        <v>59.731243369774049</v>
      </c>
      <c r="M9" s="97">
        <f>'DLA (children)'!N$16</f>
        <v>63.367563109461436</v>
      </c>
      <c r="N9" s="97">
        <f>'DLA (children)'!O$16</f>
        <v>67.11245669639483</v>
      </c>
      <c r="O9" s="97">
        <f>'DLA (children)'!P$16</f>
        <v>71.529723206617774</v>
      </c>
      <c r="P9" s="97">
        <f>'DLA (children)'!Q$16</f>
        <v>71.791182587646617</v>
      </c>
      <c r="Q9" s="97">
        <f>'DLA (children)'!R$16</f>
        <v>76.238475718435069</v>
      </c>
      <c r="R9" s="97">
        <f>'DLA (children)'!S$16</f>
        <v>79.377511134784569</v>
      </c>
      <c r="S9" s="97">
        <f>'DLA (children)'!T$16</f>
        <v>82.047999739670175</v>
      </c>
      <c r="T9" s="97">
        <f>'DLA (children)'!U$16</f>
        <v>95.01491002729523</v>
      </c>
      <c r="U9" s="97">
        <f>'DLA (children)'!V$16</f>
        <v>99.831667689266226</v>
      </c>
      <c r="V9" s="97">
        <f>'DLA (children)'!W$16</f>
        <v>101.83757113109874</v>
      </c>
      <c r="W9" s="97">
        <f>'DLA (children)'!X$16</f>
        <v>103.65311523720682</v>
      </c>
      <c r="X9" s="97">
        <f>'DLA (children)'!Y$16</f>
        <v>110.14453672551382</v>
      </c>
      <c r="Y9" s="109">
        <f>'DLA (children)'!Z$16</f>
        <v>117.65511059659529</v>
      </c>
    </row>
    <row r="10" spans="1:25" ht="15" customHeight="1" x14ac:dyDescent="0.4">
      <c r="A10" s="188" t="s">
        <v>54</v>
      </c>
      <c r="B10" s="97"/>
      <c r="C10" s="97"/>
      <c r="D10" s="97"/>
      <c r="E10" s="97"/>
      <c r="F10" s="97"/>
      <c r="G10" s="97"/>
      <c r="H10" s="97">
        <f>'DLA (working age)'!I$16</f>
        <v>328.1802718928983</v>
      </c>
      <c r="I10" s="97">
        <f>'DLA (working age)'!J$16</f>
        <v>349.32204410526504</v>
      </c>
      <c r="J10" s="97">
        <f>'DLA (working age)'!K$16</f>
        <v>366.18808638115826</v>
      </c>
      <c r="K10" s="97">
        <f>'DLA (working age)'!L$16</f>
        <v>379.4437553133061</v>
      </c>
      <c r="L10" s="97">
        <f>'DLA (working age)'!M$16</f>
        <v>391.24253228603237</v>
      </c>
      <c r="M10" s="97">
        <f>'DLA (working age)'!N$16</f>
        <v>408.78682753658921</v>
      </c>
      <c r="N10" s="97">
        <f>'DLA (working age)'!O$16</f>
        <v>424.12335935166988</v>
      </c>
      <c r="O10" s="97">
        <f>'DLA (working age)'!P$16</f>
        <v>448.28920549971821</v>
      </c>
      <c r="P10" s="97">
        <f>'DLA (working age)'!Q$16</f>
        <v>451.61825421284368</v>
      </c>
      <c r="Q10" s="97">
        <f>'DLA (working age)'!R$16</f>
        <v>474.55130609876659</v>
      </c>
      <c r="R10" s="97">
        <f>'DLA (working age)'!S$16</f>
        <v>502.19268083269566</v>
      </c>
      <c r="S10" s="97">
        <f>'DLA (working age)'!T$16</f>
        <v>506.36460506213359</v>
      </c>
      <c r="T10" s="97">
        <f>'DLA (working age)'!U$16</f>
        <v>459.68059666250264</v>
      </c>
      <c r="U10" s="97">
        <f>'DLA (working age)'!V$16</f>
        <v>386.50988161041431</v>
      </c>
      <c r="V10" s="97">
        <f>'DLA (working age)'!W$16</f>
        <v>262.32098714244194</v>
      </c>
      <c r="W10" s="97">
        <f>'DLA (working age)'!X$16</f>
        <v>157.42391679846051</v>
      </c>
      <c r="X10" s="97">
        <f>'DLA (working age)'!Y$16</f>
        <v>110.37605614698973</v>
      </c>
      <c r="Y10" s="109">
        <f>'DLA (working age)'!Z$16</f>
        <v>56.012455361585928</v>
      </c>
    </row>
    <row r="11" spans="1:25" ht="15" customHeight="1" x14ac:dyDescent="0.4">
      <c r="A11" s="188" t="s">
        <v>55</v>
      </c>
      <c r="B11" s="97"/>
      <c r="C11" s="97"/>
      <c r="D11" s="97"/>
      <c r="E11" s="97"/>
      <c r="F11" s="97"/>
      <c r="G11" s="97"/>
      <c r="H11" s="97">
        <f>'DLA (pensioners)'!I$16</f>
        <v>211.48208233028208</v>
      </c>
      <c r="I11" s="97">
        <f>'DLA (pensioners)'!J$16</f>
        <v>232.94724033978503</v>
      </c>
      <c r="J11" s="97">
        <f>'DLA (pensioners)'!K$16</f>
        <v>254.17574367954072</v>
      </c>
      <c r="K11" s="97">
        <f>'DLA (pensioners)'!L$16</f>
        <v>275.66932440869004</v>
      </c>
      <c r="L11" s="97">
        <f>'DLA (pensioners)'!M$16</f>
        <v>299.11658744039073</v>
      </c>
      <c r="M11" s="97">
        <f>'DLA (pensioners)'!N$16</f>
        <v>327.26946424009219</v>
      </c>
      <c r="N11" s="97">
        <f>'DLA (pensioners)'!O$16</f>
        <v>350.29718855618353</v>
      </c>
      <c r="O11" s="97">
        <f>'DLA (pensioners)'!P$16</f>
        <v>383.44431230960339</v>
      </c>
      <c r="P11" s="97">
        <f>'DLA (pensioners)'!Q$16</f>
        <v>401.36764058269949</v>
      </c>
      <c r="Q11" s="97">
        <f>'DLA (pensioners)'!R$16</f>
        <v>413.20735752154155</v>
      </c>
      <c r="R11" s="97">
        <f>'DLA (pensioners)'!S$16</f>
        <v>436.87765492771234</v>
      </c>
      <c r="S11" s="97">
        <f>'DLA (pensioners)'!T$16</f>
        <v>450.08281261922116</v>
      </c>
      <c r="T11" s="97">
        <f>'DLA (pensioners)'!U$16</f>
        <v>470.56662799474208</v>
      </c>
      <c r="U11" s="97">
        <f>'DLA (pensioners)'!V$16</f>
        <v>442.1258554807988</v>
      </c>
      <c r="V11" s="97">
        <f>'DLA (pensioners)'!W$16</f>
        <v>405.74114000735347</v>
      </c>
      <c r="W11" s="97">
        <f>'DLA (pensioners)'!X$16</f>
        <v>353.86185682875038</v>
      </c>
      <c r="X11" s="97">
        <f>'DLA (pensioners)'!Y$16</f>
        <v>332.13609875613685</v>
      </c>
      <c r="Y11" s="109">
        <f>'DLA (pensioners)'!Z$16</f>
        <v>310.88212166014205</v>
      </c>
    </row>
    <row r="12" spans="1:25" ht="15" customHeight="1" x14ac:dyDescent="0.4">
      <c r="A12" s="187" t="s">
        <v>96</v>
      </c>
      <c r="B12" s="97"/>
      <c r="C12" s="97"/>
      <c r="D12" s="97"/>
      <c r="E12" s="97"/>
      <c r="F12" s="97"/>
      <c r="G12" s="97"/>
      <c r="H12" s="97">
        <f>DHP!I$16</f>
        <v>0.565855</v>
      </c>
      <c r="I12" s="97">
        <f>DHP!J$16</f>
        <v>0.66974400000000012</v>
      </c>
      <c r="J12" s="97">
        <f>DHP!K$16</f>
        <v>0.70686599999999988</v>
      </c>
      <c r="K12" s="97">
        <f>DHP!L$16</f>
        <v>0.89972900000000022</v>
      </c>
      <c r="L12" s="97">
        <f>DHP!M$16</f>
        <v>0.90104099999999987</v>
      </c>
      <c r="M12" s="97">
        <f>DHP!N$16</f>
        <v>1.0088810000000001</v>
      </c>
      <c r="N12" s="97">
        <f>DHP!O$16</f>
        <v>1.0473090000000003</v>
      </c>
      <c r="O12" s="97">
        <f>DHP!P$16</f>
        <v>1.1789940000000001</v>
      </c>
      <c r="P12" s="97">
        <f>DHP!Q$16</f>
        <v>1.0657660000000002</v>
      </c>
      <c r="Q12" s="97">
        <f>DHP!R$16</f>
        <v>1.2054960000000001</v>
      </c>
      <c r="R12" s="97">
        <f>DHP!S$16</f>
        <v>2.5543660000000004</v>
      </c>
      <c r="S12" s="97">
        <f>DHP!T$16</f>
        <v>7.7241759999999999</v>
      </c>
      <c r="T12" s="97">
        <f>DHP!U$16</f>
        <v>8.2224470000000007</v>
      </c>
      <c r="U12" s="97">
        <f>DHP!V$16</f>
        <v>6.634253000000002</v>
      </c>
      <c r="V12" s="97">
        <f>DHP!W$16</f>
        <v>7.891589999999999</v>
      </c>
      <c r="W12" s="97">
        <f>DHP!X$16</f>
        <v>9.9099100000000018</v>
      </c>
      <c r="X12" s="97">
        <f>DHP!Y$16</f>
        <v>9.6459260000000011</v>
      </c>
      <c r="Y12" s="109">
        <f>DHP!Z$16</f>
        <v>8.4561011000000015</v>
      </c>
    </row>
    <row r="13" spans="1:25" ht="30" customHeight="1" x14ac:dyDescent="0.4">
      <c r="A13" s="187" t="s">
        <v>106</v>
      </c>
      <c r="B13" s="97"/>
      <c r="C13" s="97"/>
      <c r="D13" s="97"/>
      <c r="E13" s="97"/>
      <c r="F13" s="97">
        <f>ESA!G$16</f>
        <v>0</v>
      </c>
      <c r="G13" s="97">
        <f>ESA!H$16</f>
        <v>0</v>
      </c>
      <c r="H13" s="97">
        <f>ESA!I$16</f>
        <v>0</v>
      </c>
      <c r="I13" s="97">
        <f>ESA!J$16</f>
        <v>0</v>
      </c>
      <c r="J13" s="97">
        <f>ESA!K$16</f>
        <v>0</v>
      </c>
      <c r="K13" s="97">
        <f>ESA!L$16</f>
        <v>0</v>
      </c>
      <c r="L13" s="97">
        <f>ESA!M$16</f>
        <v>0</v>
      </c>
      <c r="M13" s="97">
        <f>ESA!N$16</f>
        <v>0</v>
      </c>
      <c r="N13" s="97">
        <f>ESA!O$16</f>
        <v>8.8607536855198479</v>
      </c>
      <c r="O13" s="97">
        <f>ESA!P$16</f>
        <v>84.701663213212839</v>
      </c>
      <c r="P13" s="97">
        <f>ESA!Q$16</f>
        <v>146.17378212114082</v>
      </c>
      <c r="Q13" s="97">
        <f>ESA!R$16</f>
        <v>217.5336981126633</v>
      </c>
      <c r="R13" s="97">
        <f>ESA!S$16</f>
        <v>415.26623580602359</v>
      </c>
      <c r="S13" s="97">
        <f>ESA!T$16</f>
        <v>646.57774403697488</v>
      </c>
      <c r="T13" s="97">
        <f>ESA!U$16</f>
        <v>804.41651451458222</v>
      </c>
      <c r="U13" s="97">
        <f>ESA!V$16</f>
        <v>900.44738130277165</v>
      </c>
      <c r="V13" s="97">
        <f>ESA!W$16</f>
        <v>952.5629876105786</v>
      </c>
      <c r="W13" s="97">
        <f>ESA!X$16</f>
        <v>1019.0943947671783</v>
      </c>
      <c r="X13" s="97">
        <f>ESA!Y$16</f>
        <v>1021.6268529957659</v>
      </c>
      <c r="Y13" s="109">
        <f>ESA!Z$16</f>
        <v>945.65813981343263</v>
      </c>
    </row>
    <row r="14" spans="1:25" ht="15" customHeight="1" x14ac:dyDescent="0.4">
      <c r="A14" s="189" t="s">
        <v>56</v>
      </c>
      <c r="B14" s="97">
        <f>HB!C$16</f>
        <v>506.35766899999999</v>
      </c>
      <c r="C14" s="97">
        <f>HB!D$16</f>
        <v>501.30169100000001</v>
      </c>
      <c r="D14" s="97">
        <f>HB!E$16</f>
        <v>500.110184</v>
      </c>
      <c r="E14" s="97">
        <f>HB!F$16</f>
        <v>507.55523399999998</v>
      </c>
      <c r="F14" s="97">
        <f>HB!G$16</f>
        <v>515.44808</v>
      </c>
      <c r="G14" s="97">
        <f>HB!H$16</f>
        <v>530.29586900000015</v>
      </c>
      <c r="H14" s="97">
        <f>HB!I$16</f>
        <v>573.33158800000001</v>
      </c>
      <c r="I14" s="97">
        <f>HB!J$16</f>
        <v>545.38730199999998</v>
      </c>
      <c r="J14" s="97">
        <f>HB!K$16</f>
        <v>559.05071800000007</v>
      </c>
      <c r="K14" s="97">
        <f>HB!L$16</f>
        <v>583.10007999999993</v>
      </c>
      <c r="L14" s="97">
        <f>HB!M$16</f>
        <v>613.72234400000002</v>
      </c>
      <c r="M14" s="97">
        <f>HB!N$16</f>
        <v>656.2032559999999</v>
      </c>
      <c r="N14" s="97">
        <f>HB!O$16</f>
        <v>712.19316100000003</v>
      </c>
      <c r="O14" s="97">
        <f>HB!P$16</f>
        <v>833.85396399999991</v>
      </c>
      <c r="P14" s="97">
        <f>HB!Q$16</f>
        <v>892.8476730000001</v>
      </c>
      <c r="Q14" s="97">
        <f>HB!R$16</f>
        <v>955.82454000000018</v>
      </c>
      <c r="R14" s="97">
        <f>HB!S$16</f>
        <v>991.56646499999988</v>
      </c>
      <c r="S14" s="97">
        <f>HB!T$16</f>
        <v>1003.9478170000001</v>
      </c>
      <c r="T14" s="97">
        <f>HB!U$16</f>
        <v>1011.282523</v>
      </c>
      <c r="U14" s="97">
        <f>HB!V$16</f>
        <v>1024.1701209999999</v>
      </c>
      <c r="V14" s="97">
        <f>HB!W$16</f>
        <v>1008.719562</v>
      </c>
      <c r="W14" s="97">
        <f>HB!X$16</f>
        <v>991.58816300000001</v>
      </c>
      <c r="X14" s="97">
        <f>HB!Y$16</f>
        <v>944.9523079999999</v>
      </c>
      <c r="Y14" s="109">
        <f>HB!Z$16</f>
        <v>856.13934777478198</v>
      </c>
    </row>
    <row r="15" spans="1:25" ht="15" customHeight="1" x14ac:dyDescent="0.4">
      <c r="A15" s="188" t="s">
        <v>191</v>
      </c>
      <c r="B15" s="97"/>
      <c r="C15" s="97"/>
      <c r="D15" s="97"/>
      <c r="E15" s="97"/>
      <c r="F15" s="97"/>
      <c r="G15" s="97"/>
      <c r="H15" s="97"/>
      <c r="I15" s="97"/>
      <c r="J15" s="97"/>
      <c r="K15" s="97"/>
      <c r="L15" s="97"/>
      <c r="M15" s="97"/>
      <c r="N15" s="108">
        <v>474.40384499999999</v>
      </c>
      <c r="O15" s="108">
        <v>580.88423499999999</v>
      </c>
      <c r="P15" s="108">
        <v>627.759816</v>
      </c>
      <c r="Q15" s="108">
        <v>677.80034599999999</v>
      </c>
      <c r="R15" s="108">
        <v>710.00972100000001</v>
      </c>
      <c r="S15" s="108">
        <v>715.05014399999993</v>
      </c>
      <c r="T15" s="108">
        <v>722.22576200000003</v>
      </c>
      <c r="U15" s="108">
        <v>733.02452300000004</v>
      </c>
      <c r="V15" s="108">
        <v>720.71489000000008</v>
      </c>
      <c r="W15" s="108">
        <v>705.97171600000001</v>
      </c>
      <c r="X15" s="108">
        <v>661.69333199999994</v>
      </c>
      <c r="Y15" s="249">
        <v>565.62252424713142</v>
      </c>
    </row>
    <row r="16" spans="1:25" ht="15" customHeight="1" x14ac:dyDescent="0.4">
      <c r="A16" s="188" t="s">
        <v>192</v>
      </c>
      <c r="B16" s="97"/>
      <c r="C16" s="97"/>
      <c r="D16" s="97"/>
      <c r="E16" s="97"/>
      <c r="F16" s="97"/>
      <c r="G16" s="97"/>
      <c r="H16" s="97"/>
      <c r="I16" s="97"/>
      <c r="J16" s="97"/>
      <c r="K16" s="97"/>
      <c r="L16" s="97"/>
      <c r="M16" s="97"/>
      <c r="N16" s="108">
        <v>237.78931699999998</v>
      </c>
      <c r="O16" s="108">
        <v>252.96973</v>
      </c>
      <c r="P16" s="108">
        <v>265.08785599999999</v>
      </c>
      <c r="Q16" s="108">
        <v>278.02419400000002</v>
      </c>
      <c r="R16" s="108">
        <v>281.55674299999998</v>
      </c>
      <c r="S16" s="108">
        <v>288.897673</v>
      </c>
      <c r="T16" s="108">
        <v>289.05676099999999</v>
      </c>
      <c r="U16" s="108">
        <v>291.14559800000001</v>
      </c>
      <c r="V16" s="108">
        <v>288.00467200000003</v>
      </c>
      <c r="W16" s="108">
        <v>285.61644699999999</v>
      </c>
      <c r="X16" s="108">
        <v>283.25897600000002</v>
      </c>
      <c r="Y16" s="249">
        <v>290.51682352765056</v>
      </c>
    </row>
    <row r="17" spans="1:25" ht="15" customHeight="1" x14ac:dyDescent="0.4">
      <c r="A17" s="189" t="s">
        <v>57</v>
      </c>
      <c r="B17" s="97">
        <f>IB!C$16</f>
        <v>754.17080012627844</v>
      </c>
      <c r="C17" s="97">
        <f>IB!D$16</f>
        <v>719.21410879676546</v>
      </c>
      <c r="D17" s="97">
        <f>IB!E$16</f>
        <v>694.68411771453407</v>
      </c>
      <c r="E17" s="97">
        <f>IB!F$16</f>
        <v>647.3782371784107</v>
      </c>
      <c r="F17" s="97">
        <f>IB!G$16</f>
        <v>643.70114625248425</v>
      </c>
      <c r="G17" s="97">
        <f>IB!H$16</f>
        <v>635.78941135165655</v>
      </c>
      <c r="H17" s="97">
        <f>IB!I$16</f>
        <v>626.65710098665045</v>
      </c>
      <c r="I17" s="97">
        <f>IB!J$16</f>
        <v>614.27346954720849</v>
      </c>
      <c r="J17" s="97">
        <f>IB!K$16</f>
        <v>597.93560974776483</v>
      </c>
      <c r="K17" s="97">
        <f>IB!L$16</f>
        <v>593.15456125508763</v>
      </c>
      <c r="L17" s="97">
        <f>IB!M$16</f>
        <v>576.98178892243527</v>
      </c>
      <c r="M17" s="97">
        <f>IB!N$16</f>
        <v>575.28654637333364</v>
      </c>
      <c r="N17" s="97">
        <f>IB!O$16</f>
        <v>551.8758918970791</v>
      </c>
      <c r="O17" s="97">
        <f>IB!P$16</f>
        <v>512.88188855926626</v>
      </c>
      <c r="P17" s="97">
        <f>IB!Q$16</f>
        <v>463.78917077001734</v>
      </c>
      <c r="Q17" s="97">
        <f>IB!R$16</f>
        <v>411.81202167130101</v>
      </c>
      <c r="R17" s="97">
        <f>IB!S$16</f>
        <v>273.00947288510542</v>
      </c>
      <c r="S17" s="97">
        <f>IB!T$16</f>
        <v>108.78930702047701</v>
      </c>
      <c r="T17" s="97">
        <f>IB!U$16</f>
        <v>25.092062251152942</v>
      </c>
      <c r="U17" s="97">
        <f>IB!V$16</f>
        <v>6.167674214365749</v>
      </c>
      <c r="V17" s="97">
        <f>IB!W$16</f>
        <v>1.9016912517196345</v>
      </c>
      <c r="W17" s="97">
        <f>IB!X$16</f>
        <v>1.7059985038590746</v>
      </c>
      <c r="X17" s="97">
        <f>IB!Y$16</f>
        <v>0</v>
      </c>
      <c r="Y17" s="109">
        <f>IB!Z$16</f>
        <v>0</v>
      </c>
    </row>
    <row r="18" spans="1:25" ht="30" customHeight="1" x14ac:dyDescent="0.4">
      <c r="A18" s="187" t="s">
        <v>58</v>
      </c>
      <c r="B18" s="97">
        <f>IS!C$16</f>
        <v>807.93509592135092</v>
      </c>
      <c r="C18" s="97">
        <f>IS!D$16</f>
        <v>679.55540897603453</v>
      </c>
      <c r="D18" s="97">
        <f>IS!E$16</f>
        <v>672.75957226575395</v>
      </c>
      <c r="E18" s="97">
        <f>IS!F$16</f>
        <v>705.70948571535439</v>
      </c>
      <c r="F18" s="97">
        <f>IS!G$16</f>
        <v>768.29676708782927</v>
      </c>
      <c r="G18" s="97">
        <f>IS!H$16</f>
        <v>822.37174119237477</v>
      </c>
      <c r="H18" s="97">
        <f>IS!I$16</f>
        <v>829.03433670451432</v>
      </c>
      <c r="I18" s="97">
        <f>IS!J$16</f>
        <v>751.78204558047264</v>
      </c>
      <c r="J18" s="97">
        <f>IS!K$16</f>
        <v>590.92926791623347</v>
      </c>
      <c r="K18" s="97">
        <f>IS!L$16</f>
        <v>539.7240858556703</v>
      </c>
      <c r="L18" s="97">
        <f>IS!M$16</f>
        <v>521.26729769371548</v>
      </c>
      <c r="M18" s="97">
        <f>IS!N$16</f>
        <v>526.06471103557817</v>
      </c>
      <c r="N18" s="97">
        <f>IS!O$16</f>
        <v>503.62049744491014</v>
      </c>
      <c r="O18" s="97">
        <f>IS!P$16</f>
        <v>486.4586204195183</v>
      </c>
      <c r="P18" s="97">
        <f>IS!Q$16</f>
        <v>457.2101994730034</v>
      </c>
      <c r="Q18" s="97">
        <f>IS!R$16</f>
        <v>409.90540315830617</v>
      </c>
      <c r="R18" s="97">
        <f>IS!S$16</f>
        <v>310.3208151429003</v>
      </c>
      <c r="S18" s="97">
        <f>IS!T$16</f>
        <v>217.44171221008176</v>
      </c>
      <c r="T18" s="97">
        <f>IS!U$16</f>
        <v>174.84534844845314</v>
      </c>
      <c r="U18" s="97">
        <f>IS!V$16</f>
        <v>156.06993210705116</v>
      </c>
      <c r="V18" s="97">
        <f>IS!W$16</f>
        <v>137.76396238315837</v>
      </c>
      <c r="W18" s="97">
        <f>IS!X$16</f>
        <v>130.56912534854263</v>
      </c>
      <c r="X18" s="97">
        <f>IS!Y$16</f>
        <v>111.83972348981517</v>
      </c>
      <c r="Y18" s="109">
        <f>IS!Z$16</f>
        <v>84.066409436659939</v>
      </c>
    </row>
    <row r="19" spans="1:25" ht="15" customHeight="1" x14ac:dyDescent="0.4">
      <c r="A19" s="188" t="s">
        <v>59</v>
      </c>
      <c r="B19" s="97">
        <f>'IS MIG'!C$16</f>
        <v>213.01745262629291</v>
      </c>
      <c r="C19" s="97">
        <f>'IS MIG'!D$16</f>
        <v>211.09525946103432</v>
      </c>
      <c r="D19" s="97">
        <f>'IS MIG'!E$16</f>
        <v>199.18261678185951</v>
      </c>
      <c r="E19" s="97">
        <f>'IS MIG'!F$16</f>
        <v>211.00166016419792</v>
      </c>
      <c r="F19" s="97">
        <f>'IS MIG'!G$16</f>
        <v>220.97854774676145</v>
      </c>
      <c r="G19" s="97">
        <f>'IS MIG'!H$16</f>
        <v>240.6919903700595</v>
      </c>
      <c r="H19" s="97">
        <f>'IS MIG'!I$16</f>
        <v>241.17534783870008</v>
      </c>
      <c r="I19" s="97">
        <f>'IS MIG'!J$16</f>
        <v>134.43764947369095</v>
      </c>
      <c r="J19" s="97">
        <f>'IS MIG'!K$16</f>
        <v>0</v>
      </c>
      <c r="K19" s="97">
        <f>'IS MIG'!L$16</f>
        <v>0</v>
      </c>
      <c r="L19" s="97">
        <f>'IS MIG'!M$16</f>
        <v>0</v>
      </c>
      <c r="M19" s="97">
        <f>'IS MIG'!N$16</f>
        <v>0</v>
      </c>
      <c r="N19" s="97">
        <f>'IS MIG'!O$16</f>
        <v>0</v>
      </c>
      <c r="O19" s="97">
        <f>'IS MIG'!P$16</f>
        <v>0</v>
      </c>
      <c r="P19" s="97">
        <f>'IS MIG'!Q$16</f>
        <v>0</v>
      </c>
      <c r="Q19" s="97">
        <f>'IS MIG'!R$16</f>
        <v>0</v>
      </c>
      <c r="R19" s="97">
        <f>'IS MIG'!S$16</f>
        <v>0</v>
      </c>
      <c r="S19" s="97">
        <f>'IS MIG'!T$16</f>
        <v>0</v>
      </c>
      <c r="T19" s="97">
        <f>'IS MIG'!U$16</f>
        <v>0</v>
      </c>
      <c r="U19" s="97">
        <f>'IS MIG'!V$16</f>
        <v>0</v>
      </c>
      <c r="V19" s="97">
        <f>'IS MIG'!W$16</f>
        <v>0</v>
      </c>
      <c r="W19" s="97">
        <f>'IS MIG'!X$16</f>
        <v>0</v>
      </c>
      <c r="X19" s="97">
        <f>'IS MIG'!Y$16</f>
        <v>0</v>
      </c>
      <c r="Y19" s="109">
        <f>'IS MIG'!Z$16</f>
        <v>0</v>
      </c>
    </row>
    <row r="20" spans="1:25" ht="15" customHeight="1" x14ac:dyDescent="0.4">
      <c r="A20" s="188" t="s">
        <v>193</v>
      </c>
      <c r="B20" s="97"/>
      <c r="C20" s="97"/>
      <c r="D20" s="97"/>
      <c r="E20" s="97"/>
      <c r="F20" s="97">
        <f>'IS (incapacity)'!G$16</f>
        <v>275.16272367652726</v>
      </c>
      <c r="G20" s="97">
        <f>'IS (incapacity)'!H$16</f>
        <v>296.67041468469603</v>
      </c>
      <c r="H20" s="97">
        <f>'IS (incapacity)'!I$16</f>
        <v>300.19671026712945</v>
      </c>
      <c r="I20" s="97">
        <f>'IS (incapacity)'!J$16</f>
        <v>317.82703936036609</v>
      </c>
      <c r="J20" s="97">
        <f>'IS (incapacity)'!K$16</f>
        <v>314.7947233463874</v>
      </c>
      <c r="K20" s="97">
        <f>'IS (incapacity)'!L$16</f>
        <v>292.17456439678926</v>
      </c>
      <c r="L20" s="97">
        <f>'IS (incapacity)'!M$16</f>
        <v>293.04010494847398</v>
      </c>
      <c r="M20" s="97">
        <f>'IS (incapacity)'!N$16</f>
        <v>319.59264843862417</v>
      </c>
      <c r="N20" s="97">
        <f>'IS (incapacity)'!O$16</f>
        <v>317.97678924705178</v>
      </c>
      <c r="O20" s="97">
        <f>'IS (incapacity)'!P$16</f>
        <v>308.04888255453318</v>
      </c>
      <c r="P20" s="97">
        <f>'IS (incapacity)'!Q$16</f>
        <v>284.96443563578651</v>
      </c>
      <c r="Q20" s="97">
        <f>'IS (incapacity)'!R$16</f>
        <v>247.8473798896899</v>
      </c>
      <c r="R20" s="97">
        <f>'IS (incapacity)'!S$16</f>
        <v>153.22826080220025</v>
      </c>
      <c r="S20" s="97">
        <f>'IS (incapacity)'!T$16</f>
        <v>71.094549206448775</v>
      </c>
      <c r="T20" s="97">
        <f>'IS (incapacity)'!U$16</f>
        <v>33.901485803555282</v>
      </c>
      <c r="U20" s="97">
        <f>'IS (incapacity)'!V$16</f>
        <v>18.118527142836356</v>
      </c>
      <c r="V20" s="97">
        <f>'IS (incapacity)'!W$16</f>
        <v>9.684195352195287</v>
      </c>
      <c r="W20" s="97">
        <f>'IS (incapacity)'!X$16</f>
        <v>2.9577556055312861</v>
      </c>
      <c r="X20" s="97">
        <f>'IS (incapacity)'!Y$16</f>
        <v>0</v>
      </c>
      <c r="Y20" s="109">
        <f>'IS (incapacity)'!Z$16</f>
        <v>0</v>
      </c>
    </row>
    <row r="21" spans="1:25" ht="15" customHeight="1" x14ac:dyDescent="0.4">
      <c r="A21" s="188" t="s">
        <v>194</v>
      </c>
      <c r="B21" s="97"/>
      <c r="C21" s="97"/>
      <c r="D21" s="97"/>
      <c r="E21" s="97"/>
      <c r="F21" s="97">
        <f>'IS (lone parent)'!G$16</f>
        <v>243.03044430322484</v>
      </c>
      <c r="G21" s="97">
        <f>'IS (lone parent)'!H$16</f>
        <v>251.37750555224929</v>
      </c>
      <c r="H21" s="97">
        <f>'IS (lone parent)'!I$16</f>
        <v>253.67991311008947</v>
      </c>
      <c r="I21" s="97">
        <f>'IS (lone parent)'!J$16</f>
        <v>263.47033959141686</v>
      </c>
      <c r="J21" s="97">
        <f>'IS (lone parent)'!K$16</f>
        <v>240.36284938226441</v>
      </c>
      <c r="K21" s="97">
        <f>'IS (lone parent)'!L$16</f>
        <v>206.67089379062378</v>
      </c>
      <c r="L21" s="97">
        <f>'IS (lone parent)'!M$16</f>
        <v>187.30319988700023</v>
      </c>
      <c r="M21" s="97">
        <f>'IS (lone parent)'!N$16</f>
        <v>172.05514855719753</v>
      </c>
      <c r="N21" s="97">
        <f>'IS (lone parent)'!O$16</f>
        <v>155.79884943759333</v>
      </c>
      <c r="O21" s="97">
        <f>'IS (lone parent)'!P$16</f>
        <v>146.38870475220401</v>
      </c>
      <c r="P21" s="97">
        <f>'IS (lone parent)'!Q$16</f>
        <v>133.57067790886043</v>
      </c>
      <c r="Q21" s="97">
        <f>'IS (lone parent)'!R$16</f>
        <v>121.32686969128019</v>
      </c>
      <c r="R21" s="97">
        <f>'IS (lone parent)'!S$16</f>
        <v>112.50291994508996</v>
      </c>
      <c r="S21" s="97">
        <f>'IS (lone parent)'!T$16</f>
        <v>100.07937924641027</v>
      </c>
      <c r="T21" s="97">
        <f>'IS (lone parent)'!U$16</f>
        <v>93.853011324117489</v>
      </c>
      <c r="U21" s="97">
        <f>'IS (lone parent)'!V$16</f>
        <v>88.552906944424223</v>
      </c>
      <c r="V21" s="97">
        <f>'IS (lone parent)'!W$16</f>
        <v>79.943805076271033</v>
      </c>
      <c r="W21" s="97">
        <f>'IS (lone parent)'!X$16</f>
        <v>77.523277665558155</v>
      </c>
      <c r="X21" s="97">
        <f>'IS (lone parent)'!Y$16</f>
        <v>64.12302423418376</v>
      </c>
      <c r="Y21" s="109">
        <f>'IS (lone parent)'!Z$16</f>
        <v>46.028201306583455</v>
      </c>
    </row>
    <row r="22" spans="1:25" ht="15" customHeight="1" x14ac:dyDescent="0.4">
      <c r="A22" s="188" t="s">
        <v>195</v>
      </c>
      <c r="B22" s="97"/>
      <c r="C22" s="97"/>
      <c r="D22" s="97"/>
      <c r="E22" s="97"/>
      <c r="F22" s="97">
        <f>'IS (carer)'!G$16</f>
        <v>14.483824856936291</v>
      </c>
      <c r="G22" s="97">
        <f>'IS (carer)'!H$16</f>
        <v>18.505869412818733</v>
      </c>
      <c r="H22" s="97">
        <f>'IS (carer)'!I$16</f>
        <v>19.94789664701716</v>
      </c>
      <c r="I22" s="97">
        <f>'IS (carer)'!J$16</f>
        <v>21.724667508519772</v>
      </c>
      <c r="J22" s="97">
        <f>'IS (carer)'!K$16</f>
        <v>21.407638573390393</v>
      </c>
      <c r="K22" s="97">
        <f>'IS (carer)'!L$16</f>
        <v>20.357000085209719</v>
      </c>
      <c r="L22" s="97">
        <f>'IS (carer)'!M$16</f>
        <v>19.818227897271278</v>
      </c>
      <c r="M22" s="97">
        <f>'IS (carer)'!N$16</f>
        <v>19.317478863408937</v>
      </c>
      <c r="N22" s="97">
        <f>'IS (carer)'!O$16</f>
        <v>18.7159371975916</v>
      </c>
      <c r="O22" s="97">
        <f>'IS (carer)'!P$16</f>
        <v>20.50013595985958</v>
      </c>
      <c r="P22" s="97">
        <f>'IS (carer)'!Q$16</f>
        <v>26.073028597472902</v>
      </c>
      <c r="Q22" s="97">
        <f>'IS (carer)'!R$16</f>
        <v>28.642023177528433</v>
      </c>
      <c r="R22" s="97">
        <f>'IS (carer)'!S$16</f>
        <v>33.796318602619415</v>
      </c>
      <c r="S22" s="97">
        <f>'IS (carer)'!T$16</f>
        <v>36.482376442498946</v>
      </c>
      <c r="T22" s="97">
        <f>'IS (carer)'!U$16</f>
        <v>38.781682057227421</v>
      </c>
      <c r="U22" s="97">
        <f>'IS (carer)'!V$16</f>
        <v>42.185113886379312</v>
      </c>
      <c r="V22" s="97">
        <f>'IS (carer)'!W$16</f>
        <v>41.763761454920846</v>
      </c>
      <c r="W22" s="97">
        <f>'IS (carer)'!X$16</f>
        <v>44.821761397586336</v>
      </c>
      <c r="X22" s="97">
        <f>'IS (carer)'!Y$16</f>
        <v>43.730438609466844</v>
      </c>
      <c r="Y22" s="109">
        <f>'IS (carer)'!Z$16</f>
        <v>36.277707931654653</v>
      </c>
    </row>
    <row r="23" spans="1:25" ht="15" customHeight="1" x14ac:dyDescent="0.4">
      <c r="A23" s="188" t="s">
        <v>196</v>
      </c>
      <c r="B23" s="97"/>
      <c r="C23" s="97"/>
      <c r="D23" s="97"/>
      <c r="E23" s="97"/>
      <c r="F23" s="97">
        <f>'IS (others)'!G$16</f>
        <v>14.641226504379347</v>
      </c>
      <c r="G23" s="97">
        <f>'IS (others)'!H$16</f>
        <v>15.125961172551172</v>
      </c>
      <c r="H23" s="97">
        <f>'IS (others)'!I$16</f>
        <v>14.034468841578102</v>
      </c>
      <c r="I23" s="97">
        <f>'IS (others)'!J$16</f>
        <v>14.322349646478953</v>
      </c>
      <c r="J23" s="97">
        <f>'IS (others)'!K$16</f>
        <v>14.364056614191238</v>
      </c>
      <c r="K23" s="97">
        <f>'IS (others)'!L$16</f>
        <v>18.487590392244005</v>
      </c>
      <c r="L23" s="97">
        <f>'IS (others)'!M$16</f>
        <v>19.554581639340284</v>
      </c>
      <c r="M23" s="97">
        <f>'IS (others)'!N$16</f>
        <v>15.130128695933873</v>
      </c>
      <c r="N23" s="97">
        <f>'IS (others)'!O$16</f>
        <v>12.401712801927204</v>
      </c>
      <c r="O23" s="97">
        <f>'IS (others)'!P$16</f>
        <v>12.012298936682066</v>
      </c>
      <c r="P23" s="97">
        <f>'IS (others)'!Q$16</f>
        <v>12.888191249564684</v>
      </c>
      <c r="Q23" s="97">
        <f>'IS (others)'!R$16</f>
        <v>11.948810011626319</v>
      </c>
      <c r="R23" s="97">
        <f>'IS (others)'!S$16</f>
        <v>10.664338662828978</v>
      </c>
      <c r="S23" s="97">
        <f>'IS (others)'!T$16</f>
        <v>9.7639312248119534</v>
      </c>
      <c r="T23" s="97">
        <f>'IS (others)'!U$16</f>
        <v>8.3734387979704348</v>
      </c>
      <c r="U23" s="97">
        <f>'IS (others)'!V$16</f>
        <v>7.2464277273278901</v>
      </c>
      <c r="V23" s="97">
        <f>'IS (others)'!W$16</f>
        <v>6.2913638907430025</v>
      </c>
      <c r="W23" s="97">
        <f>'IS (others)'!X$16</f>
        <v>5.1606186613294485</v>
      </c>
      <c r="X23" s="97">
        <f>'IS (others)'!Y$16</f>
        <v>3.7561458224428472</v>
      </c>
      <c r="Y23" s="109">
        <f>'IS (others)'!Z$16</f>
        <v>1.641829945406694</v>
      </c>
    </row>
    <row r="24" spans="1:25" ht="30" customHeight="1" x14ac:dyDescent="0.4">
      <c r="A24" s="189" t="s">
        <v>64</v>
      </c>
      <c r="B24" s="97"/>
      <c r="C24" s="97"/>
      <c r="D24" s="97"/>
      <c r="E24" s="97"/>
      <c r="F24" s="97">
        <f>IIDB!G$16</f>
        <v>50.432316156717697</v>
      </c>
      <c r="G24" s="97">
        <f>IIDB!H$16</f>
        <v>51.746581707770453</v>
      </c>
      <c r="H24" s="97">
        <f>IIDB!I$16</f>
        <v>52.000526379613966</v>
      </c>
      <c r="I24" s="97">
        <f>IIDB!J$16</f>
        <v>52.27265606936885</v>
      </c>
      <c r="J24" s="97">
        <f>IIDB!K$16</f>
        <v>53.701046227507227</v>
      </c>
      <c r="K24" s="97">
        <f>IIDB!L$16</f>
        <v>53.57781923195941</v>
      </c>
      <c r="L24" s="97">
        <f>IIDB!M$16</f>
        <v>53.365494926320657</v>
      </c>
      <c r="M24" s="97">
        <f>IIDB!N$16</f>
        <v>53.550301115948422</v>
      </c>
      <c r="N24" s="97">
        <f>IIDB!O$16</f>
        <v>54.458691308829209</v>
      </c>
      <c r="O24" s="97">
        <f>IIDB!P$16</f>
        <v>56.236756610488918</v>
      </c>
      <c r="P24" s="97">
        <f>IIDB!Q$16</f>
        <v>59.85513078757932</v>
      </c>
      <c r="Q24" s="97">
        <f>IIDB!R$16</f>
        <v>59.643325074747295</v>
      </c>
      <c r="R24" s="97">
        <f>IIDB!S$16</f>
        <v>60.748283661984374</v>
      </c>
      <c r="S24" s="97">
        <f>IIDB!T$16</f>
        <v>60.415936007673118</v>
      </c>
      <c r="T24" s="97">
        <f>IIDB!U$16</f>
        <v>60.644346882167902</v>
      </c>
      <c r="U24" s="97">
        <f>IIDB!V$16</f>
        <v>59.086417919644973</v>
      </c>
      <c r="V24" s="97">
        <f>IIDB!W$16</f>
        <v>56.858228799920759</v>
      </c>
      <c r="W24" s="97">
        <f>IIDB!X$16</f>
        <v>55.456947556684163</v>
      </c>
      <c r="X24" s="97">
        <f>IIDB!Y$16</f>
        <v>55.326945674747641</v>
      </c>
      <c r="Y24" s="109">
        <f>IIDB!Z$16</f>
        <v>54.821785659151303</v>
      </c>
    </row>
    <row r="25" spans="1:25" ht="15" customHeight="1" x14ac:dyDescent="0.4">
      <c r="A25" s="187" t="s">
        <v>65</v>
      </c>
      <c r="B25" s="97">
        <f>JSA!C$16</f>
        <v>107.78363650286869</v>
      </c>
      <c r="C25" s="97">
        <f>JSA!D$16</f>
        <v>198.81209304540039</v>
      </c>
      <c r="D25" s="97">
        <f>JSA!E$16</f>
        <v>184.72758101682356</v>
      </c>
      <c r="E25" s="97">
        <f>JSA!F$16</f>
        <v>164.54753241899238</v>
      </c>
      <c r="F25" s="97">
        <f>JSA!G$16</f>
        <v>153.88684913317039</v>
      </c>
      <c r="G25" s="97">
        <f>JSA!H$16</f>
        <v>135.15634843895415</v>
      </c>
      <c r="H25" s="97">
        <f>JSA!I$16</f>
        <v>131.03091771061094</v>
      </c>
      <c r="I25" s="97">
        <f>JSA!J$16</f>
        <v>122.6051817825774</v>
      </c>
      <c r="J25" s="97">
        <f>JSA!K$16</f>
        <v>105.1653203581977</v>
      </c>
      <c r="K25" s="97">
        <f>JSA!L$16</f>
        <v>111.26559913302277</v>
      </c>
      <c r="L25" s="97">
        <f>JSA!M$16</f>
        <v>113.83669046906338</v>
      </c>
      <c r="M25" s="97">
        <f>JSA!N$16</f>
        <v>109.64765789127556</v>
      </c>
      <c r="N25" s="97">
        <f>JSA!O$16</f>
        <v>148.64192164265006</v>
      </c>
      <c r="O25" s="97">
        <f>JSA!P$16</f>
        <v>239.35075304869594</v>
      </c>
      <c r="P25" s="97">
        <f>JSA!Q$16</f>
        <v>224.06662473870642</v>
      </c>
      <c r="Q25" s="97">
        <f>JSA!R$16</f>
        <v>250.62263668096736</v>
      </c>
      <c r="R25" s="97">
        <f>JSA!S$16</f>
        <v>270.99968515189948</v>
      </c>
      <c r="S25" s="97">
        <f>JSA!T$16</f>
        <v>236.39111939580414</v>
      </c>
      <c r="T25" s="97">
        <f>JSA!U$16</f>
        <v>183.09310392325821</v>
      </c>
      <c r="U25" s="97">
        <f>JSA!V$16</f>
        <v>144.32865249269409</v>
      </c>
      <c r="V25" s="97">
        <f>JSA!W$16</f>
        <v>111.0528772795389</v>
      </c>
      <c r="W25" s="97">
        <f>JSA!X$16</f>
        <v>90.152862096661792</v>
      </c>
      <c r="X25" s="97">
        <f>JSA!Y$16</f>
        <v>66.102169006396224</v>
      </c>
      <c r="Y25" s="109">
        <f>JSA!Z$16</f>
        <v>35.765177862338227</v>
      </c>
    </row>
    <row r="26" spans="1:25" ht="15" customHeight="1" x14ac:dyDescent="0.4">
      <c r="A26" s="187" t="s">
        <v>66</v>
      </c>
      <c r="B26" s="97">
        <f>MA!C$16</f>
        <v>1.5423868918200792</v>
      </c>
      <c r="C26" s="97">
        <f>MA!D$16</f>
        <v>1.7474989125835798</v>
      </c>
      <c r="D26" s="97">
        <f>MA!E$16</f>
        <v>2.0342563718811104</v>
      </c>
      <c r="E26" s="97">
        <f>MA!F$16</f>
        <v>1.197564430184372</v>
      </c>
      <c r="F26" s="97">
        <f>MA!G$16</f>
        <v>2.1838856531461133</v>
      </c>
      <c r="G26" s="97">
        <f>MA!H$16</f>
        <v>2.5764421712789938</v>
      </c>
      <c r="H26" s="97">
        <f>MA!I$16</f>
        <v>2.7289551697474024</v>
      </c>
      <c r="I26" s="97">
        <f>MA!J$16</f>
        <v>5.7711275494262502</v>
      </c>
      <c r="J26" s="97">
        <f>MA!K$16</f>
        <v>7.0083912196112541</v>
      </c>
      <c r="K26" s="97">
        <f>MA!L$16</f>
        <v>6.0209053536666977</v>
      </c>
      <c r="L26" s="97">
        <f>MA!M$16</f>
        <v>6.8482280972570422</v>
      </c>
      <c r="M26" s="97">
        <f>MA!N$16</f>
        <v>10.462692503366416</v>
      </c>
      <c r="N26" s="97">
        <f>MA!O$16</f>
        <v>12.615519247890285</v>
      </c>
      <c r="O26" s="97">
        <f>MA!P$16</f>
        <v>14.65706617169632</v>
      </c>
      <c r="P26" s="97">
        <f>MA!Q$16</f>
        <v>14.636923929099357</v>
      </c>
      <c r="Q26" s="97">
        <f>MA!R$16</f>
        <v>17.676705645982377</v>
      </c>
      <c r="R26" s="97">
        <f>MA!S$16</f>
        <v>16.618282002373746</v>
      </c>
      <c r="S26" s="97">
        <f>MA!T$16</f>
        <v>17.256686264631266</v>
      </c>
      <c r="T26" s="97">
        <f>MA!U$16</f>
        <v>16.759418563872714</v>
      </c>
      <c r="U26" s="97">
        <f>MA!V$16</f>
        <v>17.891856671842934</v>
      </c>
      <c r="V26" s="97">
        <f>MA!W$16</f>
        <v>17.246999409001138</v>
      </c>
      <c r="W26" s="97">
        <f>MA!X$16</f>
        <v>17.152651431500178</v>
      </c>
      <c r="X26" s="97">
        <f>MA!Y$16</f>
        <v>16.89256789433508</v>
      </c>
      <c r="Y26" s="109">
        <f>MA!Z$16</f>
        <v>16.692767678195949</v>
      </c>
    </row>
    <row r="27" spans="1:25" ht="15" customHeight="1" x14ac:dyDescent="0.4">
      <c r="A27" s="187" t="s">
        <v>197</v>
      </c>
      <c r="B27" s="97"/>
      <c r="C27" s="97"/>
      <c r="D27" s="97"/>
      <c r="E27" s="97"/>
      <c r="F27" s="97"/>
      <c r="G27" s="97"/>
      <c r="H27" s="97"/>
      <c r="I27" s="97"/>
      <c r="J27" s="97">
        <f>O75TVL!K$16</f>
        <v>23.632745466811379</v>
      </c>
      <c r="K27" s="97">
        <f>O75TVL!L$16</f>
        <v>24.911063738957544</v>
      </c>
      <c r="L27" s="97">
        <f>O75TVL!M$16</f>
        <v>26.319766203143804</v>
      </c>
      <c r="M27" s="97">
        <f>O75TVL!N$16</f>
        <v>27.407607546984693</v>
      </c>
      <c r="N27" s="97">
        <f>O75TVL!O$16</f>
        <v>28.306168485147904</v>
      </c>
      <c r="O27" s="97">
        <f>O75TVL!P$16</f>
        <v>29.433457213189588</v>
      </c>
      <c r="P27" s="97">
        <f>O75TVL!Q$16</f>
        <v>30.969407673435619</v>
      </c>
      <c r="Q27" s="97">
        <f>O75TVL!R$16</f>
        <v>31.36123205905292</v>
      </c>
      <c r="R27" s="97">
        <f>O75TVL!S$16</f>
        <v>31.740581704073193</v>
      </c>
      <c r="S27" s="97">
        <f>O75TVL!T$16</f>
        <v>32.135654812755199</v>
      </c>
      <c r="T27" s="97">
        <f>O75TVL!U$16</f>
        <v>32.392992446974972</v>
      </c>
      <c r="U27" s="97">
        <f>O75TVL!V$16</f>
        <v>32.865282526712058</v>
      </c>
      <c r="V27" s="97">
        <f>O75TVL!W$16</f>
        <v>33.171931123854336</v>
      </c>
      <c r="W27" s="97">
        <f>O75TVL!X$16</f>
        <v>34.609805559508473</v>
      </c>
      <c r="X27" s="97">
        <f>O75TVL!Y$16</f>
        <v>24.761306553013071</v>
      </c>
      <c r="Y27" s="109">
        <f>O75TVL!Z$16</f>
        <v>13.372868692800283</v>
      </c>
    </row>
    <row r="28" spans="1:25" ht="15" customHeight="1" x14ac:dyDescent="0.4">
      <c r="A28" s="187" t="s">
        <v>100</v>
      </c>
      <c r="B28" s="97"/>
      <c r="C28" s="97"/>
      <c r="D28" s="97"/>
      <c r="E28" s="97"/>
      <c r="F28" s="97"/>
      <c r="G28" s="97"/>
      <c r="H28" s="97"/>
      <c r="I28" s="97">
        <f>PC!J$16</f>
        <v>0</v>
      </c>
      <c r="J28" s="97">
        <f>PC!K$16</f>
        <v>351.9463827523536</v>
      </c>
      <c r="K28" s="97">
        <f>PC!L$16</f>
        <v>380.91414097128597</v>
      </c>
      <c r="L28" s="97">
        <f>PC!M$16</f>
        <v>409.83504423389223</v>
      </c>
      <c r="M28" s="97">
        <f>PC!N$16</f>
        <v>441.86206835144168</v>
      </c>
      <c r="N28" s="97">
        <f>PC!O$16</f>
        <v>463.71296275504318</v>
      </c>
      <c r="O28" s="97">
        <f>PC!P$16</f>
        <v>489.78636089066924</v>
      </c>
      <c r="P28" s="97">
        <f>PC!Q$16</f>
        <v>492.98187561880735</v>
      </c>
      <c r="Q28" s="97">
        <f>PC!R$16</f>
        <v>479.05013581276989</v>
      </c>
      <c r="R28" s="97">
        <f>PC!S$16</f>
        <v>446.15930512622441</v>
      </c>
      <c r="S28" s="97">
        <f>PC!T$16</f>
        <v>416.85941093963316</v>
      </c>
      <c r="T28" s="97">
        <f>PC!U$16</f>
        <v>386.43797223217581</v>
      </c>
      <c r="U28" s="97">
        <f>PC!V$16</f>
        <v>353.69396029381392</v>
      </c>
      <c r="V28" s="97">
        <f>PC!W$16</f>
        <v>325.69010905198695</v>
      </c>
      <c r="W28" s="97">
        <f>PC!X$16</f>
        <v>306.79304822986637</v>
      </c>
      <c r="X28" s="97">
        <f>PC!Y$16</f>
        <v>291.71122594786885</v>
      </c>
      <c r="Y28" s="109">
        <f>PC!Z$16</f>
        <v>285.52014101860772</v>
      </c>
    </row>
    <row r="29" spans="1:25" ht="30" customHeight="1" x14ac:dyDescent="0.4">
      <c r="A29" s="187" t="s">
        <v>113</v>
      </c>
      <c r="B29" s="97"/>
      <c r="C29" s="97"/>
      <c r="D29" s="97"/>
      <c r="E29" s="97"/>
      <c r="F29" s="97"/>
      <c r="G29" s="97"/>
      <c r="H29" s="97"/>
      <c r="I29" s="97">
        <f>PIP!J$16</f>
        <v>0</v>
      </c>
      <c r="J29" s="97">
        <f>PIP!K$16</f>
        <v>0</v>
      </c>
      <c r="K29" s="97">
        <f>PIP!L$16</f>
        <v>0</v>
      </c>
      <c r="L29" s="97">
        <f>PIP!M$16</f>
        <v>0</v>
      </c>
      <c r="M29" s="97">
        <f>PIP!N$16</f>
        <v>0</v>
      </c>
      <c r="N29" s="97">
        <f>PIP!O$16</f>
        <v>0</v>
      </c>
      <c r="O29" s="97">
        <f>PIP!P$16</f>
        <v>0</v>
      </c>
      <c r="P29" s="97">
        <f>PIP!Q$16</f>
        <v>0</v>
      </c>
      <c r="Q29" s="97">
        <f>PIP!R$16</f>
        <v>0</v>
      </c>
      <c r="R29" s="97">
        <f>PIP!S$16</f>
        <v>0</v>
      </c>
      <c r="S29" s="97">
        <f>PIP!T$16</f>
        <v>8.4348987648459754</v>
      </c>
      <c r="T29" s="97">
        <f>PIP!U$16</f>
        <v>154.24127932707111</v>
      </c>
      <c r="U29" s="97">
        <f>PIP!V$16</f>
        <v>273.55279387099603</v>
      </c>
      <c r="V29" s="97">
        <f>PIP!W$16</f>
        <v>445.67016795156138</v>
      </c>
      <c r="W29" s="97">
        <f>PIP!X$16</f>
        <v>690.24511204494218</v>
      </c>
      <c r="X29" s="97">
        <f>PIP!Y$16</f>
        <v>809.77289914785115</v>
      </c>
      <c r="Y29" s="109">
        <f>PIP!Z$16</f>
        <v>952.67210312207726</v>
      </c>
    </row>
    <row r="30" spans="1:25" ht="15" customHeight="1" x14ac:dyDescent="0.4">
      <c r="A30" s="187" t="s">
        <v>67</v>
      </c>
      <c r="B30" s="97">
        <f>SDA!C$16</f>
        <v>63.812387121702315</v>
      </c>
      <c r="C30" s="97">
        <f>SDA!D$16</f>
        <v>69.030399194837571</v>
      </c>
      <c r="D30" s="97">
        <f>SDA!E$16</f>
        <v>67.53493176789317</v>
      </c>
      <c r="E30" s="97">
        <f>SDA!F$16</f>
        <v>69.110716842916631</v>
      </c>
      <c r="F30" s="97">
        <f>SDA!G$16</f>
        <v>68.065144670508829</v>
      </c>
      <c r="G30" s="97">
        <f>SDA!H$16</f>
        <v>69.68586746447302</v>
      </c>
      <c r="H30" s="97">
        <f>SDA!I$16</f>
        <v>64.567618477012346</v>
      </c>
      <c r="I30" s="97">
        <f>SDA!J$16</f>
        <v>63.425322329629076</v>
      </c>
      <c r="J30" s="97">
        <f>SDA!K$16</f>
        <v>61.10461491734776</v>
      </c>
      <c r="K30" s="97">
        <f>SDA!L$16</f>
        <v>59.731565021593042</v>
      </c>
      <c r="L30" s="97">
        <f>SDA!M$16</f>
        <v>59.856648702935317</v>
      </c>
      <c r="M30" s="97">
        <f>SDA!N$16</f>
        <v>60.499000528497064</v>
      </c>
      <c r="N30" s="97">
        <f>SDA!O$16</f>
        <v>59.278319807284525</v>
      </c>
      <c r="O30" s="97">
        <f>SDA!P$16</f>
        <v>60.348837636916876</v>
      </c>
      <c r="P30" s="97">
        <f>SDA!Q$16</f>
        <v>58.995418206419529</v>
      </c>
      <c r="Q30" s="97">
        <f>SDA!R$16</f>
        <v>58.451889066281687</v>
      </c>
      <c r="R30" s="97">
        <f>SDA!S$16</f>
        <v>58.758184314213658</v>
      </c>
      <c r="S30" s="97">
        <f>SDA!T$16</f>
        <v>56.91842780594002</v>
      </c>
      <c r="T30" s="97">
        <f>SDA!U$16</f>
        <v>49.661281108330236</v>
      </c>
      <c r="U30" s="97">
        <f>SDA!V$16</f>
        <v>34.093563008221935</v>
      </c>
      <c r="V30" s="97">
        <f>SDA!W$16</f>
        <v>20.574032400150095</v>
      </c>
      <c r="W30" s="97">
        <f>SDA!X$16</f>
        <v>10.361539532674888</v>
      </c>
      <c r="X30" s="97">
        <f>SDA!Y$16</f>
        <v>7.9464287191506884</v>
      </c>
      <c r="Y30" s="109">
        <f>SDA!Z$16</f>
        <v>7.1363070553577881</v>
      </c>
    </row>
    <row r="31" spans="1:25" ht="15" customHeight="1" x14ac:dyDescent="0.4">
      <c r="A31" s="188" t="s">
        <v>54</v>
      </c>
      <c r="B31" s="97"/>
      <c r="C31" s="97"/>
      <c r="D31" s="97"/>
      <c r="E31" s="97"/>
      <c r="F31" s="97">
        <f>'SDA (working age)'!G$16</f>
        <v>54.107814006802833</v>
      </c>
      <c r="G31" s="97">
        <f>'SDA (working age)'!H$16</f>
        <v>55.649243280622379</v>
      </c>
      <c r="H31" s="97">
        <f>'SDA (working age)'!I$16</f>
        <v>50.698094919379265</v>
      </c>
      <c r="I31" s="97">
        <f>'SDA (working age)'!J$16</f>
        <v>48.881857924632953</v>
      </c>
      <c r="J31" s="97">
        <f>'SDA (working age)'!K$16</f>
        <v>50.576061222923073</v>
      </c>
      <c r="K31" s="97">
        <f>'SDA (working age)'!L$16</f>
        <v>49.09495086611399</v>
      </c>
      <c r="L31" s="97">
        <f>'SDA (working age)'!M$16</f>
        <v>48.719141249434806</v>
      </c>
      <c r="M31" s="97">
        <f>'SDA (working age)'!N$16</f>
        <v>43.957123547854764</v>
      </c>
      <c r="N31" s="97">
        <f>'SDA (working age)'!O$16</f>
        <v>44.817841992778092</v>
      </c>
      <c r="O31" s="97">
        <f>'SDA (working age)'!P$16</f>
        <v>45.485946558634737</v>
      </c>
      <c r="P31" s="97">
        <f>'SDA (working age)'!Q$16</f>
        <v>45.197348548484037</v>
      </c>
      <c r="Q31" s="97">
        <f>'SDA (working age)'!R$16</f>
        <v>44.715347894276022</v>
      </c>
      <c r="R31" s="97">
        <f>'SDA (working age)'!S$16</f>
        <v>45.889670871029381</v>
      </c>
      <c r="S31" s="97">
        <f>'SDA (working age)'!T$16</f>
        <v>45.18623933867552</v>
      </c>
      <c r="T31" s="97">
        <f>'SDA (working age)'!U$16</f>
        <v>38.509087346088677</v>
      </c>
      <c r="U31" s="97">
        <f>'SDA (working age)'!V$16</f>
        <v>23.768705107718294</v>
      </c>
      <c r="V31" s="97">
        <f>'SDA (working age)'!W$16</f>
        <v>11.190229132137903</v>
      </c>
      <c r="W31" s="97">
        <f>'SDA (working age)'!X$16</f>
        <v>1.9786436220465062</v>
      </c>
      <c r="X31" s="97">
        <f>'SDA (working age)'!Y$16</f>
        <v>0.17792690217238163</v>
      </c>
      <c r="Y31" s="109">
        <f>'SDA (working age)'!Z$16</f>
        <v>0</v>
      </c>
    </row>
    <row r="32" spans="1:25" ht="15" customHeight="1" x14ac:dyDescent="0.4">
      <c r="A32" s="188" t="s">
        <v>55</v>
      </c>
      <c r="B32" s="97"/>
      <c r="C32" s="97"/>
      <c r="D32" s="97"/>
      <c r="E32" s="97"/>
      <c r="F32" s="97">
        <f>'SDA (pensioners)'!G$16</f>
        <v>13.957330663705985</v>
      </c>
      <c r="G32" s="97">
        <f>'SDA (pensioners)'!H$16</f>
        <v>14.036624183850625</v>
      </c>
      <c r="H32" s="97">
        <f>'SDA (pensioners)'!I$16</f>
        <v>13.869523557633078</v>
      </c>
      <c r="I32" s="97">
        <f>'SDA (pensioners)'!J$16</f>
        <v>14.543464404996124</v>
      </c>
      <c r="J32" s="97">
        <f>'SDA (pensioners)'!K$16</f>
        <v>10.5285536944247</v>
      </c>
      <c r="K32" s="97">
        <f>'SDA (pensioners)'!L$16</f>
        <v>10.636614155479037</v>
      </c>
      <c r="L32" s="97">
        <f>'SDA (pensioners)'!M$16</f>
        <v>11.137507453500518</v>
      </c>
      <c r="M32" s="97">
        <f>'SDA (pensioners)'!N$16</f>
        <v>16.541876980642311</v>
      </c>
      <c r="N32" s="97">
        <f>'SDA (pensioners)'!O$16</f>
        <v>14.460477814506431</v>
      </c>
      <c r="O32" s="97">
        <f>'SDA (pensioners)'!P$16</f>
        <v>14.862891078282122</v>
      </c>
      <c r="P32" s="97">
        <f>'SDA (pensioners)'!Q$16</f>
        <v>13.798069657935491</v>
      </c>
      <c r="Q32" s="97">
        <f>'SDA (pensioners)'!R$16</f>
        <v>13.736541172005666</v>
      </c>
      <c r="R32" s="97">
        <f>'SDA (pensioners)'!S$16</f>
        <v>12.86851344318427</v>
      </c>
      <c r="S32" s="97">
        <f>'SDA (pensioners)'!T$16</f>
        <v>11.732188467264496</v>
      </c>
      <c r="T32" s="97">
        <f>'SDA (pensioners)'!U$16</f>
        <v>11.152193762241547</v>
      </c>
      <c r="U32" s="97">
        <f>'SDA (pensioners)'!V$16</f>
        <v>10.324857900503654</v>
      </c>
      <c r="V32" s="97">
        <f>'SDA (pensioners)'!W$16</f>
        <v>9.3838032680121977</v>
      </c>
      <c r="W32" s="97">
        <f>'SDA (pensioners)'!X$16</f>
        <v>8.3828959106283811</v>
      </c>
      <c r="X32" s="97">
        <f>'SDA (pensioners)'!Y$16</f>
        <v>7.7685018169783078</v>
      </c>
      <c r="Y32" s="109">
        <f>'SDA (pensioners)'!Z$16</f>
        <v>7.1363070553577881</v>
      </c>
    </row>
    <row r="33" spans="1:25" ht="15" x14ac:dyDescent="0.4">
      <c r="A33" s="190" t="s">
        <v>68</v>
      </c>
      <c r="B33" s="97">
        <f>SP!C$16</f>
        <v>1681.051051886559</v>
      </c>
      <c r="C33" s="97">
        <f>SP!D$16</f>
        <v>1773.9719998530206</v>
      </c>
      <c r="D33" s="97">
        <f>SP!E$16</f>
        <v>1879.1133409632978</v>
      </c>
      <c r="E33" s="97">
        <f>SP!F$16</f>
        <v>1950.1949841775538</v>
      </c>
      <c r="F33" s="97">
        <f>SP!G$16</f>
        <v>2001.6601170667325</v>
      </c>
      <c r="G33" s="97">
        <f>SP!H$16</f>
        <v>2172.7019296841172</v>
      </c>
      <c r="H33" s="97">
        <f>SP!I$16</f>
        <v>2306.7765035243019</v>
      </c>
      <c r="I33" s="97">
        <f>SP!J$16</f>
        <v>2417.8650363088905</v>
      </c>
      <c r="J33" s="97">
        <f>SP!K$16</f>
        <v>2537.4539077494433</v>
      </c>
      <c r="K33" s="97">
        <f>SP!L$16</f>
        <v>2675.4406727808314</v>
      </c>
      <c r="L33" s="97">
        <f>SP!M$16</f>
        <v>2793.5182040302307</v>
      </c>
      <c r="M33" s="97">
        <f>SP!N$16</f>
        <v>2999.5155168681986</v>
      </c>
      <c r="N33" s="97">
        <f>SP!O$16</f>
        <v>3209.3328772080072</v>
      </c>
      <c r="O33" s="97">
        <f>SP!P$16</f>
        <v>3483.784516781137</v>
      </c>
      <c r="P33" s="97">
        <f>SP!Q$16</f>
        <v>3631.0801811459596</v>
      </c>
      <c r="Q33" s="97">
        <f>SP!R$16</f>
        <v>3855.30487892253</v>
      </c>
      <c r="R33" s="97">
        <f>SP!S$16</f>
        <v>4149.6134010425822</v>
      </c>
      <c r="S33" s="97">
        <f>SP!T$16</f>
        <v>4321.6187424067602</v>
      </c>
      <c r="T33" s="97">
        <f>SP!U$16</f>
        <v>4496.4703566609169</v>
      </c>
      <c r="U33" s="97">
        <f>SP!V$16</f>
        <v>4650.695455771719</v>
      </c>
      <c r="V33" s="97">
        <f>SP!W$16</f>
        <v>4764.8743376823813</v>
      </c>
      <c r="W33" s="97">
        <f>SP!X$16</f>
        <v>4882.0359569996426</v>
      </c>
      <c r="X33" s="97">
        <f>SP!Y$16</f>
        <v>5027.4617164568936</v>
      </c>
      <c r="Y33" s="109">
        <f>SP!Z$16</f>
        <v>5133.1815151654018</v>
      </c>
    </row>
    <row r="34" spans="1:25" ht="30" customHeight="1" x14ac:dyDescent="0.4">
      <c r="A34" s="190" t="s">
        <v>101</v>
      </c>
      <c r="B34" s="97"/>
      <c r="C34" s="97"/>
      <c r="D34" s="97"/>
      <c r="E34" s="97"/>
      <c r="F34" s="97"/>
      <c r="G34" s="97"/>
      <c r="H34" s="97"/>
      <c r="I34" s="97"/>
      <c r="J34" s="97">
        <f>SMP!K$16</f>
        <v>61.372082472155618</v>
      </c>
      <c r="K34" s="97">
        <f>SMP!L$16</f>
        <v>45.847388097725528</v>
      </c>
      <c r="L34" s="97">
        <f>SMP!M$16</f>
        <v>57.96625239661698</v>
      </c>
      <c r="M34" s="97">
        <f>SMP!N$16</f>
        <v>71.290761237385894</v>
      </c>
      <c r="N34" s="97">
        <f>SMP!O$16</f>
        <v>91.646706923515964</v>
      </c>
      <c r="O34" s="97">
        <f>SMP!P$16</f>
        <v>91.346473049638647</v>
      </c>
      <c r="P34" s="97">
        <f>SMP!Q$16</f>
        <v>92.81845092395433</v>
      </c>
      <c r="Q34" s="97">
        <f>SMP!R$16</f>
        <v>92.594474767389286</v>
      </c>
      <c r="R34" s="97">
        <f>SMP!S$16</f>
        <v>94.689993828763292</v>
      </c>
      <c r="S34" s="97">
        <f>SMP!T$16</f>
        <v>93.836945477265587</v>
      </c>
      <c r="T34" s="97">
        <f>SMP!U$16</f>
        <v>95.869416951760684</v>
      </c>
      <c r="U34" s="97">
        <f>SMP!V$16</f>
        <v>94.593683970000001</v>
      </c>
      <c r="V34" s="97">
        <f>SMP!W$16</f>
        <v>101.075918</v>
      </c>
      <c r="W34" s="97">
        <f>SMP!X$16</f>
        <v>95.778184768978548</v>
      </c>
      <c r="X34" s="97">
        <f>SMP!Y$16</f>
        <v>101.35549350646747</v>
      </c>
      <c r="Y34" s="109">
        <f>SMP!Z$16</f>
        <v>90.13532817364819</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UC!T$16</f>
        <v>0</v>
      </c>
      <c r="T35" s="97">
        <f>UC!U$16</f>
        <v>0.57597341760649168</v>
      </c>
      <c r="U35" s="97">
        <f>UC!V$16</f>
        <v>20.605738153903694</v>
      </c>
      <c r="V35" s="97">
        <f>UC!W$16</f>
        <v>77.315627790705392</v>
      </c>
      <c r="W35" s="97">
        <f>UC!X$16</f>
        <v>135.31880781934311</v>
      </c>
      <c r="X35" s="97">
        <f>UC!Y$16</f>
        <v>387.85026431950513</v>
      </c>
      <c r="Y35" s="109">
        <f>UC!Z$16</f>
        <v>891.28429416720576</v>
      </c>
    </row>
    <row r="36" spans="1:25" ht="15" customHeight="1" x14ac:dyDescent="0.4">
      <c r="A36" s="190" t="s">
        <v>69</v>
      </c>
      <c r="B36" s="97"/>
      <c r="C36" s="97"/>
      <c r="D36" s="97"/>
      <c r="E36" s="97"/>
      <c r="F36" s="97">
        <f>WFP!G$16</f>
        <v>96.304672845824228</v>
      </c>
      <c r="G36" s="97">
        <f>WFP!H$16</f>
        <v>92.773444796211251</v>
      </c>
      <c r="H36" s="97">
        <f>WFP!I$16</f>
        <v>94.244261153674188</v>
      </c>
      <c r="I36" s="97">
        <f>WFP!J$16</f>
        <v>106.01405367667009</v>
      </c>
      <c r="J36" s="97">
        <f>WFP!K$16</f>
        <v>136.73840714366995</v>
      </c>
      <c r="K36" s="97">
        <f>WFP!L$16</f>
        <v>170.74552224842296</v>
      </c>
      <c r="L36" s="97">
        <f>WFP!M$16</f>
        <v>111.21081634396087</v>
      </c>
      <c r="M36" s="97">
        <f>WFP!N$16</f>
        <v>114.00809513293942</v>
      </c>
      <c r="N36" s="97">
        <f>WFP!O$16</f>
        <v>148.67935493296343</v>
      </c>
      <c r="O36" s="97">
        <f>WFP!P$16</f>
        <v>150.15875485763382</v>
      </c>
      <c r="P36" s="97">
        <f>WFP!Q$16</f>
        <v>151.08988255374015</v>
      </c>
      <c r="Q36" s="97">
        <f>WFP!R$16</f>
        <v>117.68510147424723</v>
      </c>
      <c r="R36" s="97">
        <f>WFP!S$16</f>
        <v>116.85524506197424</v>
      </c>
      <c r="S36" s="97">
        <f>WFP!T$16</f>
        <v>116.36309988310219</v>
      </c>
      <c r="T36" s="97">
        <f>WFP!U$16</f>
        <v>115.00512960297856</v>
      </c>
      <c r="U36" s="97">
        <f>WFP!V$16</f>
        <v>113.53939324649203</v>
      </c>
      <c r="V36" s="97">
        <f>WFP!W$16</f>
        <v>111.8557148431466</v>
      </c>
      <c r="W36" s="97">
        <f>WFP!X$16</f>
        <v>110.3161293125527</v>
      </c>
      <c r="X36" s="97">
        <f>WFP!Y$16</f>
        <v>108.60769771533192</v>
      </c>
      <c r="Y36" s="109">
        <f>WFP!Z$16</f>
        <v>107.26923186234322</v>
      </c>
    </row>
    <row r="37" spans="1:25" ht="30" customHeight="1" x14ac:dyDescent="0.4">
      <c r="A37" s="191" t="s">
        <v>198</v>
      </c>
      <c r="B37" s="90">
        <f>SUM(B3:B36)-SUM(B9:B11,B19:B23)</f>
        <v>4618.033554100015</v>
      </c>
      <c r="C37" s="90">
        <f>SUM(C3:C36)-SUM(C9:C11,C19:C23)</f>
        <v>4702.9360890839498</v>
      </c>
      <c r="D37" s="90">
        <f>SUM(D3:D36)-SUM(D9:D11,D19:D23)</f>
        <v>4813.1835964739557</v>
      </c>
      <c r="E37" s="90">
        <f>SUM(E3:E36)-SUM(E9:E11,E19:E23)</f>
        <v>4899.8790350904437</v>
      </c>
      <c r="F37" s="90">
        <f t="shared" ref="F37:M37" si="0">SUM(F3:F36)-SUM(F9:F11,F19:F23,F31:F32)</f>
        <v>5196.7100182512986</v>
      </c>
      <c r="G37" s="90">
        <f t="shared" si="0"/>
        <v>5540.9782547657142</v>
      </c>
      <c r="H37" s="90">
        <f t="shared" si="0"/>
        <v>5782.1090967744731</v>
      </c>
      <c r="I37" s="90">
        <f t="shared" si="0"/>
        <v>5853.0878904166429</v>
      </c>
      <c r="J37" s="90">
        <f t="shared" si="0"/>
        <v>6329.693002894086</v>
      </c>
      <c r="K37" s="90">
        <f t="shared" si="0"/>
        <v>6565.2851828299181</v>
      </c>
      <c r="L37" s="90">
        <f t="shared" si="0"/>
        <v>6725.3306159646072</v>
      </c>
      <c r="M37" s="90">
        <f t="shared" si="0"/>
        <v>7105.1226429957514</v>
      </c>
      <c r="N37" s="90">
        <f t="shared" ref="N37:V37" si="1">SUM(N3:N36)-SUM(N9:N11,N19:N23,N31:N32,N15:N16)</f>
        <v>7527.0482949047528</v>
      </c>
      <c r="O37" s="90">
        <f t="shared" si="1"/>
        <v>8195.5147565570369</v>
      </c>
      <c r="P37" s="90">
        <f t="shared" si="1"/>
        <v>8426.53872253187</v>
      </c>
      <c r="Q37" s="90">
        <f t="shared" si="1"/>
        <v>8704.860964593061</v>
      </c>
      <c r="R37" s="90">
        <f t="shared" si="1"/>
        <v>9064.7593738714131</v>
      </c>
      <c r="S37" s="90">
        <f t="shared" si="1"/>
        <v>8925.8756984798929</v>
      </c>
      <c r="T37" s="90">
        <f t="shared" si="1"/>
        <v>9193.8530185672789</v>
      </c>
      <c r="U37" s="90">
        <f t="shared" si="1"/>
        <v>9390.8431167493582</v>
      </c>
      <c r="V37" s="90">
        <f t="shared" si="1"/>
        <v>9516.9982468056023</v>
      </c>
      <c r="W37" s="90">
        <f t="shared" ref="W37:Y37" si="2">SUM(W3:W36)-SUM(W9:W11,W19:W23,W31:W32,W15:W16)</f>
        <v>9788.5442256523347</v>
      </c>
      <c r="X37" s="90">
        <f t="shared" si="2"/>
        <v>10141.998410591643</v>
      </c>
      <c r="Y37" s="110">
        <f t="shared" si="2"/>
        <v>10590.543346343682</v>
      </c>
    </row>
    <row r="38" spans="1:25" s="195" customFormat="1" ht="60" customHeight="1" thickBot="1" x14ac:dyDescent="0.45">
      <c r="A38" s="192" t="s">
        <v>39</v>
      </c>
      <c r="B38" s="193">
        <f>'Great Britain and overseas'!B38</f>
        <v>0.96455074062884416</v>
      </c>
      <c r="C38" s="193">
        <f>'Great Britain and overseas'!C38</f>
        <v>0.96913443613397765</v>
      </c>
      <c r="D38" s="193">
        <f>'Great Britain and overseas'!D38</f>
        <v>0.96835484952491235</v>
      </c>
      <c r="E38" s="193">
        <f>'Great Britain and overseas'!E38</f>
        <v>0.96410017069251486</v>
      </c>
      <c r="F38" s="193">
        <f>'Great Britain and overseas'!F38</f>
        <v>0.97540364484576914</v>
      </c>
      <c r="G38" s="193">
        <f>'Great Britain and overseas'!G38</f>
        <v>0.98405838426098047</v>
      </c>
      <c r="H38" s="193">
        <f>'Great Britain and overseas'!H38</f>
        <v>0.98220481010648597</v>
      </c>
      <c r="I38" s="193">
        <f>'Great Britain and overseas'!I38</f>
        <v>0.95723630419104611</v>
      </c>
      <c r="J38" s="193">
        <f>'Great Britain and overseas'!J38</f>
        <v>0.99378746609980761</v>
      </c>
      <c r="K38" s="193">
        <f>'Great Britain and overseas'!K38</f>
        <v>0.9933428233627124</v>
      </c>
      <c r="L38" s="193">
        <f>'Great Britain and overseas'!L38</f>
        <v>0.99276303092175122</v>
      </c>
      <c r="M38" s="193">
        <f>'Great Britain and overseas'!M38</f>
        <v>0.99316975150247511</v>
      </c>
      <c r="N38" s="193">
        <f>'Great Britain and overseas'!N38</f>
        <v>0.98411840246718296</v>
      </c>
      <c r="O38" s="193">
        <f>'Great Britain and overseas'!O38</f>
        <v>0.99232783783635437</v>
      </c>
      <c r="P38" s="193">
        <f>'Great Britain and overseas'!P38</f>
        <v>0.99232674108982555</v>
      </c>
      <c r="Q38" s="193">
        <f>'Great Britain and overseas'!Q38</f>
        <v>0.99450740175570496</v>
      </c>
      <c r="R38" s="193">
        <f>'Great Britain and overseas'!R38</f>
        <v>0.99499055741926801</v>
      </c>
      <c r="S38" s="193">
        <f>'Great Britain and overseas'!S38</f>
        <v>0.99542343370976061</v>
      </c>
      <c r="T38" s="193">
        <f>'Great Britain and overseas'!T38</f>
        <v>0.9963225092149558</v>
      </c>
      <c r="U38" s="193">
        <f>'Great Britain and overseas'!U38</f>
        <v>0.99668190989966843</v>
      </c>
      <c r="V38" s="193">
        <f>'Great Britain and overseas'!V38</f>
        <v>0.99762319215927098</v>
      </c>
      <c r="W38" s="193">
        <f>'Great Britain and overseas'!W38</f>
        <v>0.9963247638842766</v>
      </c>
      <c r="X38" s="193">
        <f>'Great Britain and overseas'!X38</f>
        <v>0.99684380895826308</v>
      </c>
      <c r="Y38" s="194">
        <f>'Great Britain and overseas'!Y38</f>
        <v>0.99700438365977728</v>
      </c>
    </row>
    <row r="39" spans="1:25" ht="60" customHeight="1" thickBot="1" x14ac:dyDescent="0.45">
      <c r="A39" s="200" t="s">
        <v>199</v>
      </c>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
        <v>34</v>
      </c>
      <c r="X40" s="182" t="s">
        <v>35</v>
      </c>
      <c r="Y40" s="183" t="s">
        <v>36</v>
      </c>
    </row>
    <row r="41" spans="1:25" ht="27.75" customHeight="1" x14ac:dyDescent="0.4">
      <c r="A41" s="184" t="s">
        <v>48</v>
      </c>
      <c r="B41" s="185">
        <v>277.34411684807645</v>
      </c>
      <c r="C41" s="185">
        <v>298.45792811888128</v>
      </c>
      <c r="D41" s="185">
        <v>314.94661548838513</v>
      </c>
      <c r="E41" s="185">
        <v>331.39000994635154</v>
      </c>
      <c r="F41" s="185">
        <v>335.06879542028088</v>
      </c>
      <c r="G41" s="185">
        <v>351.22804226797587</v>
      </c>
      <c r="H41" s="185">
        <v>365.47530600710724</v>
      </c>
      <c r="I41" s="185">
        <v>378.78592211757399</v>
      </c>
      <c r="J41" s="185">
        <v>390.38169626185902</v>
      </c>
      <c r="K41" s="185">
        <v>407.67549904855605</v>
      </c>
      <c r="L41" s="185">
        <v>419.59215962006425</v>
      </c>
      <c r="M41" s="185">
        <v>436.68410317451861</v>
      </c>
      <c r="N41" s="185">
        <v>450.88284041936583</v>
      </c>
      <c r="O41" s="185">
        <v>469.87044482733847</v>
      </c>
      <c r="P41" s="185">
        <v>463.13520985757765</v>
      </c>
      <c r="Q41" s="185">
        <v>460.47357520450424</v>
      </c>
      <c r="R41" s="185">
        <v>458.2040265208758</v>
      </c>
      <c r="S41" s="185">
        <v>434.7711690110753</v>
      </c>
      <c r="T41" s="185">
        <v>428.83764304748411</v>
      </c>
      <c r="U41" s="185">
        <v>424.99079707459902</v>
      </c>
      <c r="V41" s="185">
        <v>410.22594323027624</v>
      </c>
      <c r="W41" s="185">
        <v>403.70471207711284</v>
      </c>
      <c r="X41" s="185">
        <v>402.79076584237578</v>
      </c>
      <c r="Y41" s="186">
        <v>408.36231539430145</v>
      </c>
    </row>
    <row r="42" spans="1:25" ht="15" x14ac:dyDescent="0.4">
      <c r="A42" s="187" t="s">
        <v>190</v>
      </c>
      <c r="B42" s="97">
        <v>85.097835447912374</v>
      </c>
      <c r="C42" s="97">
        <v>79.889789366559071</v>
      </c>
      <c r="D42" s="97">
        <v>77.108872511174255</v>
      </c>
      <c r="E42" s="97">
        <v>79.754119873648378</v>
      </c>
      <c r="F42" s="97">
        <v>75.371931640438973</v>
      </c>
      <c r="G42" s="97">
        <v>82.909974799421235</v>
      </c>
      <c r="H42" s="97">
        <v>83.163964136155201</v>
      </c>
      <c r="I42" s="97">
        <v>75.302690803576866</v>
      </c>
      <c r="J42" s="97">
        <v>67.502152033514818</v>
      </c>
      <c r="K42" s="97">
        <v>62.434627798721237</v>
      </c>
      <c r="L42" s="97">
        <v>55.412791743671825</v>
      </c>
      <c r="M42" s="97">
        <v>49.554638342848371</v>
      </c>
      <c r="N42" s="97">
        <v>44.180086664974134</v>
      </c>
      <c r="O42" s="97">
        <v>41.427877229114017</v>
      </c>
      <c r="P42" s="97">
        <v>38.114120160004482</v>
      </c>
      <c r="Q42" s="97">
        <v>36.203625456650407</v>
      </c>
      <c r="R42" s="97">
        <v>35.025016260201213</v>
      </c>
      <c r="S42" s="97">
        <v>34.211646723747393</v>
      </c>
      <c r="T42" s="97">
        <v>32.913909685944851</v>
      </c>
      <c r="U42" s="97">
        <v>32.642411831016716</v>
      </c>
      <c r="V42" s="97">
        <v>31.749249047968192</v>
      </c>
      <c r="W42" s="97">
        <v>27.507774640218887</v>
      </c>
      <c r="X42" s="97">
        <v>23.822913140150227</v>
      </c>
      <c r="Y42" s="109">
        <v>25.603455477435379</v>
      </c>
    </row>
    <row r="43" spans="1:25" ht="15" x14ac:dyDescent="0.4">
      <c r="A43" s="187" t="s">
        <v>50</v>
      </c>
      <c r="B43" s="97" t="s">
        <v>219</v>
      </c>
      <c r="C43" s="97" t="s">
        <v>219</v>
      </c>
      <c r="D43" s="97" t="s">
        <v>219</v>
      </c>
      <c r="E43" s="97" t="s">
        <v>219</v>
      </c>
      <c r="F43" s="97" t="s">
        <v>219</v>
      </c>
      <c r="G43" s="97">
        <v>98.822956461940379</v>
      </c>
      <c r="H43" s="97">
        <v>101.93965140117629</v>
      </c>
      <c r="I43" s="97">
        <v>105.07853824315836</v>
      </c>
      <c r="J43" s="97">
        <v>104.95821207199073</v>
      </c>
      <c r="K43" s="97">
        <v>106.58036269819931</v>
      </c>
      <c r="L43" s="97">
        <v>104.56257987577645</v>
      </c>
      <c r="M43" s="97">
        <v>108.62669098567402</v>
      </c>
      <c r="N43" s="97">
        <v>111.22581066018333</v>
      </c>
      <c r="O43" s="97">
        <v>118.12527428190614</v>
      </c>
      <c r="P43" s="97">
        <v>119.80165271964675</v>
      </c>
      <c r="Q43" s="97">
        <v>128.44222296456314</v>
      </c>
      <c r="R43" s="97">
        <v>138.59259935470141</v>
      </c>
      <c r="S43" s="97">
        <v>146.43391196060503</v>
      </c>
      <c r="T43" s="97">
        <v>161.19564898364197</v>
      </c>
      <c r="U43" s="97">
        <v>176.46362088292972</v>
      </c>
      <c r="V43" s="97">
        <v>179.81248213389136</v>
      </c>
      <c r="W43" s="97">
        <v>187.84467734888102</v>
      </c>
      <c r="X43" s="97">
        <v>198.49039102511395</v>
      </c>
      <c r="Y43" s="109">
        <v>205.8501420513698</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20.610861255126103</v>
      </c>
      <c r="P44" s="97">
        <v>33.003542016500717</v>
      </c>
      <c r="Q44" s="97">
        <v>5.0569966253367662</v>
      </c>
      <c r="R44" s="97">
        <v>9.2178377963025877</v>
      </c>
      <c r="S44" s="97">
        <v>0.2521972216972978</v>
      </c>
      <c r="T44" s="97">
        <v>0.24607499082658338</v>
      </c>
      <c r="U44" s="97" t="s">
        <v>219</v>
      </c>
      <c r="V44" s="97" t="s">
        <v>219</v>
      </c>
      <c r="W44" s="97">
        <v>8.8032538096552422</v>
      </c>
      <c r="X44" s="97">
        <v>1.6733712437786843</v>
      </c>
      <c r="Y44" s="109" t="s">
        <v>219</v>
      </c>
    </row>
    <row r="45" spans="1:25" ht="15" x14ac:dyDescent="0.4">
      <c r="A45" s="187" t="s">
        <v>51</v>
      </c>
      <c r="B45" s="97">
        <v>135.66611070170691</v>
      </c>
      <c r="C45" s="97">
        <v>145.45856905226782</v>
      </c>
      <c r="D45" s="97">
        <v>157.32098120678702</v>
      </c>
      <c r="E45" s="97">
        <v>164.06586600391208</v>
      </c>
      <c r="F45" s="97">
        <v>177.0187047482425</v>
      </c>
      <c r="G45" s="97">
        <v>181.80738157155284</v>
      </c>
      <c r="H45" s="97">
        <v>188.12448536951104</v>
      </c>
      <c r="I45" s="97">
        <v>204.30110960203174</v>
      </c>
      <c r="J45" s="97">
        <v>219.67546314518211</v>
      </c>
      <c r="K45" s="97">
        <v>235.85131247564615</v>
      </c>
      <c r="L45" s="97">
        <v>238.81277362208667</v>
      </c>
      <c r="M45" s="97">
        <v>239.13553517224952</v>
      </c>
      <c r="N45" s="97">
        <v>246.38812298602892</v>
      </c>
      <c r="O45" s="97">
        <v>270.40523082887438</v>
      </c>
      <c r="P45" s="97">
        <v>283.98723850932015</v>
      </c>
      <c r="Q45" s="97">
        <v>289.36445167665909</v>
      </c>
      <c r="R45" s="97">
        <v>289.46501403618794</v>
      </c>
      <c r="S45" s="97" t="s">
        <v>219</v>
      </c>
      <c r="T45" s="97" t="s">
        <v>219</v>
      </c>
      <c r="U45" s="97" t="s">
        <v>219</v>
      </c>
      <c r="V45" s="97" t="s">
        <v>219</v>
      </c>
      <c r="W45" s="97" t="s">
        <v>219</v>
      </c>
      <c r="X45" s="97" t="s">
        <v>219</v>
      </c>
      <c r="Y45" s="109" t="s">
        <v>219</v>
      </c>
    </row>
    <row r="46" spans="1:25" ht="26.25" customHeight="1" x14ac:dyDescent="0.4">
      <c r="A46" s="187" t="s">
        <v>52</v>
      </c>
      <c r="B46" s="97">
        <v>581.82672288810193</v>
      </c>
      <c r="C46" s="97">
        <v>650.42957722617609</v>
      </c>
      <c r="D46" s="97">
        <v>687.43116394544438</v>
      </c>
      <c r="E46" s="97">
        <v>720.36965796784716</v>
      </c>
      <c r="F46" s="97">
        <v>746.67039171211138</v>
      </c>
      <c r="G46" s="97">
        <v>795.65211996311791</v>
      </c>
      <c r="H46" s="97">
        <v>842.70193520058001</v>
      </c>
      <c r="I46" s="97">
        <v>887.91300583518171</v>
      </c>
      <c r="J46" s="97">
        <v>919.14970482544197</v>
      </c>
      <c r="K46" s="97">
        <v>951.54291980061043</v>
      </c>
      <c r="L46" s="97">
        <v>974.64234409843698</v>
      </c>
      <c r="M46" s="97">
        <v>1012.0881944623991</v>
      </c>
      <c r="N46" s="97">
        <v>1039.3914991473309</v>
      </c>
      <c r="O46" s="97">
        <v>1097.0586079656828</v>
      </c>
      <c r="P46" s="97">
        <v>1102.3410927085943</v>
      </c>
      <c r="Q46" s="97">
        <v>1133.9534841843865</v>
      </c>
      <c r="R46" s="97">
        <v>1173.3479438257584</v>
      </c>
      <c r="S46" s="97">
        <v>1171.7464356297455</v>
      </c>
      <c r="T46" s="97">
        <v>1137.017580398775</v>
      </c>
      <c r="U46" s="97">
        <v>1026.5958587616117</v>
      </c>
      <c r="V46" s="97">
        <v>828.12310510955501</v>
      </c>
      <c r="W46" s="97">
        <v>653.79460098897698</v>
      </c>
      <c r="X46" s="97">
        <v>574.74308409514276</v>
      </c>
      <c r="Y46" s="109">
        <v>490.39198401944793</v>
      </c>
    </row>
    <row r="47" spans="1:25" ht="15" x14ac:dyDescent="0.4">
      <c r="A47" s="188" t="s">
        <v>53</v>
      </c>
      <c r="B47" s="97" t="s">
        <v>219</v>
      </c>
      <c r="C47" s="97" t="s">
        <v>219</v>
      </c>
      <c r="D47" s="97" t="s">
        <v>219</v>
      </c>
      <c r="E47" s="97" t="s">
        <v>219</v>
      </c>
      <c r="F47" s="97" t="s">
        <v>219</v>
      </c>
      <c r="G47" s="97" t="s">
        <v>219</v>
      </c>
      <c r="H47" s="97">
        <v>67.935811162179789</v>
      </c>
      <c r="I47" s="97">
        <v>69.469847866274975</v>
      </c>
      <c r="J47" s="97">
        <v>71.112238340562158</v>
      </c>
      <c r="K47" s="97">
        <v>76.216539168749122</v>
      </c>
      <c r="L47" s="97">
        <v>77.625132035448686</v>
      </c>
      <c r="M47" s="97">
        <v>80.21732449822089</v>
      </c>
      <c r="N47" s="97">
        <v>82.843923027246731</v>
      </c>
      <c r="O47" s="97">
        <v>86.864450201192554</v>
      </c>
      <c r="P47" s="97">
        <v>85.713913372021381</v>
      </c>
      <c r="Q47" s="97">
        <v>89.65538174850488</v>
      </c>
      <c r="R47" s="97">
        <v>91.463012795862738</v>
      </c>
      <c r="S47" s="97">
        <v>92.750564229717412</v>
      </c>
      <c r="T47" s="97">
        <v>105.92965346753948</v>
      </c>
      <c r="U47" s="97">
        <v>110.34940954107925</v>
      </c>
      <c r="V47" s="97">
        <v>109.96307351286913</v>
      </c>
      <c r="W47" s="97">
        <v>110.02270941486832</v>
      </c>
      <c r="X47" s="97">
        <v>114.46741954981071</v>
      </c>
      <c r="Y47" s="109">
        <v>119.97303773090276</v>
      </c>
    </row>
    <row r="48" spans="1:25" ht="15" x14ac:dyDescent="0.4">
      <c r="A48" s="188" t="s">
        <v>54</v>
      </c>
      <c r="B48" s="97" t="s">
        <v>219</v>
      </c>
      <c r="C48" s="97" t="s">
        <v>219</v>
      </c>
      <c r="D48" s="97" t="s">
        <v>219</v>
      </c>
      <c r="E48" s="97" t="s">
        <v>219</v>
      </c>
      <c r="F48" s="97" t="s">
        <v>219</v>
      </c>
      <c r="G48" s="97" t="s">
        <v>219</v>
      </c>
      <c r="H48" s="97">
        <v>471.30357660943258</v>
      </c>
      <c r="I48" s="97">
        <v>491.77586052257425</v>
      </c>
      <c r="J48" s="97">
        <v>501.33267442965479</v>
      </c>
      <c r="K48" s="97">
        <v>507.11761193674539</v>
      </c>
      <c r="L48" s="97">
        <v>508.44836827814794</v>
      </c>
      <c r="M48" s="97">
        <v>517.48535032751931</v>
      </c>
      <c r="N48" s="97">
        <v>523.53981162001617</v>
      </c>
      <c r="O48" s="97">
        <v>544.39460438538038</v>
      </c>
      <c r="P48" s="97">
        <v>539.20226027150284</v>
      </c>
      <c r="Q48" s="97">
        <v>558.06570247637478</v>
      </c>
      <c r="R48" s="97">
        <v>578.65326005240865</v>
      </c>
      <c r="S48" s="97">
        <v>572.41618289888743</v>
      </c>
      <c r="T48" s="97">
        <v>512.48594874448941</v>
      </c>
      <c r="U48" s="97">
        <v>427.2305392138357</v>
      </c>
      <c r="V48" s="97">
        <v>283.25127625028347</v>
      </c>
      <c r="W48" s="97">
        <v>167.09778392314303</v>
      </c>
      <c r="X48" s="97">
        <v>114.70802549850207</v>
      </c>
      <c r="Y48" s="109">
        <v>57.115958553954378</v>
      </c>
    </row>
    <row r="49" spans="1:25" ht="15" x14ac:dyDescent="0.4">
      <c r="A49" s="188" t="s">
        <v>55</v>
      </c>
      <c r="B49" s="97" t="s">
        <v>219</v>
      </c>
      <c r="C49" s="97" t="s">
        <v>219</v>
      </c>
      <c r="D49" s="97" t="s">
        <v>219</v>
      </c>
      <c r="E49" s="97" t="s">
        <v>219</v>
      </c>
      <c r="F49" s="97" t="s">
        <v>219</v>
      </c>
      <c r="G49" s="97" t="s">
        <v>219</v>
      </c>
      <c r="H49" s="97">
        <v>303.71192398670598</v>
      </c>
      <c r="I49" s="97">
        <v>327.94331622523009</v>
      </c>
      <c r="J49" s="97">
        <v>347.98129729806288</v>
      </c>
      <c r="K49" s="97">
        <v>368.4255374368222</v>
      </c>
      <c r="L49" s="97">
        <v>388.72394552902801</v>
      </c>
      <c r="M49" s="97">
        <v>414.2921002967617</v>
      </c>
      <c r="N49" s="97">
        <v>432.40844924945668</v>
      </c>
      <c r="O49" s="97">
        <v>465.64809534264373</v>
      </c>
      <c r="P49" s="97">
        <v>479.20635843040054</v>
      </c>
      <c r="Q49" s="97">
        <v>485.92607644340228</v>
      </c>
      <c r="R49" s="97">
        <v>503.39379468613151</v>
      </c>
      <c r="S49" s="97">
        <v>508.79284020311144</v>
      </c>
      <c r="T49" s="97">
        <v>524.62250211626679</v>
      </c>
      <c r="U49" s="97">
        <v>488.70592092088577</v>
      </c>
      <c r="V49" s="97">
        <v>438.11475774876487</v>
      </c>
      <c r="W49" s="97">
        <v>375.60704430135831</v>
      </c>
      <c r="X49" s="97">
        <v>345.17156541954421</v>
      </c>
      <c r="Y49" s="109">
        <v>317.00682038094686</v>
      </c>
    </row>
    <row r="50" spans="1:25" ht="17.25" customHeight="1" x14ac:dyDescent="0.4">
      <c r="A50" s="187" t="s">
        <v>96</v>
      </c>
      <c r="B50" s="97" t="s">
        <v>219</v>
      </c>
      <c r="C50" s="97" t="s">
        <v>219</v>
      </c>
      <c r="D50" s="97" t="s">
        <v>219</v>
      </c>
      <c r="E50" s="97" t="s">
        <v>219</v>
      </c>
      <c r="F50" s="97" t="s">
        <v>219</v>
      </c>
      <c r="G50" s="97" t="s">
        <v>219</v>
      </c>
      <c r="H50" s="97">
        <v>0.8126310695158564</v>
      </c>
      <c r="I50" s="97">
        <v>0.94286615313226607</v>
      </c>
      <c r="J50" s="97">
        <v>0.96774044657075498</v>
      </c>
      <c r="K50" s="97">
        <v>1.2024665460457926</v>
      </c>
      <c r="L50" s="97">
        <v>1.1709688707023695</v>
      </c>
      <c r="M50" s="97">
        <v>1.2771476538760247</v>
      </c>
      <c r="N50" s="97">
        <v>1.2928030123266752</v>
      </c>
      <c r="O50" s="97">
        <v>1.4317497819008731</v>
      </c>
      <c r="P50" s="97">
        <v>1.2724539603080012</v>
      </c>
      <c r="Q50" s="97">
        <v>1.4176464450241</v>
      </c>
      <c r="R50" s="97">
        <v>2.9432770920041627</v>
      </c>
      <c r="S50" s="97">
        <v>8.7317385491757715</v>
      </c>
      <c r="T50" s="97">
        <v>9.1669924342926237</v>
      </c>
      <c r="U50" s="97">
        <v>7.3332031632969192</v>
      </c>
      <c r="V50" s="97">
        <v>8.5212508670920428</v>
      </c>
      <c r="W50" s="97">
        <v>10.518884509764581</v>
      </c>
      <c r="X50" s="97">
        <v>10.02450317749318</v>
      </c>
      <c r="Y50" s="109">
        <v>8.6226950209163817</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10.937754813645967</v>
      </c>
      <c r="O51" s="97">
        <v>102.86022476124448</v>
      </c>
      <c r="P51" s="97">
        <v>174.52180680678919</v>
      </c>
      <c r="Q51" s="97">
        <v>255.816588194704</v>
      </c>
      <c r="R51" s="97">
        <v>478.4919619704724</v>
      </c>
      <c r="S51" s="97">
        <v>730.91910550028354</v>
      </c>
      <c r="T51" s="97">
        <v>896.82306283947071</v>
      </c>
      <c r="U51" s="97">
        <v>995.31380321973097</v>
      </c>
      <c r="V51" s="97">
        <v>1028.5668900863363</v>
      </c>
      <c r="W51" s="97">
        <v>1081.7188292430892</v>
      </c>
      <c r="X51" s="97">
        <v>1061.7230148840467</v>
      </c>
      <c r="Y51" s="109">
        <v>964.28858137213285</v>
      </c>
    </row>
    <row r="52" spans="1:25" ht="15" x14ac:dyDescent="0.4">
      <c r="A52" s="189" t="s">
        <v>56</v>
      </c>
      <c r="B52" s="97">
        <v>786.3798882720572</v>
      </c>
      <c r="C52" s="97">
        <v>775.24586357920771</v>
      </c>
      <c r="D52" s="97">
        <v>761.54291716795262</v>
      </c>
      <c r="E52" s="97">
        <v>769.83091314118144</v>
      </c>
      <c r="F52" s="97">
        <v>766.86835383370772</v>
      </c>
      <c r="G52" s="97">
        <v>779.24393514759504</v>
      </c>
      <c r="H52" s="97">
        <v>823.36828612217676</v>
      </c>
      <c r="I52" s="97">
        <v>767.79669157756598</v>
      </c>
      <c r="J52" s="97">
        <v>765.37277432076428</v>
      </c>
      <c r="K52" s="97">
        <v>779.29947706100961</v>
      </c>
      <c r="L52" s="97">
        <v>797.57720245637131</v>
      </c>
      <c r="M52" s="97">
        <v>830.69108137253863</v>
      </c>
      <c r="N52" s="97">
        <v>879.13449029775973</v>
      </c>
      <c r="O52" s="97">
        <v>1012.6177326552792</v>
      </c>
      <c r="P52" s="97">
        <v>1066.0009396627713</v>
      </c>
      <c r="Q52" s="97">
        <v>1124.0362980862615</v>
      </c>
      <c r="R52" s="97">
        <v>1142.5359019161883</v>
      </c>
      <c r="S52" s="97">
        <v>1134.905503844004</v>
      </c>
      <c r="T52" s="97">
        <v>1127.4525986331507</v>
      </c>
      <c r="U52" s="97">
        <v>1132.0713230368792</v>
      </c>
      <c r="V52" s="97">
        <v>1089.2041327977261</v>
      </c>
      <c r="W52" s="97">
        <v>1052.5223102779555</v>
      </c>
      <c r="X52" s="97">
        <v>982.03919604250677</v>
      </c>
      <c r="Y52" s="109">
        <v>873.00617671993189</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585.60627271928047</v>
      </c>
      <c r="O53" s="97">
        <v>705.41569912222235</v>
      </c>
      <c r="P53" s="97">
        <v>749.50360960231603</v>
      </c>
      <c r="Q53" s="97">
        <v>797.08373229194035</v>
      </c>
      <c r="R53" s="97">
        <v>818.11116610523572</v>
      </c>
      <c r="S53" s="97">
        <v>808.32323175423312</v>
      </c>
      <c r="T53" s="97">
        <v>805.19072924461841</v>
      </c>
      <c r="U53" s="97">
        <v>810.25214908714122</v>
      </c>
      <c r="V53" s="97">
        <v>778.21990008840407</v>
      </c>
      <c r="W53" s="97">
        <v>749.35442882572283</v>
      </c>
      <c r="X53" s="97">
        <v>687.6630516510337</v>
      </c>
      <c r="Y53" s="109">
        <v>576.76587186781558</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293.52821881288384</v>
      </c>
      <c r="O54" s="97">
        <v>307.20203474743954</v>
      </c>
      <c r="P54" s="97">
        <v>316.4973288665214</v>
      </c>
      <c r="Q54" s="97">
        <v>326.95256579432095</v>
      </c>
      <c r="R54" s="97">
        <v>324.42473465869932</v>
      </c>
      <c r="S54" s="97">
        <v>326.58227208977064</v>
      </c>
      <c r="T54" s="97">
        <v>322.26186938853249</v>
      </c>
      <c r="U54" s="97">
        <v>321.81917394973823</v>
      </c>
      <c r="V54" s="97">
        <v>310.98423270932221</v>
      </c>
      <c r="W54" s="97">
        <v>303.16788145223273</v>
      </c>
      <c r="X54" s="97">
        <v>294.37614439147308</v>
      </c>
      <c r="Y54" s="109">
        <v>296.2403048521162</v>
      </c>
    </row>
    <row r="55" spans="1:25" ht="15" x14ac:dyDescent="0.4">
      <c r="A55" s="189" t="s">
        <v>57</v>
      </c>
      <c r="B55" s="97">
        <v>1171.236826949985</v>
      </c>
      <c r="C55" s="97">
        <v>1112.239940304727</v>
      </c>
      <c r="D55" s="97">
        <v>1057.8304270535943</v>
      </c>
      <c r="E55" s="97">
        <v>981.90649231839916</v>
      </c>
      <c r="F55" s="97">
        <v>957.67945898161724</v>
      </c>
      <c r="G55" s="97">
        <v>934.26155433022575</v>
      </c>
      <c r="H55" s="97">
        <v>899.94968710091416</v>
      </c>
      <c r="I55" s="97">
        <v>864.77469481352057</v>
      </c>
      <c r="J55" s="97">
        <v>818.60844063494176</v>
      </c>
      <c r="K55" s="97">
        <v>792.73705365027979</v>
      </c>
      <c r="L55" s="97">
        <v>749.83015621968036</v>
      </c>
      <c r="M55" s="97">
        <v>728.25820191592845</v>
      </c>
      <c r="N55" s="97">
        <v>681.23812119920115</v>
      </c>
      <c r="O55" s="97">
        <v>622.83483383769328</v>
      </c>
      <c r="P55" s="97">
        <v>553.73352789849957</v>
      </c>
      <c r="Q55" s="97">
        <v>484.28518098816375</v>
      </c>
      <c r="R55" s="97">
        <v>314.57611299354215</v>
      </c>
      <c r="S55" s="97">
        <v>122.98008044467365</v>
      </c>
      <c r="T55" s="97">
        <v>27.974487986011773</v>
      </c>
      <c r="U55" s="97">
        <v>6.8174680795217997</v>
      </c>
      <c r="V55" s="97">
        <v>2.0534250040432021</v>
      </c>
      <c r="W55" s="97">
        <v>1.8108339264357363</v>
      </c>
      <c r="X55" s="97" t="s">
        <v>219</v>
      </c>
      <c r="Y55" s="109" t="s">
        <v>219</v>
      </c>
    </row>
    <row r="56" spans="1:25" ht="27" customHeight="1" x14ac:dyDescent="0.4">
      <c r="A56" s="187" t="s">
        <v>58</v>
      </c>
      <c r="B56" s="97">
        <v>1254.733460868558</v>
      </c>
      <c r="C56" s="97">
        <v>1050.9091218715789</v>
      </c>
      <c r="D56" s="97">
        <v>1024.4448195758523</v>
      </c>
      <c r="E56" s="97">
        <v>1070.3800126719702</v>
      </c>
      <c r="F56" s="97">
        <v>1143.0491253986302</v>
      </c>
      <c r="G56" s="97">
        <v>1208.4351948080621</v>
      </c>
      <c r="H56" s="97">
        <v>1190.5860329970717</v>
      </c>
      <c r="I56" s="97">
        <v>1058.3593810625641</v>
      </c>
      <c r="J56" s="97">
        <v>809.01635334700666</v>
      </c>
      <c r="K56" s="97">
        <v>721.32848595142605</v>
      </c>
      <c r="L56" s="97">
        <v>677.42508821961042</v>
      </c>
      <c r="M56" s="97">
        <v>665.94802705775749</v>
      </c>
      <c r="N56" s="97">
        <v>621.67144192042485</v>
      </c>
      <c r="O56" s="97">
        <v>590.74687715920936</v>
      </c>
      <c r="P56" s="97">
        <v>545.87867225322839</v>
      </c>
      <c r="Q56" s="97">
        <v>482.04302426846971</v>
      </c>
      <c r="R56" s="97">
        <v>357.56823665134783</v>
      </c>
      <c r="S56" s="97">
        <v>245.80540121089356</v>
      </c>
      <c r="T56" s="97">
        <v>194.93053423126076</v>
      </c>
      <c r="U56" s="97">
        <v>172.51264306968133</v>
      </c>
      <c r="V56" s="97">
        <v>148.75599009978015</v>
      </c>
      <c r="W56" s="97">
        <v>138.59273697564305</v>
      </c>
      <c r="X56" s="97">
        <v>116.22913792761948</v>
      </c>
      <c r="Y56" s="109">
        <v>85.72260448444797</v>
      </c>
    </row>
    <row r="57" spans="1:25" ht="15" x14ac:dyDescent="0.4">
      <c r="A57" s="188" t="s">
        <v>59</v>
      </c>
      <c r="B57" s="97">
        <v>330.81880822913428</v>
      </c>
      <c r="C57" s="97">
        <v>326.4515752817328</v>
      </c>
      <c r="D57" s="97">
        <v>303.30538326570792</v>
      </c>
      <c r="E57" s="97">
        <v>320.03531800542862</v>
      </c>
      <c r="F57" s="97">
        <v>328.76532422649115</v>
      </c>
      <c r="G57" s="97">
        <v>353.6851495527531</v>
      </c>
      <c r="H57" s="97">
        <v>346.35477437686603</v>
      </c>
      <c r="I57" s="97">
        <v>189.26143331691361</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409.37893287373942</v>
      </c>
      <c r="G58" s="97">
        <v>435.94271593462355</v>
      </c>
      <c r="H58" s="97">
        <v>431.116052221009</v>
      </c>
      <c r="I58" s="97">
        <v>447.43716698190002</v>
      </c>
      <c r="J58" s="97">
        <v>430.9721873019077</v>
      </c>
      <c r="K58" s="97">
        <v>390.48440062801257</v>
      </c>
      <c r="L58" s="97">
        <v>380.82711082183658</v>
      </c>
      <c r="M58" s="97">
        <v>404.57397963626431</v>
      </c>
      <c r="N58" s="97">
        <v>392.51200074529362</v>
      </c>
      <c r="O58" s="97">
        <v>374.08919842871171</v>
      </c>
      <c r="P58" s="97">
        <v>340.22864744389574</v>
      </c>
      <c r="Q58" s="97">
        <v>291.46505422594225</v>
      </c>
      <c r="R58" s="97">
        <v>176.55779550258472</v>
      </c>
      <c r="S58" s="97">
        <v>80.368315784392081</v>
      </c>
      <c r="T58" s="97">
        <v>37.795885321300339</v>
      </c>
      <c r="U58" s="97">
        <v>20.027400305374037</v>
      </c>
      <c r="V58" s="97">
        <v>10.456886133463959</v>
      </c>
      <c r="W58" s="97">
        <v>3.1395128333852074</v>
      </c>
      <c r="X58" s="97" t="s">
        <v>219</v>
      </c>
      <c r="Y58" s="109" t="s">
        <v>219</v>
      </c>
    </row>
    <row r="59" spans="1:25" ht="15" x14ac:dyDescent="0.4">
      <c r="A59" s="188" t="s">
        <v>194</v>
      </c>
      <c r="B59" s="97" t="s">
        <v>219</v>
      </c>
      <c r="C59" s="97" t="s">
        <v>219</v>
      </c>
      <c r="D59" s="97" t="s">
        <v>219</v>
      </c>
      <c r="E59" s="97" t="s">
        <v>219</v>
      </c>
      <c r="F59" s="97">
        <v>361.57348137622051</v>
      </c>
      <c r="G59" s="97">
        <v>369.38699334676716</v>
      </c>
      <c r="H59" s="97">
        <v>364.31272871202253</v>
      </c>
      <c r="I59" s="97">
        <v>370.91376041444335</v>
      </c>
      <c r="J59" s="97">
        <v>329.07064592187447</v>
      </c>
      <c r="K59" s="97">
        <v>276.21076549117367</v>
      </c>
      <c r="L59" s="97">
        <v>243.41424691065208</v>
      </c>
      <c r="M59" s="97">
        <v>217.80549868330922</v>
      </c>
      <c r="N59" s="97">
        <v>192.31881122949454</v>
      </c>
      <c r="O59" s="97">
        <v>177.77189375155376</v>
      </c>
      <c r="P59" s="97">
        <v>159.47453576690742</v>
      </c>
      <c r="Q59" s="97">
        <v>142.67870279432333</v>
      </c>
      <c r="R59" s="97">
        <v>129.63188010565494</v>
      </c>
      <c r="S59" s="97">
        <v>113.13400597597236</v>
      </c>
      <c r="T59" s="97">
        <v>104.63428280459149</v>
      </c>
      <c r="U59" s="97">
        <v>97.882377612670069</v>
      </c>
      <c r="V59" s="97">
        <v>86.322429108051978</v>
      </c>
      <c r="W59" s="97">
        <v>82.287165532524313</v>
      </c>
      <c r="X59" s="97">
        <v>66.639683964613383</v>
      </c>
      <c r="Y59" s="109">
        <v>46.935004387307288</v>
      </c>
    </row>
    <row r="60" spans="1:25" ht="15" x14ac:dyDescent="0.4">
      <c r="A60" s="188" t="s">
        <v>195</v>
      </c>
      <c r="B60" s="97" t="s">
        <v>219</v>
      </c>
      <c r="C60" s="97" t="s">
        <v>219</v>
      </c>
      <c r="D60" s="97" t="s">
        <v>219</v>
      </c>
      <c r="E60" s="97" t="s">
        <v>219</v>
      </c>
      <c r="F60" s="97">
        <v>21.548604711563716</v>
      </c>
      <c r="G60" s="97">
        <v>27.193473205374676</v>
      </c>
      <c r="H60" s="97">
        <v>28.647410709205221</v>
      </c>
      <c r="I60" s="97">
        <v>30.584004756795977</v>
      </c>
      <c r="J60" s="97">
        <v>29.308295650148885</v>
      </c>
      <c r="K60" s="97">
        <v>27.206649535933636</v>
      </c>
      <c r="L60" s="97">
        <v>25.755240816111527</v>
      </c>
      <c r="M60" s="97">
        <v>24.454095982779354</v>
      </c>
      <c r="N60" s="97">
        <v>23.103038346431934</v>
      </c>
      <c r="O60" s="97">
        <v>24.895008108155935</v>
      </c>
      <c r="P60" s="97">
        <v>31.12946790953939</v>
      </c>
      <c r="Q60" s="97">
        <v>33.682618885438906</v>
      </c>
      <c r="R60" s="97">
        <v>38.941925447317978</v>
      </c>
      <c r="S60" s="97">
        <v>41.241236961523157</v>
      </c>
      <c r="T60" s="97">
        <v>43.236689273612313</v>
      </c>
      <c r="U60" s="97">
        <v>46.629516630679817</v>
      </c>
      <c r="V60" s="97">
        <v>45.096043827767225</v>
      </c>
      <c r="W60" s="97">
        <v>47.576106308274738</v>
      </c>
      <c r="X60" s="97">
        <v>45.446743090686248</v>
      </c>
      <c r="Y60" s="109">
        <v>36.992416227442838</v>
      </c>
    </row>
    <row r="61" spans="1:25" ht="15" x14ac:dyDescent="0.4">
      <c r="A61" s="188" t="s">
        <v>196</v>
      </c>
      <c r="B61" s="97" t="s">
        <v>219</v>
      </c>
      <c r="C61" s="97" t="s">
        <v>219</v>
      </c>
      <c r="D61" s="97" t="s">
        <v>219</v>
      </c>
      <c r="E61" s="97" t="s">
        <v>219</v>
      </c>
      <c r="F61" s="97">
        <v>21.782782210615355</v>
      </c>
      <c r="G61" s="97">
        <v>22.226862768543466</v>
      </c>
      <c r="H61" s="97">
        <v>20.155066977968868</v>
      </c>
      <c r="I61" s="97">
        <v>20.163015592511286</v>
      </c>
      <c r="J61" s="97">
        <v>19.665224473075572</v>
      </c>
      <c r="K61" s="97">
        <v>24.708227659296327</v>
      </c>
      <c r="L61" s="97">
        <v>25.412613165522529</v>
      </c>
      <c r="M61" s="97">
        <v>19.153307839927862</v>
      </c>
      <c r="N61" s="97">
        <v>15.308730917371831</v>
      </c>
      <c r="O61" s="97">
        <v>14.587526639425338</v>
      </c>
      <c r="P61" s="97">
        <v>15.387646065567401</v>
      </c>
      <c r="Q61" s="97">
        <v>14.051633547726766</v>
      </c>
      <c r="R61" s="97">
        <v>12.288021249765629</v>
      </c>
      <c r="S61" s="97">
        <v>11.037564999449978</v>
      </c>
      <c r="T61" s="97">
        <v>9.3353292651211124</v>
      </c>
      <c r="U61" s="97">
        <v>8.0098734149335833</v>
      </c>
      <c r="V61" s="97">
        <v>6.7933445616390857</v>
      </c>
      <c r="W61" s="97">
        <v>5.4777441669460529</v>
      </c>
      <c r="X61" s="97">
        <v>3.9035646481432735</v>
      </c>
      <c r="Y61" s="109">
        <v>1.6741756901948244</v>
      </c>
    </row>
    <row r="62" spans="1:25" ht="26.25" customHeight="1" x14ac:dyDescent="0.4">
      <c r="A62" s="189" t="s">
        <v>200</v>
      </c>
      <c r="B62" s="97" t="s">
        <v>219</v>
      </c>
      <c r="C62" s="97" t="s">
        <v>219</v>
      </c>
      <c r="D62" s="97" t="s">
        <v>219</v>
      </c>
      <c r="E62" s="97" t="s">
        <v>219</v>
      </c>
      <c r="F62" s="97">
        <v>75.031703040048569</v>
      </c>
      <c r="G62" s="97">
        <v>76.039079912952516</v>
      </c>
      <c r="H62" s="97">
        <v>74.678572014479329</v>
      </c>
      <c r="I62" s="97">
        <v>73.5894881359621</v>
      </c>
      <c r="J62" s="97">
        <v>73.519838919292496</v>
      </c>
      <c r="K62" s="97">
        <v>71.605489249007263</v>
      </c>
      <c r="L62" s="97">
        <v>69.352375006627597</v>
      </c>
      <c r="M62" s="97">
        <v>67.789601979409056</v>
      </c>
      <c r="N62" s="97">
        <v>67.224057247118949</v>
      </c>
      <c r="O62" s="97">
        <v>68.292937887622827</v>
      </c>
      <c r="P62" s="97">
        <v>71.463058697133008</v>
      </c>
      <c r="Q62" s="97">
        <v>70.139716566153893</v>
      </c>
      <c r="R62" s="97">
        <v>69.997420761507684</v>
      </c>
      <c r="S62" s="97">
        <v>68.296755203757129</v>
      </c>
      <c r="T62" s="97">
        <v>67.610806010844527</v>
      </c>
      <c r="U62" s="97">
        <v>65.311453572274701</v>
      </c>
      <c r="V62" s="97">
        <v>61.394881318294871</v>
      </c>
      <c r="W62" s="97">
        <v>58.8648359685236</v>
      </c>
      <c r="X62" s="97">
        <v>57.498382500290823</v>
      </c>
      <c r="Y62" s="109">
        <v>55.901831429251594</v>
      </c>
    </row>
    <row r="63" spans="1:25" ht="15" x14ac:dyDescent="0.4">
      <c r="A63" s="187" t="s">
        <v>65</v>
      </c>
      <c r="B63" s="97">
        <v>167.38935582445362</v>
      </c>
      <c r="C63" s="97">
        <v>307.45607990173568</v>
      </c>
      <c r="D63" s="97">
        <v>281.2939736674731</v>
      </c>
      <c r="E63" s="97">
        <v>249.57633899060741</v>
      </c>
      <c r="F63" s="97">
        <v>228.94828645284798</v>
      </c>
      <c r="G63" s="97">
        <v>198.60566708987531</v>
      </c>
      <c r="H63" s="97">
        <v>188.1750533242932</v>
      </c>
      <c r="I63" s="97">
        <v>172.60367558562814</v>
      </c>
      <c r="J63" s="97">
        <v>143.97740743959784</v>
      </c>
      <c r="K63" s="97">
        <v>148.70384380541432</v>
      </c>
      <c r="L63" s="97">
        <v>147.93912916621369</v>
      </c>
      <c r="M63" s="97">
        <v>138.80353483596534</v>
      </c>
      <c r="N63" s="97">
        <v>183.48426687600656</v>
      </c>
      <c r="O63" s="97">
        <v>290.66338630669884</v>
      </c>
      <c r="P63" s="97">
        <v>267.52069780947568</v>
      </c>
      <c r="Q63" s="97">
        <v>294.72871741867243</v>
      </c>
      <c r="R63" s="97">
        <v>312.2603281001729</v>
      </c>
      <c r="S63" s="97">
        <v>267.22662066622451</v>
      </c>
      <c r="T63" s="97">
        <v>204.12574242627053</v>
      </c>
      <c r="U63" s="97">
        <v>159.53436370512335</v>
      </c>
      <c r="V63" s="97">
        <v>119.91365831363987</v>
      </c>
      <c r="W63" s="97">
        <v>95.69285135985271</v>
      </c>
      <c r="X63" s="97">
        <v>68.69650495388521</v>
      </c>
      <c r="Y63" s="109">
        <v>36.469788786675288</v>
      </c>
    </row>
    <row r="64" spans="1:25" ht="15" x14ac:dyDescent="0.4">
      <c r="A64" s="187" t="s">
        <v>66</v>
      </c>
      <c r="B64" s="97">
        <v>2.3953464239163313</v>
      </c>
      <c r="C64" s="97">
        <v>2.7024471050299801</v>
      </c>
      <c r="D64" s="97">
        <v>3.0976644373029534</v>
      </c>
      <c r="E64" s="97">
        <v>1.8163976195627878</v>
      </c>
      <c r="F64" s="97">
        <v>3.2491202524010014</v>
      </c>
      <c r="G64" s="97">
        <v>3.7859562059452072</v>
      </c>
      <c r="H64" s="97">
        <v>3.9190848508056959</v>
      </c>
      <c r="I64" s="97">
        <v>8.1245981028022189</v>
      </c>
      <c r="J64" s="97">
        <v>9.5948930187746395</v>
      </c>
      <c r="K64" s="97">
        <v>8.0467977187488842</v>
      </c>
      <c r="L64" s="97">
        <v>8.8997747287385547</v>
      </c>
      <c r="M64" s="97">
        <v>13.244776325355208</v>
      </c>
      <c r="N64" s="97">
        <v>15.572654570654608</v>
      </c>
      <c r="O64" s="97">
        <v>17.799285912085107</v>
      </c>
      <c r="P64" s="97">
        <v>17.475516971182625</v>
      </c>
      <c r="Q64" s="97">
        <v>20.787558746577634</v>
      </c>
      <c r="R64" s="97">
        <v>19.14847313425394</v>
      </c>
      <c r="S64" s="97">
        <v>19.507695408275637</v>
      </c>
      <c r="T64" s="97">
        <v>18.684640129412145</v>
      </c>
      <c r="U64" s="97">
        <v>19.776849020261007</v>
      </c>
      <c r="V64" s="97">
        <v>18.623117606044779</v>
      </c>
      <c r="W64" s="97">
        <v>18.206700105671846</v>
      </c>
      <c r="X64" s="97">
        <v>17.555556670534408</v>
      </c>
      <c r="Y64" s="109">
        <v>17.021632433426571</v>
      </c>
    </row>
    <row r="65" spans="1:25" ht="15" x14ac:dyDescent="0.4">
      <c r="A65" s="187" t="s">
        <v>197</v>
      </c>
      <c r="B65" s="97" t="s">
        <v>219</v>
      </c>
      <c r="C65" s="97" t="s">
        <v>219</v>
      </c>
      <c r="D65" s="97" t="s">
        <v>219</v>
      </c>
      <c r="E65" s="97" t="s">
        <v>219</v>
      </c>
      <c r="F65" s="97" t="s">
        <v>219</v>
      </c>
      <c r="G65" s="97" t="s">
        <v>219</v>
      </c>
      <c r="H65" s="97" t="s">
        <v>219</v>
      </c>
      <c r="I65" s="97" t="s">
        <v>219</v>
      </c>
      <c r="J65" s="97">
        <v>32.354595710849061</v>
      </c>
      <c r="K65" s="97">
        <v>33.293047987239341</v>
      </c>
      <c r="L65" s="97">
        <v>34.204466731309338</v>
      </c>
      <c r="M65" s="97">
        <v>34.695431549396133</v>
      </c>
      <c r="N65" s="97">
        <v>34.941263643323602</v>
      </c>
      <c r="O65" s="97">
        <v>35.743477868057738</v>
      </c>
      <c r="P65" s="97">
        <v>36.97541997254195</v>
      </c>
      <c r="Q65" s="97">
        <v>36.880370519762991</v>
      </c>
      <c r="R65" s="97">
        <v>36.573195468654475</v>
      </c>
      <c r="S65" s="97">
        <v>36.327517126945381</v>
      </c>
      <c r="T65" s="97">
        <v>36.11410528830622</v>
      </c>
      <c r="U65" s="97">
        <v>36.327796631743126</v>
      </c>
      <c r="V65" s="97">
        <v>35.818681260970394</v>
      </c>
      <c r="W65" s="97">
        <v>36.73661492242389</v>
      </c>
      <c r="X65" s="97">
        <v>25.733122586630067</v>
      </c>
      <c r="Y65" s="109">
        <v>13.6363280108817</v>
      </c>
    </row>
    <row r="66" spans="1:25" ht="15" x14ac:dyDescent="0.4">
      <c r="A66" s="187" t="s">
        <v>100</v>
      </c>
      <c r="B66" s="97" t="s">
        <v>219</v>
      </c>
      <c r="C66" s="97" t="s">
        <v>219</v>
      </c>
      <c r="D66" s="97" t="s">
        <v>219</v>
      </c>
      <c r="E66" s="97" t="s">
        <v>219</v>
      </c>
      <c r="F66" s="97" t="s">
        <v>219</v>
      </c>
      <c r="G66" s="97" t="s">
        <v>219</v>
      </c>
      <c r="H66" s="97" t="s">
        <v>219</v>
      </c>
      <c r="I66" s="97" t="s">
        <v>219</v>
      </c>
      <c r="J66" s="97">
        <v>481.83495827175813</v>
      </c>
      <c r="K66" s="97">
        <v>509.08274762038604</v>
      </c>
      <c r="L66" s="97">
        <v>532.61070131194526</v>
      </c>
      <c r="M66" s="97">
        <v>559.35546802036242</v>
      </c>
      <c r="N66" s="97">
        <v>572.40939885425121</v>
      </c>
      <c r="O66" s="97">
        <v>594.78802723613342</v>
      </c>
      <c r="P66" s="97">
        <v>588.58768246614898</v>
      </c>
      <c r="Q66" s="97">
        <v>563.35626333333789</v>
      </c>
      <c r="R66" s="97">
        <v>514.08860835233145</v>
      </c>
      <c r="S66" s="97">
        <v>471.23568754625722</v>
      </c>
      <c r="T66" s="97">
        <v>430.82965056214266</v>
      </c>
      <c r="U66" s="97">
        <v>390.9573042308773</v>
      </c>
      <c r="V66" s="97">
        <v>351.67654733235588</v>
      </c>
      <c r="W66" s="97">
        <v>325.64580735128766</v>
      </c>
      <c r="X66" s="97">
        <v>303.16012287724811</v>
      </c>
      <c r="Y66" s="109">
        <v>291.14518253956209</v>
      </c>
    </row>
    <row r="67" spans="1:25"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9.5351699266563461</v>
      </c>
      <c r="T67" s="97">
        <v>171.95959312925655</v>
      </c>
      <c r="U67" s="97">
        <v>302.37288408257831</v>
      </c>
      <c r="V67" s="97">
        <v>481.22967679444821</v>
      </c>
      <c r="W67" s="97">
        <v>732.66140833067698</v>
      </c>
      <c r="X67" s="97">
        <v>841.55435160455283</v>
      </c>
      <c r="Y67" s="109">
        <v>971.440726998483</v>
      </c>
    </row>
    <row r="68" spans="1:25" ht="15" x14ac:dyDescent="0.4">
      <c r="A68" s="187" t="s">
        <v>67</v>
      </c>
      <c r="B68" s="97">
        <v>99.101447311421154</v>
      </c>
      <c r="C68" s="97">
        <v>106.75314366138713</v>
      </c>
      <c r="D68" s="97">
        <v>102.83883551001634</v>
      </c>
      <c r="E68" s="97">
        <v>104.82320482783976</v>
      </c>
      <c r="F68" s="97">
        <v>101.26530192318549</v>
      </c>
      <c r="G68" s="97">
        <v>102.39998604852362</v>
      </c>
      <c r="H68" s="97">
        <v>92.726321865259322</v>
      </c>
      <c r="I68" s="97">
        <v>89.290220854701758</v>
      </c>
      <c r="J68" s="97">
        <v>83.655752756036009</v>
      </c>
      <c r="K68" s="97">
        <v>79.829825071132149</v>
      </c>
      <c r="L68" s="97">
        <v>77.788105464351375</v>
      </c>
      <c r="M68" s="97">
        <v>76.585996353201608</v>
      </c>
      <c r="N68" s="97">
        <v>73.173428675320679</v>
      </c>
      <c r="O68" s="97">
        <v>73.286577475904821</v>
      </c>
      <c r="P68" s="97">
        <v>70.436618860786766</v>
      </c>
      <c r="Q68" s="97">
        <v>68.738604474637228</v>
      </c>
      <c r="R68" s="97">
        <v>67.704321878612291</v>
      </c>
      <c r="S68" s="97">
        <v>64.34302250901645</v>
      </c>
      <c r="T68" s="97">
        <v>55.366071462344777</v>
      </c>
      <c r="U68" s="97">
        <v>37.685482314279518</v>
      </c>
      <c r="V68" s="97">
        <v>22.215610723486499</v>
      </c>
      <c r="W68" s="97">
        <v>10.998267157579352</v>
      </c>
      <c r="X68" s="97">
        <v>8.2583051067206128</v>
      </c>
      <c r="Y68" s="109">
        <v>7.2768996711692617</v>
      </c>
    </row>
    <row r="69" spans="1:25" ht="15" x14ac:dyDescent="0.4">
      <c r="A69" s="188" t="s">
        <v>54</v>
      </c>
      <c r="B69" s="97" t="s">
        <v>219</v>
      </c>
      <c r="C69" s="97" t="s">
        <v>219</v>
      </c>
      <c r="D69" s="97" t="s">
        <v>219</v>
      </c>
      <c r="E69" s="97" t="s">
        <v>219</v>
      </c>
      <c r="F69" s="97">
        <v>80.499999644847492</v>
      </c>
      <c r="G69" s="97">
        <v>81.773850895259443</v>
      </c>
      <c r="H69" s="97">
        <v>72.808134763767356</v>
      </c>
      <c r="I69" s="97">
        <v>68.815919723590866</v>
      </c>
      <c r="J69" s="97">
        <v>69.2415536659868</v>
      </c>
      <c r="K69" s="97">
        <v>65.614241617491459</v>
      </c>
      <c r="L69" s="97">
        <v>63.314097594271416</v>
      </c>
      <c r="M69" s="97">
        <v>55.645549088823422</v>
      </c>
      <c r="N69" s="97">
        <v>55.323348824696872</v>
      </c>
      <c r="O69" s="97">
        <v>55.237341381618606</v>
      </c>
      <c r="P69" s="97">
        <v>53.962638286396441</v>
      </c>
      <c r="Q69" s="97">
        <v>52.58462407203033</v>
      </c>
      <c r="R69" s="97">
        <v>52.876532585507114</v>
      </c>
      <c r="S69" s="97">
        <v>51.080455433148565</v>
      </c>
      <c r="T69" s="97">
        <v>42.932780515716146</v>
      </c>
      <c r="U69" s="97">
        <v>26.272851439851838</v>
      </c>
      <c r="V69" s="97">
        <v>12.083084612250353</v>
      </c>
      <c r="W69" s="97">
        <v>2.1002333771234527</v>
      </c>
      <c r="X69" s="97">
        <v>0.18491006422696565</v>
      </c>
      <c r="Y69" s="109" t="s">
        <v>219</v>
      </c>
    </row>
    <row r="70" spans="1:25" ht="15" x14ac:dyDescent="0.4">
      <c r="A70" s="188" t="s">
        <v>55</v>
      </c>
      <c r="B70" s="97" t="s">
        <v>219</v>
      </c>
      <c r="C70" s="97" t="s">
        <v>219</v>
      </c>
      <c r="D70" s="97" t="s">
        <v>219</v>
      </c>
      <c r="E70" s="97" t="s">
        <v>219</v>
      </c>
      <c r="F70" s="97">
        <v>20.765302278337984</v>
      </c>
      <c r="G70" s="97">
        <v>20.626135153264144</v>
      </c>
      <c r="H70" s="97">
        <v>19.918187101491959</v>
      </c>
      <c r="I70" s="97">
        <v>20.474301131110892</v>
      </c>
      <c r="J70" s="97">
        <v>14.414199090049221</v>
      </c>
      <c r="K70" s="97">
        <v>14.215583453640665</v>
      </c>
      <c r="L70" s="97">
        <v>14.474007870079971</v>
      </c>
      <c r="M70" s="97">
        <v>20.9404472643782</v>
      </c>
      <c r="N70" s="97">
        <v>17.850079850623803</v>
      </c>
      <c r="O70" s="97">
        <v>18.049236094286194</v>
      </c>
      <c r="P70" s="97">
        <v>16.473980574390325</v>
      </c>
      <c r="Q70" s="97">
        <v>16.153980402606905</v>
      </c>
      <c r="R70" s="97">
        <v>14.827789293105164</v>
      </c>
      <c r="S70" s="97">
        <v>13.262567075867874</v>
      </c>
      <c r="T70" s="97">
        <v>12.433290946628619</v>
      </c>
      <c r="U70" s="97">
        <v>11.412630874427695</v>
      </c>
      <c r="V70" s="97">
        <v>10.132526111236151</v>
      </c>
      <c r="W70" s="97">
        <v>8.8980337804558989</v>
      </c>
      <c r="X70" s="97">
        <v>8.0733950424936474</v>
      </c>
      <c r="Y70" s="109">
        <v>7.2768996711692617</v>
      </c>
    </row>
    <row r="71" spans="1:25" ht="15" x14ac:dyDescent="0.4">
      <c r="A71" s="190" t="s">
        <v>68</v>
      </c>
      <c r="B71" s="97">
        <v>2610.6936248696898</v>
      </c>
      <c r="C71" s="97">
        <v>2743.3868261006705</v>
      </c>
      <c r="D71" s="97">
        <v>2861.4203452541719</v>
      </c>
      <c r="E71" s="97">
        <v>2957.944840093518</v>
      </c>
      <c r="F71" s="97">
        <v>2978.0105086618073</v>
      </c>
      <c r="G71" s="97">
        <v>3192.6795974905558</v>
      </c>
      <c r="H71" s="97">
        <v>3312.7890664445858</v>
      </c>
      <c r="I71" s="97">
        <v>3403.8723834443758</v>
      </c>
      <c r="J71" s="97">
        <v>3473.9211927552801</v>
      </c>
      <c r="K71" s="97">
        <v>3575.6632329837066</v>
      </c>
      <c r="L71" s="97">
        <v>3630.3818102170612</v>
      </c>
      <c r="M71" s="97">
        <v>3797.1021410185649</v>
      </c>
      <c r="N71" s="97">
        <v>3961.6151596267632</v>
      </c>
      <c r="O71" s="97">
        <v>4230.6472484940814</v>
      </c>
      <c r="P71" s="97">
        <v>4335.2690522075854</v>
      </c>
      <c r="Q71" s="97">
        <v>4533.7846463933456</v>
      </c>
      <c r="R71" s="97">
        <v>4781.406448395458</v>
      </c>
      <c r="S71" s="97">
        <v>4885.3424582652733</v>
      </c>
      <c r="T71" s="97">
        <v>5012.997923918716</v>
      </c>
      <c r="U71" s="97">
        <v>5140.6683808705766</v>
      </c>
      <c r="V71" s="97">
        <v>5145.0581671831178</v>
      </c>
      <c r="W71" s="97">
        <v>5182.0422591322458</v>
      </c>
      <c r="X71" s="97">
        <v>5224.7763409492718</v>
      </c>
      <c r="Y71" s="109">
        <v>5234.3104900054605</v>
      </c>
    </row>
    <row r="72" spans="1:25" ht="27" customHeight="1" x14ac:dyDescent="0.4">
      <c r="A72" s="190" t="s">
        <v>101</v>
      </c>
      <c r="B72" s="97" t="s">
        <v>219</v>
      </c>
      <c r="C72" s="97" t="s">
        <v>219</v>
      </c>
      <c r="D72" s="97" t="s">
        <v>219</v>
      </c>
      <c r="E72" s="97" t="s">
        <v>219</v>
      </c>
      <c r="F72" s="97" t="s">
        <v>219</v>
      </c>
      <c r="G72" s="97" t="s">
        <v>219</v>
      </c>
      <c r="H72" s="97" t="s">
        <v>219</v>
      </c>
      <c r="I72" s="97" t="s">
        <v>219</v>
      </c>
      <c r="J72" s="97">
        <v>84.021931311707021</v>
      </c>
      <c r="K72" s="97">
        <v>61.273950724154702</v>
      </c>
      <c r="L72" s="97">
        <v>75.331396804046776</v>
      </c>
      <c r="M72" s="97">
        <v>90.247341814706814</v>
      </c>
      <c r="N72" s="97">
        <v>113.12911354771262</v>
      </c>
      <c r="O72" s="97">
        <v>110.92956610994976</v>
      </c>
      <c r="P72" s="97">
        <v>110.81907798507319</v>
      </c>
      <c r="Q72" s="97">
        <v>108.88980799841985</v>
      </c>
      <c r="R72" s="97">
        <v>109.10687414341346</v>
      </c>
      <c r="S72" s="97">
        <v>106.07729214879943</v>
      </c>
      <c r="T72" s="97">
        <v>106.8823210264335</v>
      </c>
      <c r="U72" s="97">
        <v>104.55957927994498</v>
      </c>
      <c r="V72" s="97">
        <v>109.14064895662653</v>
      </c>
      <c r="W72" s="97">
        <v>101.66385609352439</v>
      </c>
      <c r="X72" s="97">
        <v>105.33342954444939</v>
      </c>
      <c r="Y72" s="109">
        <v>91.911087185509189</v>
      </c>
    </row>
    <row r="73" spans="1:25"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t="s">
        <v>219</v>
      </c>
      <c r="T73" s="97">
        <v>0.64213779201646115</v>
      </c>
      <c r="U73" s="97">
        <v>22.776650847092284</v>
      </c>
      <c r="V73" s="97">
        <v>83.484552587161033</v>
      </c>
      <c r="W73" s="97">
        <v>143.6342924860769</v>
      </c>
      <c r="X73" s="97">
        <v>403.07236516871978</v>
      </c>
      <c r="Y73" s="109">
        <v>908.84351483646947</v>
      </c>
    </row>
    <row r="74" spans="1:25" ht="15" x14ac:dyDescent="0.4">
      <c r="A74" s="190" t="s">
        <v>69</v>
      </c>
      <c r="B74" s="97" t="s">
        <v>219</v>
      </c>
      <c r="C74" s="97" t="s">
        <v>219</v>
      </c>
      <c r="D74" s="97" t="s">
        <v>219</v>
      </c>
      <c r="E74" s="97" t="s">
        <v>219</v>
      </c>
      <c r="F74" s="97">
        <v>143.27923373343634</v>
      </c>
      <c r="G74" s="97">
        <v>136.32605574794286</v>
      </c>
      <c r="H74" s="97">
        <v>135.3453000097939</v>
      </c>
      <c r="I74" s="97">
        <v>149.24667181502107</v>
      </c>
      <c r="J74" s="97">
        <v>187.20278976862502</v>
      </c>
      <c r="K74" s="97">
        <v>228.19735541573758</v>
      </c>
      <c r="L74" s="97">
        <v>144.52661313322756</v>
      </c>
      <c r="M74" s="97">
        <v>144.32343479747183</v>
      </c>
      <c r="N74" s="97">
        <v>183.5304747005153</v>
      </c>
      <c r="O74" s="97">
        <v>182.35017694570445</v>
      </c>
      <c r="P74" s="97">
        <v>180.39130486239699</v>
      </c>
      <c r="Q74" s="97">
        <v>138.39603427739871</v>
      </c>
      <c r="R74" s="97">
        <v>134.64686183242389</v>
      </c>
      <c r="S74" s="97">
        <v>131.54181947056543</v>
      </c>
      <c r="T74" s="97">
        <v>128.21622966683117</v>
      </c>
      <c r="U74" s="97">
        <v>125.50130929797038</v>
      </c>
      <c r="V74" s="97">
        <v>120.78055336077564</v>
      </c>
      <c r="W74" s="97">
        <v>117.09517279198266</v>
      </c>
      <c r="X74" s="97">
        <v>112.870263658208</v>
      </c>
      <c r="Y74" s="109">
        <v>109.38254646422706</v>
      </c>
    </row>
    <row r="75" spans="1:25" s="195" customFormat="1" ht="40.5" customHeight="1" thickBot="1" x14ac:dyDescent="0.45">
      <c r="A75" s="196" t="s">
        <v>198</v>
      </c>
      <c r="B75" s="197">
        <v>7171.8647364058806</v>
      </c>
      <c r="C75" s="197">
        <v>7272.9292862882212</v>
      </c>
      <c r="D75" s="197">
        <v>7329.2766158181539</v>
      </c>
      <c r="E75" s="197">
        <v>7431.8578534548369</v>
      </c>
      <c r="F75" s="197">
        <v>7731.5109157987563</v>
      </c>
      <c r="G75" s="197">
        <v>8142.1975018456869</v>
      </c>
      <c r="H75" s="197">
        <v>8303.7553779134269</v>
      </c>
      <c r="I75" s="197">
        <v>8239.9819381467987</v>
      </c>
      <c r="J75" s="197">
        <v>8665.7158970391938</v>
      </c>
      <c r="K75" s="197">
        <v>8774.348495606022</v>
      </c>
      <c r="L75" s="197">
        <v>8740.0604372899215</v>
      </c>
      <c r="M75" s="197">
        <v>8994.4113468322248</v>
      </c>
      <c r="N75" s="197">
        <v>9291.4227888629102</v>
      </c>
      <c r="O75" s="197">
        <v>9952.4903988196074</v>
      </c>
      <c r="P75" s="197">
        <v>10060.728686385568</v>
      </c>
      <c r="Q75" s="197">
        <v>10236.794813823031</v>
      </c>
      <c r="R75" s="197">
        <v>10444.90046048441</v>
      </c>
      <c r="S75" s="197">
        <v>10090.191228367672</v>
      </c>
      <c r="T75" s="197">
        <v>10249.987754643435</v>
      </c>
      <c r="U75" s="197">
        <v>10380.213182971989</v>
      </c>
      <c r="V75" s="197">
        <v>10276.348563813592</v>
      </c>
      <c r="W75" s="197">
        <v>10390.060679497581</v>
      </c>
      <c r="X75" s="197">
        <v>10540.045122998736</v>
      </c>
      <c r="Y75" s="198">
        <v>10799.1879829011</v>
      </c>
    </row>
    <row r="81" spans="2:25" x14ac:dyDescent="0.35">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row>
  </sheetData>
  <pageMargins left="0.75" right="0.75" top="1" bottom="1"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5"/>
  <sheetViews>
    <sheetView zoomScale="85" zoomScaleNormal="85" workbookViewId="0">
      <pane xSplit="1" ySplit="2" topLeftCell="B3" activePane="bottomRight" state="frozen"/>
      <selection activeCell="X1" sqref="X1"/>
      <selection pane="topRight" activeCell="X1" sqref="X1"/>
      <selection pane="bottomLeft" activeCell="X1" sqref="X1"/>
      <selection pane="bottomRight"/>
    </sheetView>
  </sheetViews>
  <sheetFormatPr defaultColWidth="8.88671875" defaultRowHeight="12.75" x14ac:dyDescent="0.35"/>
  <cols>
    <col min="1" max="1" width="51.5546875" style="179" customWidth="1"/>
    <col min="2" max="21" width="9.109375" style="199" customWidth="1"/>
    <col min="22" max="23" width="9.88671875" style="199" bestFit="1" customWidth="1"/>
    <col min="24" max="24" width="8.5546875" style="199" bestFit="1" customWidth="1"/>
    <col min="25" max="25" width="10.27734375" style="199" customWidth="1"/>
    <col min="26" max="26" width="8.88671875" style="179"/>
    <col min="27" max="27" width="10.6640625" style="179" bestFit="1" customWidth="1"/>
    <col min="28" max="16384" width="8.88671875" style="179"/>
  </cols>
  <sheetData>
    <row r="1" spans="1:26" ht="60" customHeight="1" thickBot="1" x14ac:dyDescent="0.45">
      <c r="A1" s="176" t="s">
        <v>213</v>
      </c>
      <c r="B1" s="177"/>
      <c r="C1" s="177"/>
      <c r="D1" s="177"/>
      <c r="E1" s="177"/>
      <c r="F1" s="177"/>
      <c r="G1" s="177"/>
      <c r="H1" s="177"/>
      <c r="I1" s="177"/>
      <c r="J1" s="177"/>
      <c r="K1" s="177"/>
      <c r="L1" s="177"/>
      <c r="M1" s="177"/>
      <c r="N1" s="178"/>
      <c r="O1" s="178"/>
      <c r="P1" s="178"/>
      <c r="Q1" s="178"/>
      <c r="R1" s="178"/>
      <c r="S1" s="178"/>
      <c r="T1" s="178"/>
      <c r="U1" s="178"/>
      <c r="V1" s="178"/>
      <c r="W1" s="178"/>
      <c r="X1" s="178"/>
      <c r="Y1" s="178"/>
    </row>
    <row r="2" spans="1:26" ht="15.4" thickBot="1" x14ac:dyDescent="0.45">
      <c r="A2" s="180" t="s">
        <v>189</v>
      </c>
      <c r="B2" s="181" t="s">
        <v>13</v>
      </c>
      <c r="C2" s="181" t="s">
        <v>14</v>
      </c>
      <c r="D2" s="181" t="s">
        <v>15</v>
      </c>
      <c r="E2" s="181" t="s">
        <v>16</v>
      </c>
      <c r="F2" s="181" t="s">
        <v>17</v>
      </c>
      <c r="G2" s="181" t="s">
        <v>18</v>
      </c>
      <c r="H2" s="181" t="s">
        <v>19</v>
      </c>
      <c r="I2" s="181" t="s">
        <v>20</v>
      </c>
      <c r="J2" s="181" t="s">
        <v>21</v>
      </c>
      <c r="K2" s="181" t="s">
        <v>22</v>
      </c>
      <c r="L2" s="181" t="s">
        <v>23</v>
      </c>
      <c r="M2" s="181" t="s">
        <v>24</v>
      </c>
      <c r="N2" s="181" t="s">
        <v>25</v>
      </c>
      <c r="O2" s="181" t="s">
        <v>26</v>
      </c>
      <c r="P2" s="181" t="s">
        <v>27</v>
      </c>
      <c r="Q2" s="181" t="s">
        <v>28</v>
      </c>
      <c r="R2" s="181" t="s">
        <v>29</v>
      </c>
      <c r="S2" s="181" t="s">
        <v>30</v>
      </c>
      <c r="T2" s="181" t="s">
        <v>31</v>
      </c>
      <c r="U2" s="181" t="s">
        <v>32</v>
      </c>
      <c r="V2" s="181" t="s">
        <v>33</v>
      </c>
      <c r="W2" s="182" t="s">
        <v>34</v>
      </c>
      <c r="X2" s="182" t="s">
        <v>35</v>
      </c>
      <c r="Y2" s="183" t="s">
        <v>36</v>
      </c>
    </row>
    <row r="3" spans="1:26" ht="30" customHeight="1" x14ac:dyDescent="0.4">
      <c r="A3" s="184" t="s">
        <v>48</v>
      </c>
      <c r="B3" s="185">
        <f>AA!C$3</f>
        <v>2392.893</v>
      </c>
      <c r="C3" s="185">
        <f>AA!D$3</f>
        <v>2521.2500000000005</v>
      </c>
      <c r="D3" s="185">
        <f>AA!E$3</f>
        <v>2679.9750000000004</v>
      </c>
      <c r="E3" s="185">
        <f>AA!F$3</f>
        <v>2822.8040000000005</v>
      </c>
      <c r="F3" s="185">
        <f>AA!G$3</f>
        <v>2955.1210000000037</v>
      </c>
      <c r="G3" s="185">
        <f>AA!H$3</f>
        <v>3124.4597597447409</v>
      </c>
      <c r="H3" s="185">
        <f>AA!I$3</f>
        <v>3250.6787885787198</v>
      </c>
      <c r="I3" s="185">
        <f>AA!J$3</f>
        <v>3457.0445494205628</v>
      </c>
      <c r="J3" s="185">
        <f>AA!K$3</f>
        <v>3673.5860000000011</v>
      </c>
      <c r="K3" s="185">
        <f>AA!L$3</f>
        <v>3924.14037813</v>
      </c>
      <c r="L3" s="185">
        <f>AA!M$3</f>
        <v>4149.4057829300054</v>
      </c>
      <c r="M3" s="185">
        <f>AA!N$3</f>
        <v>4444.4350972342945</v>
      </c>
      <c r="N3" s="185">
        <f>AA!O$3</f>
        <v>4734.8039219600032</v>
      </c>
      <c r="O3" s="185">
        <f>AA!P$3</f>
        <v>5106.253762899998</v>
      </c>
      <c r="P3" s="185">
        <f>AA!Q$3</f>
        <v>5227.7472379531828</v>
      </c>
      <c r="Q3" s="185">
        <f>AA!R$3</f>
        <v>5339.4256940699997</v>
      </c>
      <c r="R3" s="185">
        <f>AA!S$3</f>
        <v>5475.6249157699995</v>
      </c>
      <c r="S3" s="185">
        <f>AA!T$3</f>
        <v>5360.0751764300776</v>
      </c>
      <c r="T3" s="185">
        <f>AA!U$3</f>
        <v>5421.7736768000032</v>
      </c>
      <c r="U3" s="185">
        <f>AA!V$3</f>
        <v>5489.5433917499968</v>
      </c>
      <c r="V3" s="185">
        <f>AA!W$3</f>
        <v>5482.7675999399908</v>
      </c>
      <c r="W3" s="185">
        <f>AA!X$3</f>
        <v>5529.3185711499973</v>
      </c>
      <c r="X3" s="185">
        <f>AA!Y$3</f>
        <v>5675.5506973499987</v>
      </c>
      <c r="Y3" s="186">
        <f>AA!Z$3</f>
        <v>5908.4831024900013</v>
      </c>
    </row>
    <row r="4" spans="1:26" ht="15" customHeight="1" x14ac:dyDescent="0.4">
      <c r="A4" s="187" t="s">
        <v>190</v>
      </c>
      <c r="B4" s="97">
        <f>BBWB!C$3</f>
        <v>981.24099999999999</v>
      </c>
      <c r="C4" s="97">
        <f>BBWB!D$3</f>
        <v>987.07300000000021</v>
      </c>
      <c r="D4" s="97">
        <f>BBWB!E$3</f>
        <v>974.40600000000006</v>
      </c>
      <c r="E4" s="97">
        <f>BBWB!F$3</f>
        <v>1001.6900000000002</v>
      </c>
      <c r="F4" s="97">
        <f>BBWB!G$3</f>
        <v>985.8499999999998</v>
      </c>
      <c r="G4" s="97">
        <f>BBWB!H$3</f>
        <v>1099.2956646600001</v>
      </c>
      <c r="H4" s="97">
        <f>BBWB!I$3</f>
        <v>1087.4146320899997</v>
      </c>
      <c r="I4" s="97">
        <f>BBWB!J$3</f>
        <v>1006.6780681472781</v>
      </c>
      <c r="J4" s="97">
        <f>BBWB!K$3</f>
        <v>922.80799999999988</v>
      </c>
      <c r="K4" s="97">
        <f>BBWB!L$3</f>
        <v>874.53990900999997</v>
      </c>
      <c r="L4" s="97">
        <f>BBWB!M$3</f>
        <v>796.54773575000047</v>
      </c>
      <c r="M4" s="97">
        <f>BBWB!N$3</f>
        <v>736.17217767890236</v>
      </c>
      <c r="N4" s="97">
        <f>BBWB!O$3</f>
        <v>674.75018944999908</v>
      </c>
      <c r="O4" s="97">
        <f>BBWB!P$3</f>
        <v>649.64050968999913</v>
      </c>
      <c r="P4" s="97">
        <f>BBWB!Q$3</f>
        <v>613.52423453000017</v>
      </c>
      <c r="Q4" s="97">
        <f>BBWB!R$3</f>
        <v>593.95801392000033</v>
      </c>
      <c r="R4" s="97">
        <f>BBWB!S$3</f>
        <v>592.53994551999949</v>
      </c>
      <c r="S4" s="97">
        <f>BBWB!T$3</f>
        <v>582.23100192000015</v>
      </c>
      <c r="T4" s="97">
        <f>BBWB!U$3</f>
        <v>570.66566029000046</v>
      </c>
      <c r="U4" s="97">
        <f>BBWB!V$3</f>
        <v>568.920465350001</v>
      </c>
      <c r="V4" s="97">
        <f>BBWB!W$3</f>
        <v>557.33749350000028</v>
      </c>
      <c r="W4" s="97">
        <f>BBWB!X$3</f>
        <v>502.55170413000047</v>
      </c>
      <c r="X4" s="97">
        <f>BBWB!Y$3</f>
        <v>463.25929202999976</v>
      </c>
      <c r="Y4" s="109">
        <f>BBWB!Z$3</f>
        <v>506.28404317999968</v>
      </c>
    </row>
    <row r="5" spans="1:26" ht="15" customHeight="1" x14ac:dyDescent="0.4">
      <c r="A5" s="187" t="s">
        <v>50</v>
      </c>
      <c r="B5" s="97"/>
      <c r="C5" s="97"/>
      <c r="D5" s="97"/>
      <c r="E5" s="97"/>
      <c r="F5" s="97"/>
      <c r="G5" s="97">
        <f>CA!H$3</f>
        <v>931.78101868999988</v>
      </c>
      <c r="H5" s="97">
        <f>CA!I$3</f>
        <v>993.10800000000006</v>
      </c>
      <c r="I5" s="97">
        <f>CA!J$3</f>
        <v>1053.6691153298652</v>
      </c>
      <c r="J5" s="97">
        <f>CA!K$3</f>
        <v>1096.0410000000002</v>
      </c>
      <c r="K5" s="97">
        <f>CA!L$3</f>
        <v>1149.1385722999999</v>
      </c>
      <c r="L5" s="97">
        <f>CA!M$3</f>
        <v>1181.2635561100001</v>
      </c>
      <c r="M5" s="97">
        <f>CA!N$3</f>
        <v>1279.8853888127117</v>
      </c>
      <c r="N5" s="97">
        <f>CA!O$3</f>
        <v>1362.9964772500011</v>
      </c>
      <c r="O5" s="97">
        <f>CA!P$3</f>
        <v>1494.8980367000011</v>
      </c>
      <c r="P5" s="97">
        <f>CA!Q$3</f>
        <v>1572.0826307400002</v>
      </c>
      <c r="Q5" s="97">
        <f>CA!R$3</f>
        <v>1732.9771967699978</v>
      </c>
      <c r="R5" s="97">
        <f>CA!S$3</f>
        <v>1927.2231981999996</v>
      </c>
      <c r="S5" s="97">
        <f>CA!T$3</f>
        <v>2088.2668163797007</v>
      </c>
      <c r="T5" s="97">
        <f>CA!U$3</f>
        <v>2319.2115774999984</v>
      </c>
      <c r="U5" s="97">
        <f>CA!V$3</f>
        <v>2545.4439678199997</v>
      </c>
      <c r="V5" s="97">
        <f>CA!W$3</f>
        <v>2666.9735735989611</v>
      </c>
      <c r="W5" s="97">
        <f>CA!X$3</f>
        <v>2830.0153530399994</v>
      </c>
      <c r="X5" s="97">
        <f>CA!Y$3</f>
        <v>2885.0112320200001</v>
      </c>
      <c r="Y5" s="109">
        <f>CA!Z$3</f>
        <v>2940.7993121000004</v>
      </c>
    </row>
    <row r="6" spans="1:26" ht="15" customHeight="1" x14ac:dyDescent="0.4">
      <c r="A6" s="187" t="s">
        <v>108</v>
      </c>
      <c r="B6" s="97"/>
      <c r="C6" s="97"/>
      <c r="D6" s="97"/>
      <c r="E6" s="97"/>
      <c r="F6" s="97"/>
      <c r="G6" s="97">
        <f>CWP!H$3</f>
        <v>0</v>
      </c>
      <c r="H6" s="97">
        <f>CWP!I$3</f>
        <v>0</v>
      </c>
      <c r="I6" s="97">
        <f>CWP!J$3</f>
        <v>0</v>
      </c>
      <c r="J6" s="97">
        <f>CWP!K$3</f>
        <v>0</v>
      </c>
      <c r="K6" s="97">
        <f>CWP!L$3</f>
        <v>0</v>
      </c>
      <c r="L6" s="97">
        <f>CWP!M$3</f>
        <v>0</v>
      </c>
      <c r="M6" s="97">
        <f>CWP!N$3</f>
        <v>0</v>
      </c>
      <c r="N6" s="97">
        <f>CWP!O$3</f>
        <v>0</v>
      </c>
      <c r="O6" s="97">
        <f>CWP!P$3</f>
        <v>298.26100000000002</v>
      </c>
      <c r="P6" s="97">
        <f>CWP!Q$3</f>
        <v>435.41003043999996</v>
      </c>
      <c r="Q6" s="97">
        <f>CWP!R$3</f>
        <v>128.72999999999999</v>
      </c>
      <c r="R6" s="97">
        <f>CWP!S$3</f>
        <v>141.73699999999999</v>
      </c>
      <c r="S6" s="97">
        <f>CWP!T$3</f>
        <v>8.4069999999999965</v>
      </c>
      <c r="T6" s="97">
        <f>CWP!U$3</f>
        <v>11.036000000000001</v>
      </c>
      <c r="U6" s="97">
        <f>CWP!V$3</f>
        <v>3.9260000000000019</v>
      </c>
      <c r="V6" s="97">
        <f>CWP!W$3</f>
        <v>3.1778794200000005</v>
      </c>
      <c r="W6" s="97">
        <f>CWP!X$3</f>
        <v>114.2644971</v>
      </c>
      <c r="X6" s="97">
        <f>CWP!Y$3</f>
        <v>26.955252090000002</v>
      </c>
      <c r="Y6" s="211">
        <f>CWP!Z$3</f>
        <v>0.22715072999999997</v>
      </c>
    </row>
    <row r="7" spans="1:26" ht="15" customHeight="1" x14ac:dyDescent="0.4">
      <c r="A7" s="187" t="s">
        <v>51</v>
      </c>
      <c r="B7" s="97">
        <f>CTB!C3</f>
        <v>2310.6117920000002</v>
      </c>
      <c r="C7" s="97">
        <f>CTB!D3</f>
        <v>2394.6855339999997</v>
      </c>
      <c r="D7" s="97">
        <f>CTB!E3</f>
        <v>2452.4046149999999</v>
      </c>
      <c r="E7" s="97">
        <f>CTB!F3</f>
        <v>2517.7942849999999</v>
      </c>
      <c r="F7" s="97">
        <f>CTB!G3</f>
        <v>2579.9474510599998</v>
      </c>
      <c r="G7" s="97">
        <f>CTB!H3</f>
        <v>2689.6139499999999</v>
      </c>
      <c r="H7" s="97">
        <f>CTB!I3</f>
        <v>2836.9688480000004</v>
      </c>
      <c r="I7" s="97">
        <f>CTB!J3</f>
        <v>3228.3309952600002</v>
      </c>
      <c r="J7" s="97">
        <f>CTB!K3</f>
        <v>3557.5824190100002</v>
      </c>
      <c r="K7" s="97">
        <f>CTB!L3</f>
        <v>3774.0895750000004</v>
      </c>
      <c r="L7" s="97">
        <f>CTB!M3</f>
        <v>3941.0267050000002</v>
      </c>
      <c r="M7" s="97">
        <f>CTB!N3</f>
        <v>4026.6875789999999</v>
      </c>
      <c r="N7" s="97">
        <f>CTB!O3</f>
        <v>4234.4436620000006</v>
      </c>
      <c r="O7" s="97">
        <f>CTB!P3</f>
        <v>4697.6782249999997</v>
      </c>
      <c r="P7" s="97">
        <f>CTB!Q3</f>
        <v>4924.7733250000001</v>
      </c>
      <c r="Q7" s="97">
        <f>CTB!R3</f>
        <v>4918.3788949999998</v>
      </c>
      <c r="R7" s="97">
        <f>CTB!S3</f>
        <v>4911.948089999999</v>
      </c>
      <c r="S7" s="97"/>
      <c r="T7" s="97"/>
      <c r="U7" s="97"/>
      <c r="V7" s="97"/>
      <c r="W7" s="97"/>
      <c r="X7" s="97"/>
      <c r="Y7" s="109"/>
    </row>
    <row r="8" spans="1:26" ht="30" customHeight="1" x14ac:dyDescent="0.4">
      <c r="A8" s="187" t="s">
        <v>52</v>
      </c>
      <c r="B8" s="97">
        <f>DLA!C$3</f>
        <v>4497.8189999999995</v>
      </c>
      <c r="C8" s="97">
        <f>DLA!D$3</f>
        <v>4953.4069999999992</v>
      </c>
      <c r="D8" s="97">
        <f>DLA!E$3</f>
        <v>5316.132999999998</v>
      </c>
      <c r="E8" s="97">
        <f>DLA!F$3</f>
        <v>5659.9930000000013</v>
      </c>
      <c r="F8" s="97">
        <f>DLA!G$3</f>
        <v>6043.639000000001</v>
      </c>
      <c r="G8" s="97">
        <f>DLA!H$3</f>
        <v>6580.0587643462231</v>
      </c>
      <c r="H8" s="97">
        <f>DLA!I$3</f>
        <v>7051.9688886240438</v>
      </c>
      <c r="I8" s="97">
        <f>DLA!J$3</f>
        <v>7582.0869577400681</v>
      </c>
      <c r="J8" s="97">
        <f>DLA!K$3</f>
        <v>8079.162999999995</v>
      </c>
      <c r="K8" s="97">
        <f>DLA!L$3</f>
        <v>8618.3022953999971</v>
      </c>
      <c r="L8" s="97">
        <f>DLA!M$3</f>
        <v>9155.4464638599984</v>
      </c>
      <c r="M8" s="97">
        <f>DLA!N$3</f>
        <v>9867.0298297974641</v>
      </c>
      <c r="N8" s="97">
        <f>DLA!O$3</f>
        <v>10525.20336705</v>
      </c>
      <c r="O8" s="97">
        <f>DLA!P$3</f>
        <v>11458.592503260006</v>
      </c>
      <c r="P8" s="97">
        <f>DLA!Q$3</f>
        <v>11876.615118279997</v>
      </c>
      <c r="Q8" s="97">
        <f>DLA!R$3</f>
        <v>12565.735437840012</v>
      </c>
      <c r="R8" s="97">
        <f>DLA!S$3</f>
        <v>13430.149580209993</v>
      </c>
      <c r="S8" s="97">
        <f>DLA!T$3</f>
        <v>13762.514588680791</v>
      </c>
      <c r="T8" s="97">
        <f>DLA!U$3</f>
        <v>13798.261242919996</v>
      </c>
      <c r="U8" s="97">
        <f>DLA!V$3</f>
        <v>13233.124968690014</v>
      </c>
      <c r="V8" s="97">
        <f>DLA!W$3</f>
        <v>11513.612393931198</v>
      </c>
      <c r="W8" s="97">
        <f>DLA!X$3</f>
        <v>9379.5932932400228</v>
      </c>
      <c r="X8" s="97">
        <f>DLA!Y$3</f>
        <v>8126.2264717899952</v>
      </c>
      <c r="Y8" s="109">
        <f>DLA!Z$3</f>
        <v>7233.1409551299994</v>
      </c>
    </row>
    <row r="9" spans="1:26" ht="15" customHeight="1" x14ac:dyDescent="0.4">
      <c r="A9" s="188" t="s">
        <v>53</v>
      </c>
      <c r="B9" s="97"/>
      <c r="C9" s="97"/>
      <c r="D9" s="97"/>
      <c r="E9" s="97"/>
      <c r="F9" s="97"/>
      <c r="G9" s="97"/>
      <c r="H9" s="97">
        <f>'DLA (children)'!I$3</f>
        <v>762.22999999999956</v>
      </c>
      <c r="I9" s="97">
        <f>'DLA (children)'!J$3</f>
        <v>793.5472182356566</v>
      </c>
      <c r="J9" s="97">
        <f>'DLA (children)'!K$3</f>
        <v>842.12999999999931</v>
      </c>
      <c r="K9" s="97">
        <f>'DLA (children)'!L$3</f>
        <v>923.76479697783793</v>
      </c>
      <c r="L9" s="97">
        <f>'DLA (children)'!M$3</f>
        <v>972.69087379439577</v>
      </c>
      <c r="M9" s="97">
        <f>'DLA (children)'!N$3</f>
        <v>1039.82471587072</v>
      </c>
      <c r="N9" s="97">
        <f>'DLA (children)'!O$3</f>
        <v>1105.9393085337217</v>
      </c>
      <c r="O9" s="97">
        <f>'DLA (children)'!P$3</f>
        <v>1192.1009182195171</v>
      </c>
      <c r="P9" s="97">
        <f>'DLA (children)'!Q$3</f>
        <v>1220.2044423261623</v>
      </c>
      <c r="Q9" s="97">
        <f>'DLA (children)'!R$3</f>
        <v>1314.716573925921</v>
      </c>
      <c r="R9" s="97">
        <f>'DLA (children)'!S$3</f>
        <v>1390.6353122046244</v>
      </c>
      <c r="S9" s="97">
        <f>'DLA (children)'!T$3</f>
        <v>1463.3914453663692</v>
      </c>
      <c r="T9" s="97">
        <f>'DLA (children)'!U$3</f>
        <v>1717.3043496814244</v>
      </c>
      <c r="U9" s="97">
        <f>'DLA (children)'!V$3</f>
        <v>1834.7090892979161</v>
      </c>
      <c r="V9" s="97">
        <f>'DLA (children)'!W$3</f>
        <v>1896.9720008984336</v>
      </c>
      <c r="W9" s="97">
        <f>'DLA (children)'!X$3</f>
        <v>1965.0761694445403</v>
      </c>
      <c r="X9" s="97">
        <f>'DLA (children)'!Y$3</f>
        <v>2114.1283288049021</v>
      </c>
      <c r="Y9" s="109">
        <f>'DLA (children)'!Z$3</f>
        <v>2299.5904607779121</v>
      </c>
    </row>
    <row r="10" spans="1:26" ht="15" customHeight="1" x14ac:dyDescent="0.4">
      <c r="A10" s="188" t="s">
        <v>54</v>
      </c>
      <c r="B10" s="97"/>
      <c r="C10" s="97"/>
      <c r="D10" s="97"/>
      <c r="E10" s="97"/>
      <c r="F10" s="97"/>
      <c r="G10" s="97"/>
      <c r="H10" s="97">
        <f>'DLA (working age)'!I$3</f>
        <v>4105.243888624047</v>
      </c>
      <c r="I10" s="97">
        <f>'DLA (working age)'!J$3</f>
        <v>4388.6272675576192</v>
      </c>
      <c r="J10" s="97">
        <f>'DLA (working age)'!K$3</f>
        <v>4628.2519999999977</v>
      </c>
      <c r="K10" s="97">
        <f>'DLA (working age)'!L$3</f>
        <v>4869.6964021188805</v>
      </c>
      <c r="L10" s="97">
        <f>'DLA (working age)'!M$3</f>
        <v>5122.9964421995746</v>
      </c>
      <c r="M10" s="97">
        <f>'DLA (working age)'!N$3</f>
        <v>5468.0760196496658</v>
      </c>
      <c r="N10" s="97">
        <f>'DLA (working age)'!O$3</f>
        <v>5799.6705914329405</v>
      </c>
      <c r="O10" s="97">
        <f>'DLA (working age)'!P$3</f>
        <v>6277.2924692415199</v>
      </c>
      <c r="P10" s="97">
        <f>'DLA (working age)'!Q$3</f>
        <v>6456.1189997175679</v>
      </c>
      <c r="Q10" s="97">
        <f>'DLA (working age)'!R$3</f>
        <v>6899.7753096582819</v>
      </c>
      <c r="R10" s="97">
        <f>'DLA (working age)'!S$3</f>
        <v>7419.4275888724915</v>
      </c>
      <c r="S10" s="97">
        <f>'DLA (working age)'!T$3</f>
        <v>7528.3277963936816</v>
      </c>
      <c r="T10" s="97">
        <f>'DLA (working age)'!U$3</f>
        <v>7070.9663343357543</v>
      </c>
      <c r="U10" s="97">
        <f>'DLA (working age)'!V$3</f>
        <v>6632.0880013466431</v>
      </c>
      <c r="V10" s="97">
        <f>'DLA (working age)'!W$3</f>
        <v>5138.3005447814794</v>
      </c>
      <c r="W10" s="97">
        <f>'DLA (working age)'!X$3</f>
        <v>3571.9625758396119</v>
      </c>
      <c r="X10" s="97">
        <f>'DLA (working age)'!Y$3</f>
        <v>2486.5791498461995</v>
      </c>
      <c r="Y10" s="109">
        <f>'DLA (working age)'!Z$3</f>
        <v>1621.5160946707183</v>
      </c>
    </row>
    <row r="11" spans="1:26" ht="15" customHeight="1" x14ac:dyDescent="0.4">
      <c r="A11" s="188" t="s">
        <v>55</v>
      </c>
      <c r="B11" s="97"/>
      <c r="C11" s="97"/>
      <c r="D11" s="97"/>
      <c r="E11" s="97"/>
      <c r="F11" s="97"/>
      <c r="G11" s="97"/>
      <c r="H11" s="97">
        <f>'DLA (pensioners)'!I$3</f>
        <v>2184.4950000000008</v>
      </c>
      <c r="I11" s="97">
        <f>'DLA (pensioners)'!J$3</f>
        <v>2399.912471946795</v>
      </c>
      <c r="J11" s="97">
        <f>'DLA (pensioners)'!K$3</f>
        <v>2608.7810000000009</v>
      </c>
      <c r="K11" s="97">
        <f>'DLA (pensioners)'!L$3</f>
        <v>2824.8410963032825</v>
      </c>
      <c r="L11" s="97">
        <f>'DLA (pensioners)'!M$3</f>
        <v>3059.7591478660297</v>
      </c>
      <c r="M11" s="97">
        <f>'DLA (pensioners)'!N$3</f>
        <v>3359.129094277072</v>
      </c>
      <c r="N11" s="97">
        <f>'DLA (pensioners)'!O$3</f>
        <v>3619.5934670833417</v>
      </c>
      <c r="O11" s="97">
        <f>'DLA (pensioners)'!P$3</f>
        <v>3989.1991157989628</v>
      </c>
      <c r="P11" s="97">
        <f>'DLA (pensioners)'!Q$3</f>
        <v>4200.2916762362756</v>
      </c>
      <c r="Q11" s="97">
        <f>'DLA (pensioners)'!R$3</f>
        <v>4351.2435542558051</v>
      </c>
      <c r="R11" s="97">
        <f>'DLA (pensioners)'!S$3</f>
        <v>4620.0866791328808</v>
      </c>
      <c r="S11" s="97">
        <f>'DLA (pensioners)'!T$3</f>
        <v>4770.7953469207478</v>
      </c>
      <c r="T11" s="97">
        <f>'DLA (pensioners)'!U$3</f>
        <v>5009.9905589028212</v>
      </c>
      <c r="U11" s="97">
        <f>'DLA (pensioners)'!V$3</f>
        <v>4766.327878045442</v>
      </c>
      <c r="V11" s="97">
        <f>'DLA (pensioners)'!W$3</f>
        <v>4478.3398482512848</v>
      </c>
      <c r="W11" s="97">
        <f>'DLA (pensioners)'!X$3</f>
        <v>3842.5545479558627</v>
      </c>
      <c r="X11" s="97">
        <f>'DLA (pensioners)'!Y$3</f>
        <v>3525.5189931388959</v>
      </c>
      <c r="Y11" s="109">
        <f>'DLA (pensioners)'!Z$3</f>
        <v>3312.0343996813695</v>
      </c>
    </row>
    <row r="12" spans="1:26" ht="15" customHeight="1" x14ac:dyDescent="0.4">
      <c r="A12" s="187" t="s">
        <v>96</v>
      </c>
      <c r="B12" s="97"/>
      <c r="C12" s="97"/>
      <c r="D12" s="97"/>
      <c r="E12" s="97"/>
      <c r="F12" s="97"/>
      <c r="G12" s="97"/>
      <c r="H12" s="97">
        <f>DHP!I$3</f>
        <v>13.107519600000002</v>
      </c>
      <c r="I12" s="97">
        <f>DHP!J$3</f>
        <v>14.986460219999998</v>
      </c>
      <c r="J12" s="97">
        <f>DHP!K$3</f>
        <v>16.622024122071426</v>
      </c>
      <c r="K12" s="97">
        <f>DHP!L$3</f>
        <v>17.693564299999998</v>
      </c>
      <c r="L12" s="97">
        <f>DHP!M$3</f>
        <v>19.498030839999998</v>
      </c>
      <c r="M12" s="97">
        <f>DHP!N$3</f>
        <v>20.507303</v>
      </c>
      <c r="N12" s="97">
        <f>DHP!O$3</f>
        <v>21.180479929999997</v>
      </c>
      <c r="O12" s="97">
        <f>DHP!P$3</f>
        <v>21.798681950000002</v>
      </c>
      <c r="P12" s="97">
        <f>DHP!Q$3</f>
        <v>21.36265912</v>
      </c>
      <c r="Q12" s="97">
        <f>DHP!R$3</f>
        <v>22.33975126</v>
      </c>
      <c r="R12" s="97">
        <f>DHP!S$3</f>
        <v>56.572571999999994</v>
      </c>
      <c r="S12" s="97">
        <f>DHP!T$3</f>
        <v>176.393889</v>
      </c>
      <c r="T12" s="97">
        <f>DHP!U$3</f>
        <v>199.78361199999998</v>
      </c>
      <c r="U12" s="97">
        <f>DHP!V$3</f>
        <v>163.36812400000002</v>
      </c>
      <c r="V12" s="97">
        <f>DHP!W$3</f>
        <v>183.73239999999998</v>
      </c>
      <c r="W12" s="97">
        <f>DHP!X$3</f>
        <v>164.25627313000001</v>
      </c>
      <c r="X12" s="97">
        <f>DHP!Y$3</f>
        <v>153.50407799999999</v>
      </c>
      <c r="Y12" s="109">
        <f>DHP!Z$3</f>
        <v>131.80724099000003</v>
      </c>
    </row>
    <row r="13" spans="1:26" ht="30" customHeight="1" x14ac:dyDescent="0.4">
      <c r="A13" s="187" t="s">
        <v>106</v>
      </c>
      <c r="B13" s="97"/>
      <c r="C13" s="97"/>
      <c r="D13" s="97"/>
      <c r="E13" s="97"/>
      <c r="F13" s="97">
        <f>ESA!G$3</f>
        <v>0</v>
      </c>
      <c r="G13" s="97">
        <f>ESA!H$3</f>
        <v>0</v>
      </c>
      <c r="H13" s="97">
        <f>ESA!I$3</f>
        <v>0</v>
      </c>
      <c r="I13" s="97">
        <f>ESA!J$3</f>
        <v>0</v>
      </c>
      <c r="J13" s="97">
        <f>ESA!K$3</f>
        <v>0</v>
      </c>
      <c r="K13" s="97">
        <f>ESA!L$3</f>
        <v>0</v>
      </c>
      <c r="L13" s="97">
        <f>ESA!M$3</f>
        <v>0</v>
      </c>
      <c r="M13" s="97">
        <f>ESA!N$3</f>
        <v>0</v>
      </c>
      <c r="N13" s="97">
        <f>ESA!O$3</f>
        <v>127.1879289499999</v>
      </c>
      <c r="O13" s="97">
        <f>ESA!P$3</f>
        <v>1267.3993002300003</v>
      </c>
      <c r="P13" s="97">
        <f>ESA!Q$3</f>
        <v>2231.7483619000013</v>
      </c>
      <c r="Q13" s="97">
        <f>ESA!R$3</f>
        <v>3554.1022156100012</v>
      </c>
      <c r="R13" s="97">
        <f>ESA!S$3</f>
        <v>6779.6544881600021</v>
      </c>
      <c r="S13" s="97">
        <f>ESA!T$3</f>
        <v>10436.707839980012</v>
      </c>
      <c r="T13" s="97">
        <f>ESA!U$3</f>
        <v>12827.382151170004</v>
      </c>
      <c r="U13" s="97">
        <f>ESA!V$3</f>
        <v>14271.548569179993</v>
      </c>
      <c r="V13" s="97">
        <f>ESA!W$3</f>
        <v>14830.444816650006</v>
      </c>
      <c r="W13" s="97">
        <f>ESA!X$3</f>
        <v>15352.892355200007</v>
      </c>
      <c r="X13" s="97">
        <f>ESA!Y$3</f>
        <v>15097.919433949999</v>
      </c>
      <c r="Y13" s="109">
        <f>ESA!Z$3</f>
        <v>13850.988828139987</v>
      </c>
    </row>
    <row r="14" spans="1:26" ht="15" customHeight="1" x14ac:dyDescent="0.4">
      <c r="A14" s="189" t="s">
        <v>56</v>
      </c>
      <c r="B14" s="97">
        <f>HB!C$3</f>
        <v>11379.761965</v>
      </c>
      <c r="C14" s="97">
        <f>HB!D$3</f>
        <v>11176.396123000002</v>
      </c>
      <c r="D14" s="97">
        <f>HB!E$3</f>
        <v>11064.804219999998</v>
      </c>
      <c r="E14" s="97">
        <f>HB!F$3</f>
        <v>11167.522956999999</v>
      </c>
      <c r="F14" s="97">
        <f>HB!G$3</f>
        <v>11242.0689748</v>
      </c>
      <c r="G14" s="97">
        <f>HB!H$3</f>
        <v>11625.595130999998</v>
      </c>
      <c r="H14" s="97">
        <f>HB!I$3</f>
        <v>12672.020415999999</v>
      </c>
      <c r="I14" s="97">
        <f>HB!J$3</f>
        <v>12362.273120709999</v>
      </c>
      <c r="J14" s="97">
        <f>HB!K$3</f>
        <v>13162.27006144</v>
      </c>
      <c r="K14" s="97">
        <f>HB!L$3</f>
        <v>13928.205135</v>
      </c>
      <c r="L14" s="97">
        <f>HB!M$3</f>
        <v>14840.547586000001</v>
      </c>
      <c r="M14" s="97">
        <f>HB!N$3</f>
        <v>15731.800595000001</v>
      </c>
      <c r="N14" s="97">
        <f>HB!O$3</f>
        <v>17103.441161999999</v>
      </c>
      <c r="O14" s="97">
        <f>HB!P$3</f>
        <v>19989.231177999998</v>
      </c>
      <c r="P14" s="97">
        <f>HB!Q$3</f>
        <v>21426.990301000002</v>
      </c>
      <c r="Q14" s="97">
        <f>HB!R$3</f>
        <v>22820.290123000002</v>
      </c>
      <c r="R14" s="97">
        <f>HB!S$3</f>
        <v>23899.631611999997</v>
      </c>
      <c r="S14" s="97">
        <f>HB!T$3</f>
        <v>24169.807672999999</v>
      </c>
      <c r="T14" s="97">
        <f>HB!U$3</f>
        <v>24316.565555000001</v>
      </c>
      <c r="U14" s="97">
        <f>HB!V$3</f>
        <v>24243.713646999997</v>
      </c>
      <c r="V14" s="97">
        <f>HB!W$3</f>
        <v>23440.599919</v>
      </c>
      <c r="W14" s="97">
        <f>HB!X$3</f>
        <v>22301.220214000004</v>
      </c>
      <c r="X14" s="97">
        <f>HB!Y$3</f>
        <v>20729.821951000002</v>
      </c>
      <c r="Y14" s="109">
        <f>HB!Z$3</f>
        <v>18364.289596989642</v>
      </c>
      <c r="Z14" s="245"/>
    </row>
    <row r="15" spans="1:26" ht="15" customHeight="1" x14ac:dyDescent="0.4">
      <c r="A15" s="188" t="s">
        <v>191</v>
      </c>
      <c r="B15" s="97"/>
      <c r="C15" s="97"/>
      <c r="D15" s="97"/>
      <c r="E15" s="97"/>
      <c r="F15" s="97"/>
      <c r="G15" s="97"/>
      <c r="H15" s="97"/>
      <c r="I15" s="97"/>
      <c r="J15" s="97"/>
      <c r="K15" s="97"/>
      <c r="L15" s="97"/>
      <c r="M15" s="97"/>
      <c r="N15" s="97">
        <v>11599.496934000001</v>
      </c>
      <c r="O15" s="97">
        <v>14226.791441000001</v>
      </c>
      <c r="P15" s="97">
        <v>15478.010538999999</v>
      </c>
      <c r="Q15" s="97">
        <v>16578.667176999999</v>
      </c>
      <c r="R15" s="97">
        <v>17472.49165</v>
      </c>
      <c r="S15" s="97">
        <v>17625.749532000002</v>
      </c>
      <c r="T15" s="97">
        <v>17738.510613999999</v>
      </c>
      <c r="U15" s="97">
        <v>17716.225637</v>
      </c>
      <c r="V15" s="97">
        <v>17111.311003999999</v>
      </c>
      <c r="W15" s="97">
        <v>16213.076771999999</v>
      </c>
      <c r="X15" s="97">
        <v>14895.346253</v>
      </c>
      <c r="Y15" s="109">
        <v>12619.932899300002</v>
      </c>
    </row>
    <row r="16" spans="1:26" ht="15" customHeight="1" x14ac:dyDescent="0.4">
      <c r="A16" s="188" t="s">
        <v>192</v>
      </c>
      <c r="B16" s="97"/>
      <c r="C16" s="97"/>
      <c r="D16" s="97"/>
      <c r="E16" s="97"/>
      <c r="F16" s="97"/>
      <c r="G16" s="97"/>
      <c r="H16" s="97"/>
      <c r="I16" s="97"/>
      <c r="J16" s="97"/>
      <c r="K16" s="97"/>
      <c r="L16" s="97"/>
      <c r="M16" s="97"/>
      <c r="N16" s="97">
        <v>5503.9442200000003</v>
      </c>
      <c r="O16" s="97">
        <v>5762.439738</v>
      </c>
      <c r="P16" s="97">
        <v>5948.9797619999999</v>
      </c>
      <c r="Q16" s="97">
        <v>6241.6229469999998</v>
      </c>
      <c r="R16" s="97">
        <v>6427.1399630000005</v>
      </c>
      <c r="S16" s="97">
        <v>6544.0581410000013</v>
      </c>
      <c r="T16" s="97">
        <v>6578.0549410000003</v>
      </c>
      <c r="U16" s="97">
        <v>6527.4880119999998</v>
      </c>
      <c r="V16" s="97">
        <v>6329.2889150000001</v>
      </c>
      <c r="W16" s="97">
        <v>6088.1434419999996</v>
      </c>
      <c r="X16" s="97">
        <v>5834.4756980000002</v>
      </c>
      <c r="Y16" s="109">
        <v>5744.3566907000004</v>
      </c>
    </row>
    <row r="17" spans="1:25" ht="15" customHeight="1" x14ac:dyDescent="0.4">
      <c r="A17" s="189" t="s">
        <v>57</v>
      </c>
      <c r="B17" s="97">
        <f>IB!C$3</f>
        <v>7661.6239999999989</v>
      </c>
      <c r="C17" s="97">
        <f>IB!D$3</f>
        <v>7412.2720000000008</v>
      </c>
      <c r="D17" s="97">
        <f>IB!E$3</f>
        <v>7250.59</v>
      </c>
      <c r="E17" s="97">
        <f>IB!F$3</f>
        <v>6790.0400000000009</v>
      </c>
      <c r="F17" s="97">
        <f>IB!G$3</f>
        <v>6766.1830000000018</v>
      </c>
      <c r="G17" s="97">
        <f>IB!H$3</f>
        <v>6749.0433528570802</v>
      </c>
      <c r="H17" s="97">
        <f>IB!I$3</f>
        <v>6757.9545089520034</v>
      </c>
      <c r="I17" s="97">
        <f>IB!J$3</f>
        <v>6724.1235550023985</v>
      </c>
      <c r="J17" s="97">
        <f>IB!K$3</f>
        <v>6662.027000000001</v>
      </c>
      <c r="K17" s="97">
        <f>IB!L$3</f>
        <v>6649.9306075199993</v>
      </c>
      <c r="L17" s="97">
        <f>IB!M$3</f>
        <v>6566.1693209299983</v>
      </c>
      <c r="M17" s="97">
        <f>IB!N$3</f>
        <v>6657.0001817393659</v>
      </c>
      <c r="N17" s="97">
        <f>IB!O$3</f>
        <v>6515.8436022599999</v>
      </c>
      <c r="O17" s="97">
        <f>IB!P$3</f>
        <v>6108.3423565899975</v>
      </c>
      <c r="P17" s="97">
        <f>IB!Q$3</f>
        <v>5556.0370140352561</v>
      </c>
      <c r="Q17" s="97">
        <f>IB!R$3</f>
        <v>4935.2797263500006</v>
      </c>
      <c r="R17" s="97">
        <f>IB!S$3</f>
        <v>3275.8454461099996</v>
      </c>
      <c r="S17" s="97">
        <f>IB!T$3</f>
        <v>1186.7982191800002</v>
      </c>
      <c r="T17" s="97">
        <f>IB!U$3</f>
        <v>244.52811802000031</v>
      </c>
      <c r="U17" s="97">
        <f>IB!V$3</f>
        <v>61.927221750000008</v>
      </c>
      <c r="V17" s="97">
        <f>IB!W$3</f>
        <v>14.895368320000003</v>
      </c>
      <c r="W17" s="97">
        <f>IB!X$3</f>
        <v>8.92846355</v>
      </c>
      <c r="X17" s="97">
        <f>IB!Y$3</f>
        <v>0</v>
      </c>
      <c r="Y17" s="109">
        <f>IB!Z$3</f>
        <v>0</v>
      </c>
    </row>
    <row r="18" spans="1:25" ht="30" customHeight="1" x14ac:dyDescent="0.4">
      <c r="A18" s="187" t="s">
        <v>58</v>
      </c>
      <c r="B18" s="97">
        <f>IS!C$3</f>
        <v>14444.695</v>
      </c>
      <c r="C18" s="97">
        <f>IS!D$3</f>
        <v>11965.316999999999</v>
      </c>
      <c r="D18" s="97">
        <f>IS!E$3</f>
        <v>11790.69</v>
      </c>
      <c r="E18" s="97">
        <f>IS!F$3</f>
        <v>12220.356763508138</v>
      </c>
      <c r="F18" s="97">
        <f>IS!G$3</f>
        <v>13219.809382775966</v>
      </c>
      <c r="G18" s="97">
        <f>IS!H$3</f>
        <v>14153.821606999456</v>
      </c>
      <c r="H18" s="97">
        <f>IS!I$3</f>
        <v>14267.583351310546</v>
      </c>
      <c r="I18" s="97">
        <f>IS!J$3</f>
        <v>12874.915283718321</v>
      </c>
      <c r="J18" s="97">
        <f>IS!K$3</f>
        <v>10037.77677407898</v>
      </c>
      <c r="K18" s="97">
        <f>IS!L$3</f>
        <v>9149.9960046050073</v>
      </c>
      <c r="L18" s="97">
        <f>IS!M$3</f>
        <v>8838.7708489100023</v>
      </c>
      <c r="M18" s="97">
        <f>IS!N$3</f>
        <v>9027.9858692587641</v>
      </c>
      <c r="N18" s="97">
        <f>IS!O$3</f>
        <v>8684.7334093900063</v>
      </c>
      <c r="O18" s="97">
        <f>IS!P$3</f>
        <v>8373.7599778200001</v>
      </c>
      <c r="P18" s="97">
        <f>IS!Q$3</f>
        <v>7856.3960060182044</v>
      </c>
      <c r="Q18" s="97">
        <f>IS!R$3</f>
        <v>6997.2154425200024</v>
      </c>
      <c r="R18" s="97">
        <f>IS!S$3</f>
        <v>5308.9188794399934</v>
      </c>
      <c r="S18" s="97">
        <f>IS!T$3</f>
        <v>3582.8260193800038</v>
      </c>
      <c r="T18" s="97">
        <f>IS!U$3</f>
        <v>2893.4764718199995</v>
      </c>
      <c r="U18" s="97">
        <f>IS!V$3</f>
        <v>2539.1118483999994</v>
      </c>
      <c r="V18" s="97">
        <f>IS!W$3</f>
        <v>2231.8766785899993</v>
      </c>
      <c r="W18" s="97">
        <f>IS!X$3</f>
        <v>2138.7000446999996</v>
      </c>
      <c r="X18" s="97">
        <f>IS!Y$3</f>
        <v>1839.3617420700004</v>
      </c>
      <c r="Y18" s="109">
        <f>IS!Z$3</f>
        <v>1375.5700157399997</v>
      </c>
    </row>
    <row r="19" spans="1:25" ht="15" customHeight="1" x14ac:dyDescent="0.4">
      <c r="A19" s="188" t="s">
        <v>59</v>
      </c>
      <c r="B19" s="97">
        <f>'IS MIG'!C$3</f>
        <v>3815.0000000000009</v>
      </c>
      <c r="C19" s="97">
        <f>'IS MIG'!D$3</f>
        <v>3773</v>
      </c>
      <c r="D19" s="97">
        <f>'IS MIG'!E$3</f>
        <v>3619</v>
      </c>
      <c r="E19" s="97">
        <f>'IS MIG'!F$3</f>
        <v>3781</v>
      </c>
      <c r="F19" s="97">
        <f>'IS MIG'!G$3</f>
        <v>3923.0963265249125</v>
      </c>
      <c r="G19" s="97">
        <f>'IS MIG'!H$3</f>
        <v>4329.2688127383872</v>
      </c>
      <c r="H19" s="97">
        <f>'IS MIG'!I$3</f>
        <v>4326.6696378971765</v>
      </c>
      <c r="I19" s="97">
        <f>'IS MIG'!J$3</f>
        <v>2381.5516966624828</v>
      </c>
      <c r="J19" s="97">
        <f>'IS MIG'!K$3</f>
        <v>0</v>
      </c>
      <c r="K19" s="97">
        <f>'IS MIG'!L$3</f>
        <v>0</v>
      </c>
      <c r="L19" s="97">
        <f>'IS MIG'!M$3</f>
        <v>0</v>
      </c>
      <c r="M19" s="97">
        <f>'IS MIG'!N$3</f>
        <v>0</v>
      </c>
      <c r="N19" s="97">
        <f>'IS MIG'!O$3</f>
        <v>0</v>
      </c>
      <c r="O19" s="97">
        <f>'IS MIG'!P$3</f>
        <v>0</v>
      </c>
      <c r="P19" s="97">
        <f>'IS MIG'!Q$3</f>
        <v>0</v>
      </c>
      <c r="Q19" s="97">
        <f>'IS MIG'!R$3</f>
        <v>0</v>
      </c>
      <c r="R19" s="97">
        <f>'IS MIG'!S$3</f>
        <v>0</v>
      </c>
      <c r="S19" s="97">
        <f>'IS MIG'!T$3</f>
        <v>0</v>
      </c>
      <c r="T19" s="97">
        <f>'IS MIG'!U$3</f>
        <v>0</v>
      </c>
      <c r="U19" s="97">
        <f>'IS MIG'!V$3</f>
        <v>0</v>
      </c>
      <c r="V19" s="97">
        <f>'IS MIG'!W$3</f>
        <v>0</v>
      </c>
      <c r="W19" s="97">
        <f>'IS MIG'!X$3</f>
        <v>0</v>
      </c>
      <c r="X19" s="97">
        <f>'IS MIG'!Y$3</f>
        <v>0</v>
      </c>
      <c r="Y19" s="109">
        <f>'IS MIG'!Z$3</f>
        <v>0</v>
      </c>
    </row>
    <row r="20" spans="1:25" ht="15" customHeight="1" x14ac:dyDescent="0.4">
      <c r="A20" s="188" t="s">
        <v>193</v>
      </c>
      <c r="B20" s="97"/>
      <c r="C20" s="97"/>
      <c r="D20" s="97"/>
      <c r="E20" s="97"/>
      <c r="F20" s="97">
        <f>'IS (incapacity)'!G$3</f>
        <v>4216.9707421205239</v>
      </c>
      <c r="G20" s="97">
        <f>'IS (incapacity)'!H$3</f>
        <v>4560.3279730823833</v>
      </c>
      <c r="H20" s="97">
        <f>'IS (incapacity)'!I$3</f>
        <v>4550.8799907039584</v>
      </c>
      <c r="I20" s="97">
        <f>'IS (incapacity)'!J$3</f>
        <v>4864.9706290727363</v>
      </c>
      <c r="J20" s="97">
        <f>'IS (incapacity)'!K$3</f>
        <v>4855.6777992951511</v>
      </c>
      <c r="K20" s="97">
        <f>'IS (incapacity)'!L$3</f>
        <v>4532.1900443650766</v>
      </c>
      <c r="L20" s="97">
        <f>'IS (incapacity)'!M$3</f>
        <v>4574.2510630700244</v>
      </c>
      <c r="M20" s="97">
        <f>'IS (incapacity)'!N$3</f>
        <v>5056.8584049752217</v>
      </c>
      <c r="N20" s="97">
        <f>'IS (incapacity)'!O$3</f>
        <v>5098.7516794821686</v>
      </c>
      <c r="O20" s="97">
        <f>'IS (incapacity)'!P$3</f>
        <v>4984.9200626353195</v>
      </c>
      <c r="P20" s="97">
        <f>'IS (incapacity)'!Q$3</f>
        <v>4635.0118573493255</v>
      </c>
      <c r="Q20" s="97">
        <f>'IS (incapacity)'!R$3</f>
        <v>4042.2862376047101</v>
      </c>
      <c r="R20" s="97">
        <f>'IS (incapacity)'!S$3</f>
        <v>2489.4119175746537</v>
      </c>
      <c r="S20" s="97">
        <f>'IS (incapacity)'!T$3</f>
        <v>991.64976374931405</v>
      </c>
      <c r="T20" s="97">
        <f>'IS (incapacity)'!U$3</f>
        <v>459.84335153560272</v>
      </c>
      <c r="U20" s="97">
        <f>'IS (incapacity)'!V$3</f>
        <v>233.19424866448776</v>
      </c>
      <c r="V20" s="97">
        <f>'IS (incapacity)'!W$3</f>
        <v>99.729245369872373</v>
      </c>
      <c r="W20" s="97">
        <f>'IS (incapacity)'!X$3</f>
        <v>28.960770188816397</v>
      </c>
      <c r="X20" s="97">
        <f>'IS (incapacity)'!Y$3</f>
        <v>3.9458946524339318</v>
      </c>
      <c r="Y20" s="109">
        <f>'IS (incapacity)'!Z$3</f>
        <v>0</v>
      </c>
    </row>
    <row r="21" spans="1:25" ht="15" customHeight="1" x14ac:dyDescent="0.4">
      <c r="A21" s="188" t="s">
        <v>194</v>
      </c>
      <c r="B21" s="97"/>
      <c r="C21" s="97"/>
      <c r="D21" s="97"/>
      <c r="E21" s="97"/>
      <c r="F21" s="97">
        <f>'IS (lone parent)'!G$3</f>
        <v>4481.2978391556726</v>
      </c>
      <c r="G21" s="97">
        <f>'IS (lone parent)'!H$3</f>
        <v>4647.6406698571791</v>
      </c>
      <c r="H21" s="97">
        <f>'IS (lone parent)'!I$3</f>
        <v>4788.8082001820831</v>
      </c>
      <c r="I21" s="97">
        <f>'IS (lone parent)'!J$3</f>
        <v>5011.3967715952967</v>
      </c>
      <c r="J21" s="97">
        <f>'IS (lone parent)'!K$3</f>
        <v>4587.9632156862672</v>
      </c>
      <c r="K21" s="97">
        <f>'IS (lone parent)'!L$3</f>
        <v>3943.0085425279758</v>
      </c>
      <c r="L21" s="97">
        <f>'IS (lone parent)'!M$3</f>
        <v>3604.4662883198712</v>
      </c>
      <c r="M21" s="97">
        <f>'IS (lone parent)'!N$3</f>
        <v>3385.751883020183</v>
      </c>
      <c r="N21" s="97">
        <f>'IS (lone parent)'!O$3</f>
        <v>3061.3235328641563</v>
      </c>
      <c r="O21" s="97">
        <f>'IS (lone parent)'!P$3</f>
        <v>2842.3252079987501</v>
      </c>
      <c r="P21" s="97">
        <f>'IS (lone parent)'!Q$3</f>
        <v>2586.2728269605468</v>
      </c>
      <c r="Q21" s="97">
        <f>'IS (lone parent)'!R$3</f>
        <v>2304.3874099657328</v>
      </c>
      <c r="R21" s="97">
        <f>'IS (lone parent)'!S$3</f>
        <v>2110.4942592273342</v>
      </c>
      <c r="S21" s="97">
        <f>'IS (lone parent)'!T$3</f>
        <v>1856.5307370233595</v>
      </c>
      <c r="T21" s="97">
        <f>'IS (lone parent)'!U$3</f>
        <v>1698.8486351058352</v>
      </c>
      <c r="U21" s="97">
        <f>'IS (lone parent)'!V$3</f>
        <v>1558.3063089079881</v>
      </c>
      <c r="V21" s="97">
        <f>'IS (lone parent)'!W$3</f>
        <v>1397.3764508791821</v>
      </c>
      <c r="W21" s="97">
        <f>'IS (lone parent)'!X$3</f>
        <v>1344.4390144054098</v>
      </c>
      <c r="X21" s="97">
        <f>'IS (lone parent)'!Y$3</f>
        <v>1117.5163373683274</v>
      </c>
      <c r="Y21" s="109">
        <f>'IS (lone parent)'!Z$3</f>
        <v>809.91756544159443</v>
      </c>
    </row>
    <row r="22" spans="1:25" ht="15" customHeight="1" x14ac:dyDescent="0.4">
      <c r="A22" s="188" t="s">
        <v>195</v>
      </c>
      <c r="B22" s="97"/>
      <c r="C22" s="97"/>
      <c r="D22" s="97"/>
      <c r="E22" s="97"/>
      <c r="F22" s="97">
        <f>'IS (carer)'!G$3</f>
        <v>210.12097544210181</v>
      </c>
      <c r="G22" s="97">
        <f>'IS (carer)'!H$3</f>
        <v>270.55906472417536</v>
      </c>
      <c r="H22" s="97">
        <f>'IS (carer)'!I$3</f>
        <v>292.00557556425974</v>
      </c>
      <c r="I22" s="97">
        <f>'IS (carer)'!J$3</f>
        <v>317.28259298054263</v>
      </c>
      <c r="J22" s="97">
        <f>'IS (carer)'!K$3</f>
        <v>312.66128505767614</v>
      </c>
      <c r="K22" s="97">
        <f>'IS (carer)'!L$3</f>
        <v>296.30574154435203</v>
      </c>
      <c r="L22" s="97">
        <f>'IS (carer)'!M$3</f>
        <v>290.48548701729459</v>
      </c>
      <c r="M22" s="97">
        <f>'IS (carer)'!N$3</f>
        <v>283.72187865289754</v>
      </c>
      <c r="N22" s="97">
        <f>'IS (carer)'!O$3</f>
        <v>276.94990169243863</v>
      </c>
      <c r="O22" s="97">
        <f>'IS (carer)'!P$3</f>
        <v>304.28514955817315</v>
      </c>
      <c r="P22" s="97">
        <f>'IS (carer)'!Q$3</f>
        <v>388.24454173128265</v>
      </c>
      <c r="Q22" s="97">
        <f>'IS (carer)'!R$3</f>
        <v>430.68552026831765</v>
      </c>
      <c r="R22" s="97">
        <f>'IS (carer)'!S$3</f>
        <v>508.21788711256062</v>
      </c>
      <c r="S22" s="97">
        <f>'IS (carer)'!T$3</f>
        <v>557.83154347728646</v>
      </c>
      <c r="T22" s="97">
        <f>'IS (carer)'!U$3</f>
        <v>585.49981248498966</v>
      </c>
      <c r="U22" s="97">
        <f>'IS (carer)'!V$3</f>
        <v>622.1284920376753</v>
      </c>
      <c r="V22" s="97">
        <f>'IS (carer)'!W$3</f>
        <v>626.32200668966459</v>
      </c>
      <c r="W22" s="97">
        <f>'IS (carer)'!X$3</f>
        <v>674.62025960591473</v>
      </c>
      <c r="X22" s="97">
        <f>'IS (carer)'!Y$3</f>
        <v>650.61469901292162</v>
      </c>
      <c r="Y22" s="109">
        <f>'IS (carer)'!Z$3</f>
        <v>539.45774655737648</v>
      </c>
    </row>
    <row r="23" spans="1:25" ht="15" customHeight="1" x14ac:dyDescent="0.4">
      <c r="A23" s="188" t="s">
        <v>196</v>
      </c>
      <c r="B23" s="97"/>
      <c r="C23" s="97"/>
      <c r="D23" s="97"/>
      <c r="E23" s="97"/>
      <c r="F23" s="97">
        <f>'IS (others)'!G$3</f>
        <v>388.32349953275497</v>
      </c>
      <c r="G23" s="97">
        <f>'IS (others)'!H$3</f>
        <v>346.02508659733024</v>
      </c>
      <c r="H23" s="97">
        <f>'IS (others)'!I$3</f>
        <v>309.21994696306729</v>
      </c>
      <c r="I23" s="97">
        <f>'IS (others)'!J$3</f>
        <v>299.71359340725877</v>
      </c>
      <c r="J23" s="97">
        <f>'IS (others)'!K$3</f>
        <v>281.47447403988542</v>
      </c>
      <c r="K23" s="97">
        <f>'IS (others)'!L$3</f>
        <v>378.49167616759217</v>
      </c>
      <c r="L23" s="97">
        <f>'IS (others)'!M$3</f>
        <v>369.56801050281302</v>
      </c>
      <c r="M23" s="97">
        <f>'IS (others)'!N$3</f>
        <v>301.6537026104661</v>
      </c>
      <c r="N23" s="97">
        <f>'IS (others)'!O$3</f>
        <v>247.70829535123679</v>
      </c>
      <c r="O23" s="97">
        <f>'IS (others)'!P$3</f>
        <v>242.22955762775749</v>
      </c>
      <c r="P23" s="97">
        <f>'IS (others)'!Q$3</f>
        <v>246.86677997705539</v>
      </c>
      <c r="Q23" s="97">
        <f>'IS (others)'!R$3</f>
        <v>219.85627468124144</v>
      </c>
      <c r="R23" s="97">
        <f>'IS (others)'!S$3</f>
        <v>200.79481552544752</v>
      </c>
      <c r="S23" s="97">
        <f>'IS (others)'!T$3</f>
        <v>176.81397513004154</v>
      </c>
      <c r="T23" s="97">
        <f>'IS (others)'!U$3</f>
        <v>149.28467269357446</v>
      </c>
      <c r="U23" s="97">
        <f>'IS (others)'!V$3</f>
        <v>125.48279878984846</v>
      </c>
      <c r="V23" s="97">
        <f>'IS (others)'!W$3</f>
        <v>108.44897565128312</v>
      </c>
      <c r="W23" s="97">
        <f>'IS (others)'!X$3</f>
        <v>90.680000499860228</v>
      </c>
      <c r="X23" s="97">
        <f>'IS (others)'!Y$3</f>
        <v>67.28481103631789</v>
      </c>
      <c r="Y23" s="109">
        <f>'IS (others)'!Z$3</f>
        <v>26.194703741029208</v>
      </c>
    </row>
    <row r="24" spans="1:25" ht="30" customHeight="1" x14ac:dyDescent="0.4">
      <c r="A24" s="189" t="s">
        <v>64</v>
      </c>
      <c r="B24" s="97"/>
      <c r="C24" s="97"/>
      <c r="D24" s="97"/>
      <c r="E24" s="97"/>
      <c r="F24" s="97">
        <f>IIDB!G$3</f>
        <v>707.99999999999989</v>
      </c>
      <c r="G24" s="97">
        <f>IIDB!H$3</f>
        <v>727.45800000000008</v>
      </c>
      <c r="H24" s="97">
        <f>IIDB!I$3</f>
        <v>732.72112135258749</v>
      </c>
      <c r="I24" s="97">
        <f>IIDB!J$3</f>
        <v>736.5558877814442</v>
      </c>
      <c r="J24" s="97">
        <f>IIDB!K$3</f>
        <v>749.94100000000003</v>
      </c>
      <c r="K24" s="97">
        <f>IIDB!L$3</f>
        <v>745.66237929900024</v>
      </c>
      <c r="L24" s="97">
        <f>IIDB!M$3</f>
        <v>750.09489891999999</v>
      </c>
      <c r="M24" s="97">
        <f>IIDB!N$3</f>
        <v>755.76206665380016</v>
      </c>
      <c r="N24" s="97">
        <f>IIDB!O$3</f>
        <v>778.67019714000025</v>
      </c>
      <c r="O24" s="97">
        <f>IIDB!P$3</f>
        <v>807.08740407000005</v>
      </c>
      <c r="P24" s="97">
        <f>IIDB!Q$3</f>
        <v>853.62603838000007</v>
      </c>
      <c r="Q24" s="97">
        <f>IIDB!R$3</f>
        <v>854.15397472999996</v>
      </c>
      <c r="R24" s="97">
        <f>IIDB!S$3</f>
        <v>873.08095759619198</v>
      </c>
      <c r="S24" s="97">
        <f>IIDB!T$3</f>
        <v>870.57572770000013</v>
      </c>
      <c r="T24" s="97">
        <f>IIDB!U$3</f>
        <v>879.197</v>
      </c>
      <c r="U24" s="97">
        <f>IIDB!V$3</f>
        <v>865.05245451249436</v>
      </c>
      <c r="V24" s="97">
        <f>IIDB!W$3</f>
        <v>835.55666754648735</v>
      </c>
      <c r="W24" s="97">
        <f>IIDB!X$3</f>
        <v>816.57277727936878</v>
      </c>
      <c r="X24" s="97">
        <f>IIDB!Y$3</f>
        <v>815.68804592674974</v>
      </c>
      <c r="Y24" s="109">
        <f>IIDB!Z$3</f>
        <v>811.11134302041069</v>
      </c>
    </row>
    <row r="25" spans="1:25" ht="15" customHeight="1" x14ac:dyDescent="0.4">
      <c r="A25" s="187" t="s">
        <v>65</v>
      </c>
      <c r="B25" s="97">
        <f>JSA!C$3</f>
        <v>2165.9230000000002</v>
      </c>
      <c r="C25" s="97">
        <f>JSA!D$3</f>
        <v>3893.4660000000003</v>
      </c>
      <c r="D25" s="97">
        <f>JSA!E$3</f>
        <v>3557.6930000000011</v>
      </c>
      <c r="E25" s="97">
        <f>JSA!F$3</f>
        <v>3255.0860000000002</v>
      </c>
      <c r="F25" s="97">
        <f>JSA!G$3</f>
        <v>2882.2200000000012</v>
      </c>
      <c r="G25" s="97">
        <f>JSA!H$3</f>
        <v>2605.570901407315</v>
      </c>
      <c r="H25" s="97">
        <f>JSA!I$3</f>
        <v>2624.1158686899994</v>
      </c>
      <c r="I25" s="97">
        <f>JSA!J$3</f>
        <v>2559.18840136366</v>
      </c>
      <c r="J25" s="97">
        <f>JSA!K$3</f>
        <v>2204.4830000000015</v>
      </c>
      <c r="K25" s="97">
        <f>JSA!L$3</f>
        <v>2311.2043118300007</v>
      </c>
      <c r="L25" s="97">
        <f>JSA!M$3</f>
        <v>2439.7983671900015</v>
      </c>
      <c r="M25" s="97">
        <f>JSA!N$3</f>
        <v>2241.4881393452129</v>
      </c>
      <c r="N25" s="97">
        <f>JSA!O$3</f>
        <v>2856.8277160100001</v>
      </c>
      <c r="O25" s="97">
        <f>JSA!P$3</f>
        <v>4684.0175697100012</v>
      </c>
      <c r="P25" s="97">
        <f>JSA!Q$3</f>
        <v>4473.4852258236251</v>
      </c>
      <c r="Q25" s="97">
        <f>JSA!R$3</f>
        <v>4933.9849943699946</v>
      </c>
      <c r="R25" s="97">
        <f>JSA!S$3</f>
        <v>5169.8070100499936</v>
      </c>
      <c r="S25" s="97">
        <f>JSA!T$3</f>
        <v>4338.0295486261939</v>
      </c>
      <c r="T25" s="97">
        <f>JSA!U$3</f>
        <v>3065.0410876799974</v>
      </c>
      <c r="U25" s="97">
        <f>JSA!V$3</f>
        <v>2313.5160157900004</v>
      </c>
      <c r="V25" s="97">
        <f>JSA!W$3</f>
        <v>1875.4784224599991</v>
      </c>
      <c r="W25" s="97">
        <f>JSA!X$3</f>
        <v>1666.9844684099999</v>
      </c>
      <c r="X25" s="97">
        <f>JSA!Y$3</f>
        <v>1299.8946281299989</v>
      </c>
      <c r="Y25" s="109">
        <f>JSA!Z$3</f>
        <v>713.74196915000039</v>
      </c>
    </row>
    <row r="26" spans="1:25" ht="15" customHeight="1" x14ac:dyDescent="0.4">
      <c r="A26" s="187" t="s">
        <v>66</v>
      </c>
      <c r="B26" s="97">
        <f>MA!C$3</f>
        <v>32.725000000000001</v>
      </c>
      <c r="C26" s="97">
        <f>MA!D$3</f>
        <v>35.762999999999998</v>
      </c>
      <c r="D26" s="97">
        <f>MA!E$3</f>
        <v>38.264000000000003</v>
      </c>
      <c r="E26" s="97">
        <f>MA!F$3</f>
        <v>38.268000000000001</v>
      </c>
      <c r="F26" s="97">
        <f>MA!G$3</f>
        <v>44.713000000000001</v>
      </c>
      <c r="G26" s="97">
        <f>MA!H$3</f>
        <v>55.794706500000004</v>
      </c>
      <c r="H26" s="97">
        <f>MA!I$3</f>
        <v>68.73589613</v>
      </c>
      <c r="I26" s="97">
        <f>MA!J$3</f>
        <v>127.61983736719999</v>
      </c>
      <c r="J26" s="97">
        <f>MA!K$3</f>
        <v>149.76499999999999</v>
      </c>
      <c r="K26" s="97">
        <f>MA!L$3</f>
        <v>163.62538309999999</v>
      </c>
      <c r="L26" s="97">
        <f>MA!M$3</f>
        <v>175.38975154999997</v>
      </c>
      <c r="M26" s="97">
        <f>MA!N$3</f>
        <v>246.68661228606564</v>
      </c>
      <c r="N26" s="97">
        <f>MA!O$3</f>
        <v>320.89652102000002</v>
      </c>
      <c r="O26" s="97">
        <f>MA!P$3</f>
        <v>344.51753750999995</v>
      </c>
      <c r="P26" s="97">
        <f>MA!Q$3</f>
        <v>343.25488572749998</v>
      </c>
      <c r="Q26" s="97">
        <f>MA!R$3</f>
        <v>365.53661895000005</v>
      </c>
      <c r="R26" s="97">
        <f>MA!S$3</f>
        <v>395.7725847000001</v>
      </c>
      <c r="S26" s="97">
        <f>MA!T$3</f>
        <v>399.99203899000003</v>
      </c>
      <c r="T26" s="97">
        <f>MA!U$3</f>
        <v>416.55604172000005</v>
      </c>
      <c r="U26" s="97">
        <f>MA!V$3</f>
        <v>440.94097081999968</v>
      </c>
      <c r="V26" s="97">
        <f>MA!W$3</f>
        <v>436.45777384000013</v>
      </c>
      <c r="W26" s="97">
        <f>MA!X$3</f>
        <v>427.42290979000006</v>
      </c>
      <c r="X26" s="97">
        <f>MA!Y$3</f>
        <v>427.64452364000005</v>
      </c>
      <c r="Y26" s="109">
        <f>MA!Z$3</f>
        <v>419.32425563999999</v>
      </c>
    </row>
    <row r="27" spans="1:25" ht="15" customHeight="1" x14ac:dyDescent="0.4">
      <c r="A27" s="187" t="s">
        <v>197</v>
      </c>
      <c r="B27" s="97"/>
      <c r="C27" s="97"/>
      <c r="D27" s="97"/>
      <c r="E27" s="97"/>
      <c r="F27" s="97"/>
      <c r="G27" s="97"/>
      <c r="H27" s="97"/>
      <c r="I27" s="97"/>
      <c r="J27" s="97">
        <f>O75TVL!K$3</f>
        <v>425.35699497931432</v>
      </c>
      <c r="K27" s="97">
        <f>O75TVL!L$3</f>
        <v>449.6072684537466</v>
      </c>
      <c r="L27" s="97">
        <f>O75TVL!M$3</f>
        <v>476.27213789694639</v>
      </c>
      <c r="M27" s="97">
        <f>O75TVL!N$3</f>
        <v>497.64711229305311</v>
      </c>
      <c r="N27" s="97">
        <f>O75TVL!O$3</f>
        <v>515.13750610718887</v>
      </c>
      <c r="O27" s="97">
        <f>O75TVL!P$3</f>
        <v>536.24584358410516</v>
      </c>
      <c r="P27" s="97">
        <f>O75TVL!Q$3</f>
        <v>565.04847507227998</v>
      </c>
      <c r="Q27" s="97">
        <f>O75TVL!R$3</f>
        <v>573.57955790020594</v>
      </c>
      <c r="R27" s="97">
        <f>O75TVL!S$3</f>
        <v>581.96717842993792</v>
      </c>
      <c r="S27" s="97">
        <f>O75TVL!T$3</f>
        <v>591.74134486956291</v>
      </c>
      <c r="T27" s="97">
        <f>O75TVL!U$3</f>
        <v>597.02929659073902</v>
      </c>
      <c r="U27" s="97">
        <f>O75TVL!V$3</f>
        <v>606.62578991538703</v>
      </c>
      <c r="V27" s="97">
        <f>O75TVL!W$3</f>
        <v>612.28589483968483</v>
      </c>
      <c r="W27" s="97">
        <f>O75TVL!X$3</f>
        <v>638.82611139248331</v>
      </c>
      <c r="X27" s="97">
        <f>O75TVL!Y$3</f>
        <v>457.04299468139516</v>
      </c>
      <c r="Y27" s="109">
        <f>O75TVL!Z$3</f>
        <v>246.64737300000002</v>
      </c>
    </row>
    <row r="28" spans="1:25" ht="15" customHeight="1" x14ac:dyDescent="0.4">
      <c r="A28" s="187" t="s">
        <v>100</v>
      </c>
      <c r="B28" s="97"/>
      <c r="C28" s="97"/>
      <c r="D28" s="97"/>
      <c r="E28" s="97"/>
      <c r="F28" s="97"/>
      <c r="G28" s="97"/>
      <c r="H28" s="97"/>
      <c r="I28" s="97">
        <f>PC!J$3</f>
        <v>0</v>
      </c>
      <c r="J28" s="97">
        <f>PC!K$3</f>
        <v>5970.6159999999963</v>
      </c>
      <c r="K28" s="97">
        <f>PC!L$3</f>
        <v>6426.2752196000029</v>
      </c>
      <c r="L28" s="97">
        <f>PC!M$3</f>
        <v>6868.5436596000027</v>
      </c>
      <c r="M28" s="97">
        <f>PC!N$3</f>
        <v>7367.1248207140288</v>
      </c>
      <c r="N28" s="97">
        <f>PC!O$3</f>
        <v>7703.3184823000001</v>
      </c>
      <c r="O28" s="97">
        <f>PC!P$3</f>
        <v>8128.8851483600038</v>
      </c>
      <c r="P28" s="97">
        <f>PC!Q$3</f>
        <v>8242.1568431600008</v>
      </c>
      <c r="Q28" s="97">
        <f>PC!R$3</f>
        <v>8052.153109309992</v>
      </c>
      <c r="R28" s="97">
        <f>PC!S$3</f>
        <v>7510.8751163199995</v>
      </c>
      <c r="S28" s="97">
        <f>PC!T$3</f>
        <v>7041.52347619997</v>
      </c>
      <c r="T28" s="97">
        <f>PC!U$3</f>
        <v>6576.0799377400026</v>
      </c>
      <c r="U28" s="97">
        <f>PC!V$3</f>
        <v>6078.7060508699969</v>
      </c>
      <c r="V28" s="97">
        <f>PC!W$3</f>
        <v>5665.5855551099976</v>
      </c>
      <c r="W28" s="97">
        <f>PC!X$3</f>
        <v>5367.6480182399964</v>
      </c>
      <c r="X28" s="97">
        <f>PC!Y$3</f>
        <v>5139.8772267199965</v>
      </c>
      <c r="Y28" s="109">
        <f>PC!Z$3</f>
        <v>5060.8868007399979</v>
      </c>
    </row>
    <row r="29" spans="1:25" ht="30" customHeight="1" x14ac:dyDescent="0.4">
      <c r="A29" s="187" t="s">
        <v>113</v>
      </c>
      <c r="B29" s="97"/>
      <c r="C29" s="97"/>
      <c r="D29" s="97"/>
      <c r="E29" s="97"/>
      <c r="F29" s="97"/>
      <c r="G29" s="97"/>
      <c r="H29" s="97"/>
      <c r="I29" s="97">
        <f>PIP!J$3</f>
        <v>0</v>
      </c>
      <c r="J29" s="97">
        <f>PIP!K$3</f>
        <v>0</v>
      </c>
      <c r="K29" s="97">
        <f>PIP!L$3</f>
        <v>0</v>
      </c>
      <c r="L29" s="97">
        <f>PIP!M$3</f>
        <v>0</v>
      </c>
      <c r="M29" s="97">
        <f>PIP!N$3</f>
        <v>0</v>
      </c>
      <c r="N29" s="97">
        <f>PIP!O$3</f>
        <v>0</v>
      </c>
      <c r="O29" s="97">
        <f>PIP!P$3</f>
        <v>0</v>
      </c>
      <c r="P29" s="97">
        <f>PIP!Q$3</f>
        <v>0</v>
      </c>
      <c r="Q29" s="97">
        <f>PIP!R$3</f>
        <v>0</v>
      </c>
      <c r="R29" s="97">
        <f>PIP!S$3</f>
        <v>0</v>
      </c>
      <c r="S29" s="97">
        <f>PIP!T$3</f>
        <v>160.53506744000015</v>
      </c>
      <c r="T29" s="97">
        <f>PIP!U$3</f>
        <v>1564.590481480001</v>
      </c>
      <c r="U29" s="97">
        <f>PIP!V$3</f>
        <v>3004.5842815999981</v>
      </c>
      <c r="V29" s="97">
        <f>PIP!W$3</f>
        <v>5160.3793347999226</v>
      </c>
      <c r="W29" s="97">
        <f>PIP!X$3</f>
        <v>8637.4619246300008</v>
      </c>
      <c r="X29" s="97">
        <f>PIP!Y$3</f>
        <v>10625.416195339998</v>
      </c>
      <c r="Y29" s="109">
        <f>PIP!Z$3</f>
        <v>12502.829984840004</v>
      </c>
    </row>
    <row r="30" spans="1:25" ht="15" customHeight="1" x14ac:dyDescent="0.4">
      <c r="A30" s="187" t="s">
        <v>67</v>
      </c>
      <c r="B30" s="97">
        <f>SDA!C$3</f>
        <v>905.78099999999984</v>
      </c>
      <c r="C30" s="97">
        <f>SDA!D$3</f>
        <v>998.82600000000014</v>
      </c>
      <c r="D30" s="97">
        <f>SDA!E$3</f>
        <v>984.22199999999998</v>
      </c>
      <c r="E30" s="97">
        <f>SDA!F$3</f>
        <v>1006.2390000000001</v>
      </c>
      <c r="F30" s="97">
        <f>SDA!G$3</f>
        <v>1014.208</v>
      </c>
      <c r="G30" s="97">
        <f>SDA!H$3</f>
        <v>1039.6609860351218</v>
      </c>
      <c r="H30" s="97">
        <f>SDA!I$3</f>
        <v>957.6444399398614</v>
      </c>
      <c r="I30" s="97">
        <f>SDA!J$3</f>
        <v>936.04611806509149</v>
      </c>
      <c r="J30" s="97">
        <f>SDA!K$3</f>
        <v>918.40399999999977</v>
      </c>
      <c r="K30" s="97">
        <f>SDA!L$3</f>
        <v>900.21167601000002</v>
      </c>
      <c r="L30" s="97">
        <f>SDA!M$3</f>
        <v>903.50131325999985</v>
      </c>
      <c r="M30" s="97">
        <f>SDA!N$3</f>
        <v>898.33186294287157</v>
      </c>
      <c r="N30" s="97">
        <f>SDA!O$3</f>
        <v>887.43066767999994</v>
      </c>
      <c r="O30" s="97">
        <f>SDA!P$3</f>
        <v>906.54925573999901</v>
      </c>
      <c r="P30" s="97">
        <f>SDA!Q$3</f>
        <v>888.26432449502136</v>
      </c>
      <c r="Q30" s="97">
        <f>SDA!R$3</f>
        <v>880.68628874000046</v>
      </c>
      <c r="R30" s="97">
        <f>SDA!S$3</f>
        <v>886.86491194000041</v>
      </c>
      <c r="S30" s="97">
        <f>SDA!T$3</f>
        <v>859.72773397999947</v>
      </c>
      <c r="T30" s="97">
        <f>SDA!U$3</f>
        <v>735.16706013999988</v>
      </c>
      <c r="U30" s="97">
        <f>SDA!V$3</f>
        <v>469.59270565999952</v>
      </c>
      <c r="V30" s="97">
        <f>SDA!W$3</f>
        <v>234.28937808999999</v>
      </c>
      <c r="W30" s="97">
        <f>SDA!X$3</f>
        <v>119.58597665000002</v>
      </c>
      <c r="X30" s="97">
        <f>SDA!Y$3</f>
        <v>97.159200740000017</v>
      </c>
      <c r="Y30" s="109">
        <f>SDA!Z$3</f>
        <v>89.012160910000006</v>
      </c>
    </row>
    <row r="31" spans="1:25" ht="15" customHeight="1" x14ac:dyDescent="0.4">
      <c r="A31" s="188" t="s">
        <v>54</v>
      </c>
      <c r="B31" s="97"/>
      <c r="C31" s="97"/>
      <c r="D31" s="97"/>
      <c r="E31" s="97"/>
      <c r="F31" s="97">
        <f>'SDA (working age)'!G$3</f>
        <v>851.15600000000018</v>
      </c>
      <c r="G31" s="97">
        <f>'SDA (working age)'!H$3</f>
        <v>874.17398603512174</v>
      </c>
      <c r="H31" s="97">
        <f>'SDA (working age)'!I$3</f>
        <v>794.99319101826723</v>
      </c>
      <c r="I31" s="97">
        <f>'SDA (working age)'!J$3</f>
        <v>766.14312936370811</v>
      </c>
      <c r="J31" s="97">
        <f>'SDA (working age)'!K$3</f>
        <v>794.12099999999964</v>
      </c>
      <c r="K31" s="97">
        <f>'SDA (working age)'!L$3</f>
        <v>771.95111937118747</v>
      </c>
      <c r="L31" s="97">
        <f>'SDA (working age)'!M$3</f>
        <v>768.33523924275926</v>
      </c>
      <c r="M31" s="97">
        <f>'SDA (working age)'!N$3</f>
        <v>697.57744277639586</v>
      </c>
      <c r="N31" s="97">
        <f>'SDA (working age)'!O$3</f>
        <v>711.89560463857492</v>
      </c>
      <c r="O31" s="97">
        <f>'SDA (working age)'!P$3</f>
        <v>723.31083959144405</v>
      </c>
      <c r="P31" s="97">
        <f>'SDA (working age)'!Q$3</f>
        <v>718.27939070806281</v>
      </c>
      <c r="Q31" s="97">
        <f>'SDA (working age)'!R$3</f>
        <v>711.36393400661393</v>
      </c>
      <c r="R31" s="97">
        <f>'SDA (working age)'!S$3</f>
        <v>727.39818972298974</v>
      </c>
      <c r="S31" s="97">
        <f>'SDA (working age)'!T$3</f>
        <v>715.05321305721384</v>
      </c>
      <c r="T31" s="97">
        <f>'SDA (working age)'!U$3</f>
        <v>596.85802620084485</v>
      </c>
      <c r="U31" s="97">
        <f>'SDA (working age)'!V$3</f>
        <v>341.39509716401886</v>
      </c>
      <c r="V31" s="97">
        <f>'SDA (working age)'!W$3</f>
        <v>116.68394614629243</v>
      </c>
      <c r="W31" s="97">
        <f>'SDA (working age)'!X$3</f>
        <v>14.417031434235531</v>
      </c>
      <c r="X31" s="97">
        <f>'SDA (working age)'!Y$3</f>
        <v>0.77940288300620064</v>
      </c>
      <c r="Y31" s="109">
        <f>'SDA (working age)'!Z$3</f>
        <v>0</v>
      </c>
    </row>
    <row r="32" spans="1:25" ht="15" customHeight="1" x14ac:dyDescent="0.4">
      <c r="A32" s="188" t="s">
        <v>55</v>
      </c>
      <c r="B32" s="97"/>
      <c r="C32" s="97"/>
      <c r="D32" s="97"/>
      <c r="E32" s="97"/>
      <c r="F32" s="97">
        <f>'SDA (pensioners)'!G$3</f>
        <v>163.05200000000002</v>
      </c>
      <c r="G32" s="97">
        <f>'SDA (pensioners)'!H$3</f>
        <v>165.48700000000002</v>
      </c>
      <c r="H32" s="97">
        <f>'SDA (pensioners)'!I$3</f>
        <v>162.65124892159437</v>
      </c>
      <c r="I32" s="97">
        <f>'SDA (pensioners)'!J$3</f>
        <v>169.90298870138361</v>
      </c>
      <c r="J32" s="97">
        <f>'SDA (pensioners)'!K$3</f>
        <v>124.28300000000013</v>
      </c>
      <c r="K32" s="97">
        <f>'SDA (pensioners)'!L$3</f>
        <v>128.26055663881255</v>
      </c>
      <c r="L32" s="97">
        <f>'SDA (pensioners)'!M$3</f>
        <v>135.16607401724033</v>
      </c>
      <c r="M32" s="97">
        <f>'SDA (pensioners)'!N$3</f>
        <v>200.7544201664756</v>
      </c>
      <c r="N32" s="97">
        <f>'SDA (pensioners)'!O$3</f>
        <v>175.53506304142519</v>
      </c>
      <c r="O32" s="97">
        <f>'SDA (pensioners)'!P$3</f>
        <v>183.23841614855505</v>
      </c>
      <c r="P32" s="97">
        <f>'SDA (pensioners)'!Q$3</f>
        <v>169.98493378695878</v>
      </c>
      <c r="Q32" s="97">
        <f>'SDA (pensioners)'!R$3</f>
        <v>169.32235473338645</v>
      </c>
      <c r="R32" s="97">
        <f>'SDA (pensioners)'!S$3</f>
        <v>159.46672221701044</v>
      </c>
      <c r="S32" s="97">
        <f>'SDA (pensioners)'!T$3</f>
        <v>144.67452092278558</v>
      </c>
      <c r="T32" s="97">
        <f>'SDA (pensioners)'!U$3</f>
        <v>138.30903393915497</v>
      </c>
      <c r="U32" s="97">
        <f>'SDA (pensioners)'!V$3</f>
        <v>128.19760849598055</v>
      </c>
      <c r="V32" s="97">
        <f>'SDA (pensioners)'!W$3</f>
        <v>117.60543194370761</v>
      </c>
      <c r="W32" s="97">
        <f>'SDA (pensioners)'!X$3</f>
        <v>105.16894521576451</v>
      </c>
      <c r="X32" s="97">
        <f>'SDA (pensioners)'!Y$3</f>
        <v>96.379797856993818</v>
      </c>
      <c r="Y32" s="109">
        <f>'SDA (pensioners)'!Z$3</f>
        <v>89.012160910000006</v>
      </c>
    </row>
    <row r="33" spans="1:25" ht="15" x14ac:dyDescent="0.4">
      <c r="A33" s="190" t="s">
        <v>68</v>
      </c>
      <c r="B33" s="97">
        <f>SP!C$3</f>
        <v>32024.286</v>
      </c>
      <c r="C33" s="97">
        <f>SP!D$3</f>
        <v>33586</v>
      </c>
      <c r="D33" s="97">
        <f>SP!E$3</f>
        <v>35603.290999999997</v>
      </c>
      <c r="E33" s="97">
        <f>SP!F$3</f>
        <v>37802.438000000009</v>
      </c>
      <c r="F33" s="97">
        <f>SP!G$3</f>
        <v>38745.099982005835</v>
      </c>
      <c r="G33" s="97">
        <f>SP!H$3</f>
        <v>41921.907407030114</v>
      </c>
      <c r="H33" s="97">
        <f>SP!I$3</f>
        <v>44367.258565528267</v>
      </c>
      <c r="I33" s="97">
        <f>SP!J$3</f>
        <v>46506.352382756901</v>
      </c>
      <c r="J33" s="97">
        <f>SP!K$3</f>
        <v>48801.804999999986</v>
      </c>
      <c r="K33" s="97">
        <f>SP!L$3</f>
        <v>51422.462685709987</v>
      </c>
      <c r="L33" s="97">
        <f>SP!M$3</f>
        <v>53663.456746919997</v>
      </c>
      <c r="M33" s="97">
        <f>SP!N$3</f>
        <v>57593.742352232301</v>
      </c>
      <c r="N33" s="97">
        <f>SP!O$3</f>
        <v>61584.34965923</v>
      </c>
      <c r="O33" s="97">
        <f>SP!P$3</f>
        <v>66895.841990320027</v>
      </c>
      <c r="P33" s="97">
        <f>SP!Q$3</f>
        <v>69835.141333069987</v>
      </c>
      <c r="Q33" s="97">
        <f>SP!R$3</f>
        <v>74150.519898250001</v>
      </c>
      <c r="R33" s="97">
        <f>SP!S$3</f>
        <v>79809.006438810044</v>
      </c>
      <c r="S33" s="97">
        <f>SP!T$3</f>
        <v>83110.340359949972</v>
      </c>
      <c r="T33" s="97">
        <f>SP!U$3</f>
        <v>86515.830873260027</v>
      </c>
      <c r="U33" s="97">
        <f>SP!V$3</f>
        <v>89367.861473900004</v>
      </c>
      <c r="V33" s="97">
        <f>SP!W$3</f>
        <v>91580.290263550007</v>
      </c>
      <c r="W33" s="97">
        <f>SP!X$3</f>
        <v>93800.446975290019</v>
      </c>
      <c r="X33" s="97">
        <f>SP!Y$3</f>
        <v>96743.369584550004</v>
      </c>
      <c r="Y33" s="109">
        <f>SP!Z$3</f>
        <v>98807.419040459979</v>
      </c>
    </row>
    <row r="34" spans="1:25" ht="30" customHeight="1" x14ac:dyDescent="0.4">
      <c r="A34" s="190" t="s">
        <v>101</v>
      </c>
      <c r="B34" s="97"/>
      <c r="C34" s="97"/>
      <c r="D34" s="97"/>
      <c r="E34" s="97"/>
      <c r="F34" s="97"/>
      <c r="G34" s="97"/>
      <c r="H34" s="97"/>
      <c r="I34" s="97"/>
      <c r="J34" s="97">
        <f>SMP!K$3</f>
        <v>1291.1700000000003</v>
      </c>
      <c r="K34" s="97">
        <f>SMP!L$3</f>
        <v>1183.6549443026729</v>
      </c>
      <c r="L34" s="97">
        <f>SMP!M$3</f>
        <v>1312.9542119951132</v>
      </c>
      <c r="M34" s="97">
        <f>SMP!N$3</f>
        <v>1623.1882790812581</v>
      </c>
      <c r="N34" s="97">
        <f>SMP!O$3</f>
        <v>1949.4219162508434</v>
      </c>
      <c r="O34" s="97">
        <f>SMP!P$3</f>
        <v>2026.2023687265357</v>
      </c>
      <c r="P34" s="97">
        <f>SMP!Q$3</f>
        <v>2134.4746846376856</v>
      </c>
      <c r="Q34" s="97">
        <f>SMP!R$3</f>
        <v>2194.8675095390699</v>
      </c>
      <c r="R34" s="97">
        <f>SMP!S$3</f>
        <v>2244.5398762216828</v>
      </c>
      <c r="S34" s="97">
        <f>SMP!T$3</f>
        <v>2224.31914366208</v>
      </c>
      <c r="T34" s="97">
        <f>SMP!U$3</f>
        <v>2272.4970248438781</v>
      </c>
      <c r="U34" s="97">
        <f>SMP!V$3</f>
        <v>2400.02563917</v>
      </c>
      <c r="V34" s="97">
        <f>SMP!W$3</f>
        <v>2489.1042438382997</v>
      </c>
      <c r="W34" s="97">
        <f>SMP!X$3</f>
        <v>2342.0000000043656</v>
      </c>
      <c r="X34" s="97">
        <f>SMP!Y$3</f>
        <v>2439.000000004432</v>
      </c>
      <c r="Y34" s="109">
        <f>SMP!Z$3</f>
        <v>2169.0000000039413</v>
      </c>
    </row>
    <row r="35" spans="1:25" ht="15" customHeight="1" x14ac:dyDescent="0.4">
      <c r="A35" s="190" t="s">
        <v>114</v>
      </c>
      <c r="B35" s="97"/>
      <c r="C35" s="97"/>
      <c r="D35" s="97"/>
      <c r="E35" s="97"/>
      <c r="F35" s="97"/>
      <c r="G35" s="97"/>
      <c r="H35" s="97"/>
      <c r="I35" s="97"/>
      <c r="J35" s="97"/>
      <c r="K35" s="97"/>
      <c r="L35" s="97"/>
      <c r="M35" s="97"/>
      <c r="N35" s="97"/>
      <c r="O35" s="97"/>
      <c r="P35" s="97"/>
      <c r="Q35" s="97"/>
      <c r="R35" s="97"/>
      <c r="S35" s="97">
        <f>UC!T$3</f>
        <v>5.8574696600000031</v>
      </c>
      <c r="T35" s="97">
        <f>UC!U$3</f>
        <v>56.150329630000016</v>
      </c>
      <c r="U35" s="97">
        <f>UC!V$3</f>
        <v>490.79643462000018</v>
      </c>
      <c r="V35" s="97">
        <f>UC!W$3</f>
        <v>1585.2890467599996</v>
      </c>
      <c r="W35" s="97">
        <f>UC!X$3</f>
        <v>3321.8002079199982</v>
      </c>
      <c r="X35" s="97">
        <f>UC!Y$3</f>
        <v>8130.6088377400001</v>
      </c>
      <c r="Y35" s="109">
        <f>UC!Z$3</f>
        <v>18376.926201870006</v>
      </c>
    </row>
    <row r="36" spans="1:25" ht="15" customHeight="1" x14ac:dyDescent="0.4">
      <c r="A36" s="190" t="s">
        <v>69</v>
      </c>
      <c r="B36" s="97"/>
      <c r="C36" s="97"/>
      <c r="D36" s="97"/>
      <c r="E36" s="97"/>
      <c r="F36" s="97">
        <f>WFP!G$3</f>
        <v>1749.2679999999998</v>
      </c>
      <c r="G36" s="97">
        <f>WFP!H$3</f>
        <v>1680.5630000000001</v>
      </c>
      <c r="H36" s="97">
        <f>WFP!I$3</f>
        <v>1705.4359999999999</v>
      </c>
      <c r="I36" s="97">
        <f>WFP!J$3</f>
        <v>1915.596</v>
      </c>
      <c r="J36" s="97">
        <f>WFP!K$3</f>
        <v>2474.88442904779</v>
      </c>
      <c r="K36" s="97">
        <f>WFP!L$3</f>
        <v>3113.7637531214655</v>
      </c>
      <c r="L36" s="97">
        <f>WFP!M$3</f>
        <v>2015.0229999999999</v>
      </c>
      <c r="M36" s="97">
        <f>WFP!N$3</f>
        <v>2070.2503380227035</v>
      </c>
      <c r="N36" s="97">
        <f>WFP!O$3</f>
        <v>2700.6877948242013</v>
      </c>
      <c r="O36" s="97">
        <f>WFP!P$3</f>
        <v>2734.8132516599994</v>
      </c>
      <c r="P36" s="97">
        <f>WFP!Q$3</f>
        <v>2759.4819029400005</v>
      </c>
      <c r="Q36" s="97">
        <f>WFP!R$3</f>
        <v>2149.2390251900001</v>
      </c>
      <c r="R36" s="97">
        <f>WFP!S$3</f>
        <v>2144.0899999999997</v>
      </c>
      <c r="S36" s="97">
        <f>WFP!T$3</f>
        <v>2140.0810000000024</v>
      </c>
      <c r="T36" s="97">
        <f>WFP!U$3</f>
        <v>2116.9060000000004</v>
      </c>
      <c r="U36" s="97">
        <f>WFP!V$3</f>
        <v>2073.8218945200006</v>
      </c>
      <c r="V36" s="97">
        <f>WFP!W$3</f>
        <v>2048.8185346600017</v>
      </c>
      <c r="W36" s="97">
        <f>WFP!X$3</f>
        <v>2022.5266947100015</v>
      </c>
      <c r="X36" s="97">
        <f>WFP!Y$3</f>
        <v>1995.3827969600006</v>
      </c>
      <c r="Y36" s="109">
        <f>WFP!Z$3</f>
        <v>1973.5520847999987</v>
      </c>
    </row>
    <row r="37" spans="1:25" ht="30" customHeight="1" x14ac:dyDescent="0.4">
      <c r="A37" s="191" t="s">
        <v>198</v>
      </c>
      <c r="B37" s="90">
        <f>SUM(B3:B36)-SUM(B9:B11,B19:B23)</f>
        <v>78797.360757000002</v>
      </c>
      <c r="C37" s="90">
        <f>SUM(C3:C36)-SUM(C9:C11,C19:C23)</f>
        <v>79924.455657000013</v>
      </c>
      <c r="D37" s="90">
        <f>SUM(D3:D36)-SUM(D9:D11,D19:D23)</f>
        <v>81712.472834999993</v>
      </c>
      <c r="E37" s="90">
        <f>SUM(E3:E36)-SUM(E9:E11,E19:E23)</f>
        <v>84282.232005508151</v>
      </c>
      <c r="F37" s="90">
        <f t="shared" ref="F37:M37" si="0">SUM(F3:F36)-SUM(F9:F11,F19:F23,F31:F32)</f>
        <v>88936.127790641825</v>
      </c>
      <c r="G37" s="90">
        <f t="shared" si="0"/>
        <v>94984.624249270055</v>
      </c>
      <c r="H37" s="90">
        <f t="shared" si="0"/>
        <v>99386.716844796028</v>
      </c>
      <c r="I37" s="90">
        <f t="shared" si="0"/>
        <v>101085.46673288281</v>
      </c>
      <c r="J37" s="90">
        <f t="shared" si="0"/>
        <v>110194.30170267812</v>
      </c>
      <c r="K37" s="90">
        <f t="shared" si="0"/>
        <v>114802.50366269192</v>
      </c>
      <c r="L37" s="90">
        <f t="shared" si="0"/>
        <v>118093.71011766206</v>
      </c>
      <c r="M37" s="90">
        <f t="shared" si="0"/>
        <v>125085.72560509277</v>
      </c>
      <c r="N37" s="90">
        <f t="shared" ref="N37:U37" si="1">SUM(N3:N36)-SUM(N9:N11,N19:N23,N31:N32,N15:N16)</f>
        <v>133281.32466080226</v>
      </c>
      <c r="O37" s="90">
        <f t="shared" si="1"/>
        <v>146530.01590182071</v>
      </c>
      <c r="P37" s="90">
        <f t="shared" si="1"/>
        <v>151837.62063232268</v>
      </c>
      <c r="Q37" s="90">
        <f t="shared" si="1"/>
        <v>157763.15347331928</v>
      </c>
      <c r="R37" s="90">
        <f t="shared" si="1"/>
        <v>165415.84980147783</v>
      </c>
      <c r="S37" s="90">
        <f t="shared" si="1"/>
        <v>163096.7511350284</v>
      </c>
      <c r="T37" s="90">
        <f t="shared" si="1"/>
        <v>167397.72919860465</v>
      </c>
      <c r="U37" s="90">
        <f t="shared" si="1"/>
        <v>171232.15191531784</v>
      </c>
      <c r="V37" s="90">
        <f>SUM(V3:V36)-SUM(V9:V11,V19:V23,V31:V32,V15:V16)</f>
        <v>173448.95323844458</v>
      </c>
      <c r="W37" s="90">
        <f>SUM(W3:W36)-SUM(W9:W11,W19:W23,W31:W32,W15:W16)</f>
        <v>177483.01683355623</v>
      </c>
      <c r="X37" s="90">
        <f>SUM(X3:X36)-SUM(X9:X11,X19:X23,X31:X32,X15:X16)</f>
        <v>183168.69418473259</v>
      </c>
      <c r="Y37" s="110">
        <f>SUM(Y3:Y36)-SUM(Y9:Y11,Y19:Y23,Y31:Y32,Y15:Y16)</f>
        <v>191482.04145992396</v>
      </c>
    </row>
    <row r="38" spans="1:25" s="195" customFormat="1" ht="60" customHeight="1" thickBot="1" x14ac:dyDescent="0.45">
      <c r="A38" s="192" t="s">
        <v>39</v>
      </c>
      <c r="B38" s="246">
        <v>0.96455074062884416</v>
      </c>
      <c r="C38" s="246">
        <v>0.96913443613397765</v>
      </c>
      <c r="D38" s="246">
        <v>0.96835484952491235</v>
      </c>
      <c r="E38" s="246">
        <v>0.96410017069251486</v>
      </c>
      <c r="F38" s="246">
        <v>0.97540364484576914</v>
      </c>
      <c r="G38" s="246">
        <v>0.98405838426098047</v>
      </c>
      <c r="H38" s="246">
        <v>0.98220481010648597</v>
      </c>
      <c r="I38" s="246">
        <v>0.95723630419104611</v>
      </c>
      <c r="J38" s="246">
        <v>0.99378746609980761</v>
      </c>
      <c r="K38" s="246">
        <v>0.9933428233627124</v>
      </c>
      <c r="L38" s="246">
        <v>0.99276303092175122</v>
      </c>
      <c r="M38" s="246">
        <v>0.99316975150247511</v>
      </c>
      <c r="N38" s="246">
        <v>0.98411840246718296</v>
      </c>
      <c r="O38" s="246">
        <v>0.99232783783635437</v>
      </c>
      <c r="P38" s="246">
        <v>0.99232674108982555</v>
      </c>
      <c r="Q38" s="246">
        <v>0.99450740175570496</v>
      </c>
      <c r="R38" s="246">
        <v>0.99499055741926801</v>
      </c>
      <c r="S38" s="246">
        <v>0.99542343370976061</v>
      </c>
      <c r="T38" s="246">
        <v>0.9963225092149558</v>
      </c>
      <c r="U38" s="246">
        <v>0.99668190989966843</v>
      </c>
      <c r="V38" s="246">
        <v>0.99762319215927098</v>
      </c>
      <c r="W38" s="246">
        <v>0.9963247638842766</v>
      </c>
      <c r="X38" s="246">
        <v>0.99684380895826308</v>
      </c>
      <c r="Y38" s="247">
        <v>0.99700438365977728</v>
      </c>
    </row>
    <row r="39" spans="1:25" ht="60" customHeight="1" thickBot="1" x14ac:dyDescent="0.45">
      <c r="A39" s="200" t="s">
        <v>214</v>
      </c>
      <c r="B39" s="212"/>
      <c r="C39" s="213"/>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5.4" thickBot="1" x14ac:dyDescent="0.45">
      <c r="A40" s="180" t="s">
        <v>189</v>
      </c>
      <c r="B40" s="181" t="s">
        <v>13</v>
      </c>
      <c r="C40" s="181" t="s">
        <v>14</v>
      </c>
      <c r="D40" s="181" t="s">
        <v>15</v>
      </c>
      <c r="E40" s="181" t="s">
        <v>16</v>
      </c>
      <c r="F40" s="181" t="s">
        <v>17</v>
      </c>
      <c r="G40" s="181" t="s">
        <v>18</v>
      </c>
      <c r="H40" s="181" t="s">
        <v>19</v>
      </c>
      <c r="I40" s="181" t="s">
        <v>20</v>
      </c>
      <c r="J40" s="181" t="s">
        <v>21</v>
      </c>
      <c r="K40" s="181" t="s">
        <v>22</v>
      </c>
      <c r="L40" s="181" t="s">
        <v>23</v>
      </c>
      <c r="M40" s="181" t="s">
        <v>24</v>
      </c>
      <c r="N40" s="181" t="s">
        <v>25</v>
      </c>
      <c r="O40" s="181" t="s">
        <v>26</v>
      </c>
      <c r="P40" s="181" t="s">
        <v>27</v>
      </c>
      <c r="Q40" s="181" t="s">
        <v>28</v>
      </c>
      <c r="R40" s="181" t="s">
        <v>29</v>
      </c>
      <c r="S40" s="181" t="s">
        <v>30</v>
      </c>
      <c r="T40" s="181" t="s">
        <v>31</v>
      </c>
      <c r="U40" s="181" t="s">
        <v>32</v>
      </c>
      <c r="V40" s="182" t="s">
        <v>33</v>
      </c>
      <c r="W40" s="182" t="str">
        <f>W2</f>
        <v>2017/18</v>
      </c>
      <c r="X40" s="182" t="str">
        <f>X2</f>
        <v>2018/19</v>
      </c>
      <c r="Y40" s="183" t="str">
        <f>Y2</f>
        <v>2019/20</v>
      </c>
    </row>
    <row r="41" spans="1:25" ht="27.75" customHeight="1" x14ac:dyDescent="0.4">
      <c r="A41" s="184" t="s">
        <v>48</v>
      </c>
      <c r="B41" s="185">
        <v>3716.1932072702307</v>
      </c>
      <c r="C41" s="185">
        <v>3899.0266114005144</v>
      </c>
      <c r="D41" s="185">
        <v>4080.9326519077331</v>
      </c>
      <c r="E41" s="185">
        <v>4281.4685680860894</v>
      </c>
      <c r="F41" s="185">
        <v>4396.5413095523081</v>
      </c>
      <c r="G41" s="185">
        <v>4591.2413441670633</v>
      </c>
      <c r="H41" s="185">
        <v>4668.3383209748672</v>
      </c>
      <c r="I41" s="185">
        <v>4866.8301552817693</v>
      </c>
      <c r="J41" s="185">
        <v>5029.3517528867924</v>
      </c>
      <c r="K41" s="185">
        <v>5244.520879830272</v>
      </c>
      <c r="L41" s="185">
        <v>5392.4571731180158</v>
      </c>
      <c r="M41" s="185">
        <v>5626.2332794819604</v>
      </c>
      <c r="N41" s="185">
        <v>5844.6635836090836</v>
      </c>
      <c r="O41" s="185">
        <v>6200.945646341359</v>
      </c>
      <c r="P41" s="185">
        <v>6241.5836838693867</v>
      </c>
      <c r="Q41" s="185">
        <v>6279.0899792854334</v>
      </c>
      <c r="R41" s="185">
        <v>6309.3078200199416</v>
      </c>
      <c r="S41" s="185">
        <v>6059.2579770987395</v>
      </c>
      <c r="T41" s="185">
        <v>6044.5945441390531</v>
      </c>
      <c r="U41" s="185">
        <v>6067.8929437024426</v>
      </c>
      <c r="V41" s="185">
        <v>5920.231305104905</v>
      </c>
      <c r="W41" s="185">
        <v>5869.1010783774345</v>
      </c>
      <c r="X41" s="185">
        <v>5898.3011065613291</v>
      </c>
      <c r="Y41" s="186">
        <v>6024.886318945395</v>
      </c>
    </row>
    <row r="42" spans="1:25" ht="15" x14ac:dyDescent="0.4">
      <c r="A42" s="187" t="s">
        <v>190</v>
      </c>
      <c r="B42" s="97">
        <v>1523.8797300569011</v>
      </c>
      <c r="C42" s="97">
        <v>1526.474524301414</v>
      </c>
      <c r="D42" s="97">
        <v>1483.7769985223019</v>
      </c>
      <c r="E42" s="97">
        <v>1519.3064236716948</v>
      </c>
      <c r="F42" s="97">
        <v>1466.7183678848132</v>
      </c>
      <c r="G42" s="97">
        <v>1615.3614042585523</v>
      </c>
      <c r="H42" s="97">
        <v>1561.6490363829744</v>
      </c>
      <c r="I42" s="97">
        <v>1417.202210929318</v>
      </c>
      <c r="J42" s="97">
        <v>1263.3775369292982</v>
      </c>
      <c r="K42" s="97">
        <v>1168.801921207893</v>
      </c>
      <c r="L42" s="97">
        <v>1035.1722092465354</v>
      </c>
      <c r="M42" s="97">
        <v>931.9241511847423</v>
      </c>
      <c r="N42" s="97">
        <v>832.91471522631173</v>
      </c>
      <c r="O42" s="97">
        <v>788.91212174330678</v>
      </c>
      <c r="P42" s="97">
        <v>732.50726892454202</v>
      </c>
      <c r="Q42" s="97">
        <v>698.48632175242665</v>
      </c>
      <c r="R42" s="97">
        <v>682.75620946505273</v>
      </c>
      <c r="S42" s="97">
        <v>658.17879913535091</v>
      </c>
      <c r="T42" s="97">
        <v>636.22031134880388</v>
      </c>
      <c r="U42" s="97">
        <v>628.85894706894373</v>
      </c>
      <c r="V42" s="97">
        <v>601.80680949590442</v>
      </c>
      <c r="W42" s="97">
        <v>533.43404086705675</v>
      </c>
      <c r="X42" s="97">
        <v>481.44099850630965</v>
      </c>
      <c r="Y42" s="109">
        <v>516.25836146845461</v>
      </c>
    </row>
    <row r="43" spans="1:25" ht="15" x14ac:dyDescent="0.4">
      <c r="A43" s="187" t="s">
        <v>50</v>
      </c>
      <c r="B43" s="97" t="s">
        <v>219</v>
      </c>
      <c r="C43" s="97" t="s">
        <v>219</v>
      </c>
      <c r="D43" s="97" t="s">
        <v>219</v>
      </c>
      <c r="E43" s="97" t="s">
        <v>219</v>
      </c>
      <c r="F43" s="97" t="s">
        <v>219</v>
      </c>
      <c r="G43" s="97">
        <v>1369.2067959515448</v>
      </c>
      <c r="H43" s="97">
        <v>1426.2141647325784</v>
      </c>
      <c r="I43" s="97">
        <v>1483.3562457376966</v>
      </c>
      <c r="J43" s="97">
        <v>1500.5435355496759</v>
      </c>
      <c r="K43" s="97">
        <v>1535.7965453615188</v>
      </c>
      <c r="L43" s="97">
        <v>1535.1386366436068</v>
      </c>
      <c r="M43" s="97">
        <v>1620.2135054108048</v>
      </c>
      <c r="N43" s="97">
        <v>1682.4890758882502</v>
      </c>
      <c r="O43" s="97">
        <v>1815.3781427295387</v>
      </c>
      <c r="P43" s="97">
        <v>1876.9624565022095</v>
      </c>
      <c r="Q43" s="97">
        <v>2037.9569590515584</v>
      </c>
      <c r="R43" s="97">
        <v>2220.64962125281</v>
      </c>
      <c r="S43" s="97">
        <v>2360.6660259356072</v>
      </c>
      <c r="T43" s="97">
        <v>2585.628704504431</v>
      </c>
      <c r="U43" s="97">
        <v>2813.618617923175</v>
      </c>
      <c r="V43" s="97">
        <v>2879.7683200143083</v>
      </c>
      <c r="W43" s="97">
        <v>3003.9228065127118</v>
      </c>
      <c r="X43" s="97">
        <v>2998.2403205755472</v>
      </c>
      <c r="Y43" s="109">
        <v>2998.7360943400959</v>
      </c>
    </row>
    <row r="44" spans="1:25" ht="15" x14ac:dyDescent="0.4">
      <c r="A44" s="187"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362.20296430646493</v>
      </c>
      <c r="P44" s="97">
        <v>519.85071543960419</v>
      </c>
      <c r="Q44" s="97">
        <v>151.38468055302744</v>
      </c>
      <c r="R44" s="97">
        <v>163.31695034673729</v>
      </c>
      <c r="S44" s="97">
        <v>9.5036319709598374</v>
      </c>
      <c r="T44" s="97">
        <v>12.303749541329168</v>
      </c>
      <c r="U44" s="97">
        <v>4.3396228059291237</v>
      </c>
      <c r="V44" s="97">
        <v>3.4314387548249425</v>
      </c>
      <c r="W44" s="97">
        <v>121.28617197948617</v>
      </c>
      <c r="X44" s="97">
        <v>28.013174704671659</v>
      </c>
      <c r="Y44" s="109">
        <v>0.23162583386905353</v>
      </c>
    </row>
    <row r="45" spans="1:25" ht="15" x14ac:dyDescent="0.4">
      <c r="A45" s="187" t="s">
        <v>51</v>
      </c>
      <c r="B45" s="97">
        <v>3588.4094466693227</v>
      </c>
      <c r="C45" s="97">
        <v>3703.2990076358346</v>
      </c>
      <c r="D45" s="97">
        <v>3734.3997869542482</v>
      </c>
      <c r="E45" s="97">
        <v>3818.8471789519522</v>
      </c>
      <c r="F45" s="97">
        <v>3838.3692393845995</v>
      </c>
      <c r="G45" s="97">
        <v>3952.2566192682643</v>
      </c>
      <c r="H45" s="97">
        <v>4074.2045738456095</v>
      </c>
      <c r="I45" s="97">
        <v>4544.8470259359628</v>
      </c>
      <c r="J45" s="97">
        <v>4870.5361396431645</v>
      </c>
      <c r="K45" s="97">
        <v>5043.9815274573602</v>
      </c>
      <c r="L45" s="97">
        <v>5121.6532767784502</v>
      </c>
      <c r="M45" s="97">
        <v>5097.4045446505379</v>
      </c>
      <c r="N45" s="97">
        <v>5227.0165937284946</v>
      </c>
      <c r="O45" s="97">
        <v>5704.7786282917723</v>
      </c>
      <c r="P45" s="97">
        <v>5879.8529142564612</v>
      </c>
      <c r="Q45" s="97">
        <v>5783.944829164353</v>
      </c>
      <c r="R45" s="97">
        <v>5659.809240496701</v>
      </c>
      <c r="S45" s="97" t="s">
        <v>219</v>
      </c>
      <c r="T45" s="97" t="s">
        <v>219</v>
      </c>
      <c r="U45" s="97" t="s">
        <v>219</v>
      </c>
      <c r="V45" s="97" t="s">
        <v>219</v>
      </c>
      <c r="W45" s="97" t="s">
        <v>219</v>
      </c>
      <c r="X45" s="97" t="s">
        <v>219</v>
      </c>
      <c r="Y45" s="109" t="s">
        <v>219</v>
      </c>
    </row>
    <row r="46" spans="1:25" ht="26.25" customHeight="1" x14ac:dyDescent="0.4">
      <c r="A46" s="187" t="s">
        <v>52</v>
      </c>
      <c r="B46" s="97">
        <v>6985.1700077399946</v>
      </c>
      <c r="C46" s="97">
        <v>7660.2739554179798</v>
      </c>
      <c r="D46" s="97">
        <v>8095.1429552828668</v>
      </c>
      <c r="E46" s="97">
        <v>8584.7554860653763</v>
      </c>
      <c r="F46" s="97">
        <v>8991.5467161992274</v>
      </c>
      <c r="G46" s="97">
        <v>9669.0756703435145</v>
      </c>
      <c r="H46" s="97">
        <v>10127.416069761868</v>
      </c>
      <c r="I46" s="97">
        <v>10674.068244819966</v>
      </c>
      <c r="J46" s="97">
        <v>11060.841530838825</v>
      </c>
      <c r="K46" s="97">
        <v>11518.157349522089</v>
      </c>
      <c r="L46" s="97">
        <v>11898.174230209443</v>
      </c>
      <c r="M46" s="97">
        <v>12490.723879080468</v>
      </c>
      <c r="N46" s="97">
        <v>12992.359101538419</v>
      </c>
      <c r="O46" s="97">
        <v>13915.115189249047</v>
      </c>
      <c r="P46" s="97">
        <v>14179.891216560913</v>
      </c>
      <c r="Q46" s="97">
        <v>14777.129225287554</v>
      </c>
      <c r="R46" s="97">
        <v>15474.936481937742</v>
      </c>
      <c r="S46" s="97">
        <v>15557.734464825504</v>
      </c>
      <c r="T46" s="97">
        <v>15383.322801623499</v>
      </c>
      <c r="U46" s="97">
        <v>14627.297735057891</v>
      </c>
      <c r="V46" s="97">
        <v>12432.270251641043</v>
      </c>
      <c r="W46" s="97">
        <v>9955.979277324841</v>
      </c>
      <c r="X46" s="97">
        <v>8445.1594473654477</v>
      </c>
      <c r="Y46" s="109">
        <v>7375.6412987287722</v>
      </c>
    </row>
    <row r="47" spans="1:25" ht="15" x14ac:dyDescent="0.4">
      <c r="A47" s="188" t="s">
        <v>53</v>
      </c>
      <c r="B47" s="97" t="s">
        <v>219</v>
      </c>
      <c r="C47" s="97" t="s">
        <v>219</v>
      </c>
      <c r="D47" s="97" t="s">
        <v>219</v>
      </c>
      <c r="E47" s="97" t="s">
        <v>219</v>
      </c>
      <c r="F47" s="97" t="s">
        <v>219</v>
      </c>
      <c r="G47" s="97" t="s">
        <v>219</v>
      </c>
      <c r="H47" s="97">
        <v>1094.6475335855844</v>
      </c>
      <c r="I47" s="97">
        <v>1117.1564254202565</v>
      </c>
      <c r="J47" s="97">
        <v>1152.9246876644645</v>
      </c>
      <c r="K47" s="97">
        <v>1234.5898206911563</v>
      </c>
      <c r="L47" s="97">
        <v>1264.0831372041059</v>
      </c>
      <c r="M47" s="97">
        <v>1316.3194631642323</v>
      </c>
      <c r="N47" s="97">
        <v>1365.1765329266484</v>
      </c>
      <c r="O47" s="97">
        <v>1447.6665951350253</v>
      </c>
      <c r="P47" s="97">
        <v>1456.8432235812936</v>
      </c>
      <c r="Q47" s="97">
        <v>1546.0883132257147</v>
      </c>
      <c r="R47" s="97">
        <v>1602.3643666349799</v>
      </c>
      <c r="S47" s="97">
        <v>1654.2802100883739</v>
      </c>
      <c r="T47" s="97">
        <v>1914.5779815798667</v>
      </c>
      <c r="U47" s="97">
        <v>2028.0044335615605</v>
      </c>
      <c r="V47" s="97">
        <v>2048.3292096402765</v>
      </c>
      <c r="W47" s="97">
        <v>2085.8321901286381</v>
      </c>
      <c r="X47" s="97">
        <v>2197.1022947649699</v>
      </c>
      <c r="Y47" s="109">
        <v>2344.8947667260632</v>
      </c>
    </row>
    <row r="48" spans="1:25" ht="15" x14ac:dyDescent="0.4">
      <c r="A48" s="188" t="s">
        <v>54</v>
      </c>
      <c r="B48" s="97" t="s">
        <v>219</v>
      </c>
      <c r="C48" s="97" t="s">
        <v>219</v>
      </c>
      <c r="D48" s="97" t="s">
        <v>219</v>
      </c>
      <c r="E48" s="97" t="s">
        <v>219</v>
      </c>
      <c r="F48" s="97" t="s">
        <v>219</v>
      </c>
      <c r="G48" s="97" t="s">
        <v>219</v>
      </c>
      <c r="H48" s="97">
        <v>5895.5893856835983</v>
      </c>
      <c r="I48" s="97">
        <v>6178.3130708052922</v>
      </c>
      <c r="J48" s="97">
        <v>6336.3447348181808</v>
      </c>
      <c r="K48" s="97">
        <v>6508.2341604499934</v>
      </c>
      <c r="L48" s="97">
        <v>6657.7096475462195</v>
      </c>
      <c r="M48" s="97">
        <v>6922.0655951606986</v>
      </c>
      <c r="N48" s="97">
        <v>7159.1398633134377</v>
      </c>
      <c r="O48" s="97">
        <v>7623.0346581615668</v>
      </c>
      <c r="P48" s="97">
        <v>7708.1781454938027</v>
      </c>
      <c r="Q48" s="97">
        <v>8114.0393159347868</v>
      </c>
      <c r="R48" s="97">
        <v>8549.0611987914326</v>
      </c>
      <c r="S48" s="97">
        <v>8510.3433726266976</v>
      </c>
      <c r="T48" s="97">
        <v>7883.236570572446</v>
      </c>
      <c r="U48" s="97">
        <v>7330.8100717200159</v>
      </c>
      <c r="V48" s="97">
        <v>5548.2796207860147</v>
      </c>
      <c r="W48" s="97">
        <v>3791.4634752947381</v>
      </c>
      <c r="X48" s="97">
        <v>2584.1708290859287</v>
      </c>
      <c r="Y48" s="109">
        <v>1653.46163562933</v>
      </c>
    </row>
    <row r="49" spans="1:25" ht="15" x14ac:dyDescent="0.4">
      <c r="A49" s="188" t="s">
        <v>55</v>
      </c>
      <c r="B49" s="97" t="s">
        <v>219</v>
      </c>
      <c r="C49" s="97" t="s">
        <v>219</v>
      </c>
      <c r="D49" s="97" t="s">
        <v>219</v>
      </c>
      <c r="E49" s="97" t="s">
        <v>219</v>
      </c>
      <c r="F49" s="97" t="s">
        <v>219</v>
      </c>
      <c r="G49" s="97" t="s">
        <v>219</v>
      </c>
      <c r="H49" s="97">
        <v>3137.1791504926905</v>
      </c>
      <c r="I49" s="97">
        <v>3378.5987485944206</v>
      </c>
      <c r="J49" s="97">
        <v>3571.5721083561834</v>
      </c>
      <c r="K49" s="97">
        <v>3775.3333683809433</v>
      </c>
      <c r="L49" s="97">
        <v>3976.3814454591184</v>
      </c>
      <c r="M49" s="97">
        <v>4252.3388207555281</v>
      </c>
      <c r="N49" s="97">
        <v>4468.0427052983378</v>
      </c>
      <c r="O49" s="97">
        <v>4844.4139359524479</v>
      </c>
      <c r="P49" s="97">
        <v>5014.8698474858274</v>
      </c>
      <c r="Q49" s="97">
        <v>5117.0015961270474</v>
      </c>
      <c r="R49" s="97">
        <v>5323.5109165113345</v>
      </c>
      <c r="S49" s="97">
        <v>5393.1108821104399</v>
      </c>
      <c r="T49" s="97">
        <v>5585.5082494711887</v>
      </c>
      <c r="U49" s="97">
        <v>5268.4832297763014</v>
      </c>
      <c r="V49" s="97">
        <v>4835.6614212147506</v>
      </c>
      <c r="W49" s="97">
        <v>4078.6836119014565</v>
      </c>
      <c r="X49" s="97">
        <v>3663.8863235145509</v>
      </c>
      <c r="Y49" s="109">
        <v>3377.2848963733791</v>
      </c>
    </row>
    <row r="50" spans="1:25" ht="17.25" customHeight="1" x14ac:dyDescent="0.4">
      <c r="A50" s="187" t="s">
        <v>96</v>
      </c>
      <c r="B50" s="97" t="s">
        <v>219</v>
      </c>
      <c r="C50" s="97" t="s">
        <v>219</v>
      </c>
      <c r="D50" s="97" t="s">
        <v>219</v>
      </c>
      <c r="E50" s="97" t="s">
        <v>219</v>
      </c>
      <c r="F50" s="97" t="s">
        <v>219</v>
      </c>
      <c r="G50" s="97" t="s">
        <v>219</v>
      </c>
      <c r="H50" s="97">
        <v>18.823864190027571</v>
      </c>
      <c r="I50" s="97">
        <v>21.097951003220828</v>
      </c>
      <c r="J50" s="97">
        <v>22.756512615974266</v>
      </c>
      <c r="K50" s="97">
        <v>23.647030551488434</v>
      </c>
      <c r="L50" s="97">
        <v>25.339121253788424</v>
      </c>
      <c r="M50" s="97">
        <v>25.960300485165998</v>
      </c>
      <c r="N50" s="97">
        <v>26.145281150098654</v>
      </c>
      <c r="O50" s="97">
        <v>26.47193974493424</v>
      </c>
      <c r="P50" s="97">
        <v>25.505598977593426</v>
      </c>
      <c r="Q50" s="97">
        <v>26.271235206472404</v>
      </c>
      <c r="R50" s="97">
        <v>65.185942501331468</v>
      </c>
      <c r="S50" s="97">
        <v>199.40318817441914</v>
      </c>
      <c r="T50" s="97">
        <v>222.73355604477021</v>
      </c>
      <c r="U50" s="97">
        <v>180.57973425172105</v>
      </c>
      <c r="V50" s="97">
        <v>198.3921963524337</v>
      </c>
      <c r="W50" s="97">
        <v>174.34999581820793</v>
      </c>
      <c r="X50" s="97">
        <v>159.52870856247091</v>
      </c>
      <c r="Y50" s="109">
        <v>134.40397970232388</v>
      </c>
    </row>
    <row r="51" spans="1:25" ht="29.25" customHeight="1" x14ac:dyDescent="0.4">
      <c r="A51" s="187"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157.00136032264686</v>
      </c>
      <c r="O51" s="97">
        <v>1539.1076389579778</v>
      </c>
      <c r="P51" s="97">
        <v>2664.5596139401619</v>
      </c>
      <c r="Q51" s="97">
        <v>4179.5745246867637</v>
      </c>
      <c r="R51" s="97">
        <v>7811.8804222670269</v>
      </c>
      <c r="S51" s="97">
        <v>11798.100428167156</v>
      </c>
      <c r="T51" s="97">
        <v>14300.914938284875</v>
      </c>
      <c r="U51" s="97">
        <v>15775.124209561545</v>
      </c>
      <c r="V51" s="97">
        <v>16013.748909058831</v>
      </c>
      <c r="W51" s="97">
        <v>16296.343919893963</v>
      </c>
      <c r="X51" s="97">
        <v>15690.472987162435</v>
      </c>
      <c r="Y51" s="109">
        <v>14123.867606451759</v>
      </c>
    </row>
    <row r="52" spans="1:25" ht="15" x14ac:dyDescent="0.4">
      <c r="A52" s="189" t="s">
        <v>56</v>
      </c>
      <c r="B52" s="97">
        <v>17672.914800070514</v>
      </c>
      <c r="C52" s="97">
        <v>17283.913099903039</v>
      </c>
      <c r="D52" s="97">
        <v>16848.933601382276</v>
      </c>
      <c r="E52" s="97">
        <v>16938.263699419196</v>
      </c>
      <c r="F52" s="97">
        <v>16725.616532299187</v>
      </c>
      <c r="G52" s="97">
        <v>17083.245463322961</v>
      </c>
      <c r="H52" s="97">
        <v>18198.43865227107</v>
      </c>
      <c r="I52" s="97">
        <v>17403.618250098916</v>
      </c>
      <c r="J52" s="97">
        <v>18019.909158373477</v>
      </c>
      <c r="K52" s="97">
        <v>18614.717010678462</v>
      </c>
      <c r="L52" s="97">
        <v>19286.38013961984</v>
      </c>
      <c r="M52" s="97">
        <v>19914.967395708412</v>
      </c>
      <c r="N52" s="97">
        <v>21112.565876341789</v>
      </c>
      <c r="O52" s="97">
        <v>24274.574238263831</v>
      </c>
      <c r="P52" s="97">
        <v>25582.406143551751</v>
      </c>
      <c r="Q52" s="97">
        <v>26836.342192167816</v>
      </c>
      <c r="R52" s="97">
        <v>27538.433502065913</v>
      </c>
      <c r="S52" s="97">
        <v>27322.583196511634</v>
      </c>
      <c r="T52" s="97">
        <v>27109.90687695106</v>
      </c>
      <c r="U52" s="97">
        <v>26797.904391985805</v>
      </c>
      <c r="V52" s="97">
        <v>25310.898359511386</v>
      </c>
      <c r="W52" s="97">
        <v>23671.653915917839</v>
      </c>
      <c r="X52" s="97">
        <v>21543.412837364434</v>
      </c>
      <c r="Y52" s="109">
        <v>18726.085059535188</v>
      </c>
    </row>
    <row r="53" spans="1:25" ht="15" x14ac:dyDescent="0.4">
      <c r="A53" s="188"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14318.471986538098</v>
      </c>
      <c r="O53" s="97">
        <v>17276.767772186253</v>
      </c>
      <c r="P53" s="97">
        <v>18479.718632457334</v>
      </c>
      <c r="Q53" s="97">
        <v>19496.280855939611</v>
      </c>
      <c r="R53" s="97">
        <v>20132.739166462052</v>
      </c>
      <c r="S53" s="97">
        <v>19924.900293142106</v>
      </c>
      <c r="T53" s="97">
        <v>19776.204406566241</v>
      </c>
      <c r="U53" s="97">
        <v>19582.714419080843</v>
      </c>
      <c r="V53" s="97">
        <v>18476.602779657413</v>
      </c>
      <c r="W53" s="97">
        <v>17209.387584005777</v>
      </c>
      <c r="X53" s="97">
        <v>15479.949342661308</v>
      </c>
      <c r="Y53" s="109">
        <v>12868.558604992666</v>
      </c>
    </row>
    <row r="54" spans="1:25" ht="15" x14ac:dyDescent="0.4">
      <c r="A54" s="188"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6794.093879928455</v>
      </c>
      <c r="O54" s="97">
        <v>6997.8064672919654</v>
      </c>
      <c r="P54" s="97">
        <v>7102.6875110944129</v>
      </c>
      <c r="Q54" s="97">
        <v>7340.061337404185</v>
      </c>
      <c r="R54" s="97">
        <v>7405.6943367561189</v>
      </c>
      <c r="S54" s="97">
        <v>7397.6829033695303</v>
      </c>
      <c r="T54" s="97">
        <v>7333.7024703848147</v>
      </c>
      <c r="U54" s="97">
        <v>7215.1899751156761</v>
      </c>
      <c r="V54" s="97">
        <v>6834.2955798539733</v>
      </c>
      <c r="W54" s="97">
        <v>6462.2663319120566</v>
      </c>
      <c r="X54" s="97">
        <v>6063.4634947031254</v>
      </c>
      <c r="Y54" s="109">
        <v>5857.5264474151791</v>
      </c>
    </row>
    <row r="55" spans="1:25" ht="15" x14ac:dyDescent="0.4">
      <c r="A55" s="189" t="s">
        <v>57</v>
      </c>
      <c r="B55" s="97">
        <v>11898.599337897085</v>
      </c>
      <c r="C55" s="97">
        <v>11462.824304983207</v>
      </c>
      <c r="D55" s="97">
        <v>11040.837872217347</v>
      </c>
      <c r="E55" s="97">
        <v>10298.746507390264</v>
      </c>
      <c r="F55" s="97">
        <v>10066.526232763577</v>
      </c>
      <c r="G55" s="97">
        <v>9917.3902875756121</v>
      </c>
      <c r="H55" s="97">
        <v>9705.1785357541612</v>
      </c>
      <c r="I55" s="97">
        <v>9466.22666196512</v>
      </c>
      <c r="J55" s="97">
        <v>9120.7003647741294</v>
      </c>
      <c r="K55" s="97">
        <v>8887.4751053581367</v>
      </c>
      <c r="L55" s="97">
        <v>8533.2186599388315</v>
      </c>
      <c r="M55" s="97">
        <v>8427.1308151909889</v>
      </c>
      <c r="N55" s="97">
        <v>8043.1870984124262</v>
      </c>
      <c r="O55" s="97">
        <v>7417.8645835547877</v>
      </c>
      <c r="P55" s="97">
        <v>6633.5399160106454</v>
      </c>
      <c r="Q55" s="97">
        <v>5803.8199705843826</v>
      </c>
      <c r="R55" s="97">
        <v>3774.6042886891373</v>
      </c>
      <c r="S55" s="97">
        <v>1341.6074103577084</v>
      </c>
      <c r="T55" s="97">
        <v>272.61804276283647</v>
      </c>
      <c r="U55" s="97">
        <v>68.451549621530816</v>
      </c>
      <c r="V55" s="97">
        <v>16.083852583884287</v>
      </c>
      <c r="W55" s="97">
        <v>9.4771271315372854</v>
      </c>
      <c r="X55" s="97" t="s">
        <v>219</v>
      </c>
      <c r="Y55" s="109" t="s">
        <v>219</v>
      </c>
    </row>
    <row r="56" spans="1:25" ht="27" customHeight="1" x14ac:dyDescent="0.4">
      <c r="A56" s="187" t="s">
        <v>58</v>
      </c>
      <c r="B56" s="97">
        <v>22432.794713382613</v>
      </c>
      <c r="C56" s="97">
        <v>18503.952165331862</v>
      </c>
      <c r="D56" s="97">
        <v>17954.276368071336</v>
      </c>
      <c r="E56" s="97">
        <v>18535.142140140913</v>
      </c>
      <c r="F56" s="97">
        <v>19668.04000776336</v>
      </c>
      <c r="G56" s="97">
        <v>20798.351054881234</v>
      </c>
      <c r="H56" s="97">
        <v>20489.845487239869</v>
      </c>
      <c r="I56" s="97">
        <v>18125.316308116697</v>
      </c>
      <c r="J56" s="97">
        <v>13742.297094392356</v>
      </c>
      <c r="K56" s="97">
        <v>12228.75342685429</v>
      </c>
      <c r="L56" s="97">
        <v>11486.631040480033</v>
      </c>
      <c r="M56" s="97">
        <v>11428.573808159468</v>
      </c>
      <c r="N56" s="97">
        <v>10720.474580962746</v>
      </c>
      <c r="O56" s="97">
        <v>10168.948291453598</v>
      </c>
      <c r="P56" s="97">
        <v>9380.0160744533277</v>
      </c>
      <c r="Q56" s="97">
        <v>8228.6275501173095</v>
      </c>
      <c r="R56" s="97">
        <v>6117.2202108719493</v>
      </c>
      <c r="S56" s="97">
        <v>4050.1796008286656</v>
      </c>
      <c r="T56" s="97">
        <v>3225.8617083184176</v>
      </c>
      <c r="U56" s="97">
        <v>2806.6193795520849</v>
      </c>
      <c r="V56" s="97">
        <v>2409.9555454195597</v>
      </c>
      <c r="W56" s="97">
        <v>2270.1254371863761</v>
      </c>
      <c r="X56" s="97">
        <v>1911.5518435389313</v>
      </c>
      <c r="Y56" s="109">
        <v>1402.6701650531547</v>
      </c>
    </row>
    <row r="57" spans="1:25" ht="15" x14ac:dyDescent="0.4">
      <c r="A57" s="188" t="s">
        <v>59</v>
      </c>
      <c r="B57" s="97">
        <v>5924.7434322119434</v>
      </c>
      <c r="C57" s="97">
        <v>5834.8150341355031</v>
      </c>
      <c r="D57" s="97">
        <v>5510.8332231659188</v>
      </c>
      <c r="E57" s="97">
        <v>5734.8057661578705</v>
      </c>
      <c r="F57" s="97">
        <v>5836.6662687990329</v>
      </c>
      <c r="G57" s="97">
        <v>6361.6495303115717</v>
      </c>
      <c r="H57" s="97">
        <v>6213.5815275753775</v>
      </c>
      <c r="I57" s="97">
        <v>3352.7504340729834</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109" t="s">
        <v>219</v>
      </c>
    </row>
    <row r="58" spans="1:25" ht="15" x14ac:dyDescent="0.4">
      <c r="A58" s="188" t="s">
        <v>193</v>
      </c>
      <c r="B58" s="97" t="s">
        <v>219</v>
      </c>
      <c r="C58" s="97" t="s">
        <v>219</v>
      </c>
      <c r="D58" s="97" t="s">
        <v>219</v>
      </c>
      <c r="E58" s="97" t="s">
        <v>219</v>
      </c>
      <c r="F58" s="97">
        <v>6273.8839015073545</v>
      </c>
      <c r="G58" s="97">
        <v>6701.1797056038758</v>
      </c>
      <c r="H58" s="97">
        <v>6535.5726715926667</v>
      </c>
      <c r="I58" s="97">
        <v>6848.909646275697</v>
      </c>
      <c r="J58" s="97">
        <v>6647.7038107556327</v>
      </c>
      <c r="K58" s="97">
        <v>6057.1648892842177</v>
      </c>
      <c r="L58" s="97">
        <v>5944.5747769881955</v>
      </c>
      <c r="M58" s="97">
        <v>6401.5030988762401</v>
      </c>
      <c r="N58" s="97">
        <v>6293.9223575279493</v>
      </c>
      <c r="O58" s="97">
        <v>6053.6001137167832</v>
      </c>
      <c r="P58" s="97">
        <v>5533.896928555323</v>
      </c>
      <c r="Q58" s="97">
        <v>4753.6721104924127</v>
      </c>
      <c r="R58" s="97">
        <v>2868.4335250154563</v>
      </c>
      <c r="S58" s="97">
        <v>1121.0032590416029</v>
      </c>
      <c r="T58" s="97">
        <v>512.66739992202235</v>
      </c>
      <c r="U58" s="97">
        <v>257.76237384511404</v>
      </c>
      <c r="V58" s="97">
        <v>107.68652687005537</v>
      </c>
      <c r="W58" s="97">
        <v>30.740440319840708</v>
      </c>
      <c r="X58" s="97">
        <v>4.1007606197038307</v>
      </c>
      <c r="Y58" s="109" t="s">
        <v>219</v>
      </c>
    </row>
    <row r="59" spans="1:25" ht="15" x14ac:dyDescent="0.4">
      <c r="A59" s="188" t="s">
        <v>194</v>
      </c>
      <c r="B59" s="97" t="s">
        <v>219</v>
      </c>
      <c r="C59" s="97" t="s">
        <v>219</v>
      </c>
      <c r="D59" s="97" t="s">
        <v>219</v>
      </c>
      <c r="E59" s="97" t="s">
        <v>219</v>
      </c>
      <c r="F59" s="97">
        <v>6667.1419106883905</v>
      </c>
      <c r="G59" s="97">
        <v>6829.4814582678036</v>
      </c>
      <c r="H59" s="97">
        <v>6877.2641920991582</v>
      </c>
      <c r="I59" s="97">
        <v>7055.0484899506591</v>
      </c>
      <c r="J59" s="97">
        <v>6281.1870583652717</v>
      </c>
      <c r="K59" s="97">
        <v>5269.7377356544794</v>
      </c>
      <c r="L59" s="97">
        <v>4684.2683286539477</v>
      </c>
      <c r="M59" s="97">
        <v>4286.0407461390978</v>
      </c>
      <c r="N59" s="97">
        <v>3778.9117490571734</v>
      </c>
      <c r="O59" s="97">
        <v>3451.6702346607053</v>
      </c>
      <c r="P59" s="97">
        <v>3087.8383257703067</v>
      </c>
      <c r="Q59" s="97">
        <v>2709.9273823357476</v>
      </c>
      <c r="R59" s="97">
        <v>2431.8243376204141</v>
      </c>
      <c r="S59" s="97">
        <v>2098.7016614065469</v>
      </c>
      <c r="T59" s="97">
        <v>1894.0021851188023</v>
      </c>
      <c r="U59" s="97">
        <v>1722.4813033011555</v>
      </c>
      <c r="V59" s="97">
        <v>1508.8715067189546</v>
      </c>
      <c r="W59" s="97">
        <v>1427.0562217973952</v>
      </c>
      <c r="X59" s="97">
        <v>1161.3759088395805</v>
      </c>
      <c r="Y59" s="109">
        <v>825.87377755996238</v>
      </c>
    </row>
    <row r="60" spans="1:25" ht="15" x14ac:dyDescent="0.4">
      <c r="A60" s="188" t="s">
        <v>195</v>
      </c>
      <c r="B60" s="97" t="s">
        <v>219</v>
      </c>
      <c r="C60" s="97" t="s">
        <v>219</v>
      </c>
      <c r="D60" s="97" t="s">
        <v>219</v>
      </c>
      <c r="E60" s="97" t="s">
        <v>219</v>
      </c>
      <c r="F60" s="97">
        <v>312.61175042735158</v>
      </c>
      <c r="G60" s="97">
        <v>397.57335972292708</v>
      </c>
      <c r="H60" s="97">
        <v>419.35266662904382</v>
      </c>
      <c r="I60" s="97">
        <v>446.67069492133515</v>
      </c>
      <c r="J60" s="97">
        <v>428.05138686413221</v>
      </c>
      <c r="K60" s="97">
        <v>396.00562125748337</v>
      </c>
      <c r="L60" s="97">
        <v>377.50719743948309</v>
      </c>
      <c r="M60" s="97">
        <v>359.1649874215554</v>
      </c>
      <c r="N60" s="97">
        <v>341.86822339114923</v>
      </c>
      <c r="O60" s="97">
        <v>369.51858662180547</v>
      </c>
      <c r="P60" s="97">
        <v>463.53824825893821</v>
      </c>
      <c r="Q60" s="97">
        <v>506.48015151583701</v>
      </c>
      <c r="R60" s="97">
        <v>585.59582490729872</v>
      </c>
      <c r="S60" s="97">
        <v>630.59660889742054</v>
      </c>
      <c r="T60" s="97">
        <v>652.75852204698299</v>
      </c>
      <c r="U60" s="97">
        <v>687.67269288461284</v>
      </c>
      <c r="V60" s="97">
        <v>676.2955174537874</v>
      </c>
      <c r="W60" s="97">
        <v>716.07639209054526</v>
      </c>
      <c r="X60" s="97">
        <v>676.14961151254965</v>
      </c>
      <c r="Y60" s="109">
        <v>550.08562104763166</v>
      </c>
    </row>
    <row r="61" spans="1:25" ht="15" x14ac:dyDescent="0.4">
      <c r="A61" s="188" t="s">
        <v>196</v>
      </c>
      <c r="B61" s="97" t="s">
        <v>219</v>
      </c>
      <c r="C61" s="97" t="s">
        <v>219</v>
      </c>
      <c r="D61" s="97" t="s">
        <v>219</v>
      </c>
      <c r="E61" s="97" t="s">
        <v>219</v>
      </c>
      <c r="F61" s="97">
        <v>577.73617634122991</v>
      </c>
      <c r="G61" s="97">
        <v>508.4670009750555</v>
      </c>
      <c r="H61" s="97">
        <v>444.07442934361939</v>
      </c>
      <c r="I61" s="97">
        <v>421.93704289601715</v>
      </c>
      <c r="J61" s="97">
        <v>385.35483840731786</v>
      </c>
      <c r="K61" s="97">
        <v>505.84518065809499</v>
      </c>
      <c r="L61" s="97">
        <v>480.28073739840966</v>
      </c>
      <c r="M61" s="97">
        <v>381.86497572258054</v>
      </c>
      <c r="N61" s="97">
        <v>305.77225098646585</v>
      </c>
      <c r="O61" s="97">
        <v>294.15935645430488</v>
      </c>
      <c r="P61" s="97">
        <v>294.74257186876673</v>
      </c>
      <c r="Q61" s="97">
        <v>258.54790577331153</v>
      </c>
      <c r="R61" s="97">
        <v>231.36652332878347</v>
      </c>
      <c r="S61" s="97">
        <v>199.87807148309281</v>
      </c>
      <c r="T61" s="97">
        <v>166.43360123061268</v>
      </c>
      <c r="U61" s="97">
        <v>138.70300952120266</v>
      </c>
      <c r="V61" s="97">
        <v>117.10199437676569</v>
      </c>
      <c r="W61" s="97">
        <v>96.252382978596586</v>
      </c>
      <c r="X61" s="97">
        <v>69.925562567097955</v>
      </c>
      <c r="Y61" s="109">
        <v>26.710766445561092</v>
      </c>
    </row>
    <row r="62" spans="1:25" ht="26.25" customHeight="1" x14ac:dyDescent="0.4">
      <c r="A62" s="189" t="s">
        <v>200</v>
      </c>
      <c r="B62" s="97" t="s">
        <v>219</v>
      </c>
      <c r="C62" s="97" t="s">
        <v>219</v>
      </c>
      <c r="D62" s="97" t="s">
        <v>219</v>
      </c>
      <c r="E62" s="97" t="s">
        <v>219</v>
      </c>
      <c r="F62" s="97">
        <v>1053.3413850610618</v>
      </c>
      <c r="G62" s="97">
        <v>1068.9640778148305</v>
      </c>
      <c r="H62" s="97">
        <v>1052.2694833510541</v>
      </c>
      <c r="I62" s="97">
        <v>1036.9239836107695</v>
      </c>
      <c r="J62" s="97">
        <v>1026.712613482214</v>
      </c>
      <c r="K62" s="97">
        <v>996.56014839130046</v>
      </c>
      <c r="L62" s="97">
        <v>974.80334047835834</v>
      </c>
      <c r="M62" s="97">
        <v>956.72309253063202</v>
      </c>
      <c r="N62" s="97">
        <v>961.19404728842972</v>
      </c>
      <c r="O62" s="97">
        <v>980.11288840499981</v>
      </c>
      <c r="P62" s="97">
        <v>1019.1729077101921</v>
      </c>
      <c r="Q62" s="97">
        <v>1004.4731345265262</v>
      </c>
      <c r="R62" s="97">
        <v>1006.0105646402783</v>
      </c>
      <c r="S62" s="97">
        <v>984.13599606415505</v>
      </c>
      <c r="T62" s="97">
        <v>980.19388233852658</v>
      </c>
      <c r="U62" s="97">
        <v>956.18985224844243</v>
      </c>
      <c r="V62" s="97">
        <v>902.22477065268777</v>
      </c>
      <c r="W62" s="97">
        <v>866.75204295693845</v>
      </c>
      <c r="X62" s="97">
        <v>847.7016523075032</v>
      </c>
      <c r="Y62" s="109">
        <v>827.09107378941974</v>
      </c>
    </row>
    <row r="63" spans="1:25" ht="15" x14ac:dyDescent="0.4">
      <c r="A63" s="187" t="s">
        <v>65</v>
      </c>
      <c r="B63" s="97">
        <v>3363.7059158392626</v>
      </c>
      <c r="C63" s="97">
        <v>6021.1115694925584</v>
      </c>
      <c r="D63" s="97">
        <v>5417.4779724301834</v>
      </c>
      <c r="E63" s="97">
        <v>4937.1293208515626</v>
      </c>
      <c r="F63" s="97">
        <v>4288.0813656083265</v>
      </c>
      <c r="G63" s="97">
        <v>3828.7594552593091</v>
      </c>
      <c r="H63" s="97">
        <v>3768.5238884645091</v>
      </c>
      <c r="I63" s="97">
        <v>3602.8275328102491</v>
      </c>
      <c r="J63" s="97">
        <v>3018.064757503741</v>
      </c>
      <c r="K63" s="97">
        <v>3088.8699442302777</v>
      </c>
      <c r="L63" s="97">
        <v>3170.6969369539916</v>
      </c>
      <c r="M63" s="97">
        <v>2837.5113797917438</v>
      </c>
      <c r="N63" s="97">
        <v>3526.4811788651318</v>
      </c>
      <c r="O63" s="97">
        <v>5688.1893664023319</v>
      </c>
      <c r="P63" s="97">
        <v>5341.0448372143637</v>
      </c>
      <c r="Q63" s="97">
        <v>5802.2973838742528</v>
      </c>
      <c r="R63" s="97">
        <v>5956.9280763847773</v>
      </c>
      <c r="S63" s="97">
        <v>4903.8939347320556</v>
      </c>
      <c r="T63" s="97">
        <v>3417.1346390628687</v>
      </c>
      <c r="U63" s="97">
        <v>2557.2559510964252</v>
      </c>
      <c r="V63" s="97">
        <v>2025.1206833603478</v>
      </c>
      <c r="W63" s="97">
        <v>1769.422437012656</v>
      </c>
      <c r="X63" s="97">
        <v>1350.912066928099</v>
      </c>
      <c r="Y63" s="109">
        <v>727.80342273920553</v>
      </c>
    </row>
    <row r="64" spans="1:25" ht="15" x14ac:dyDescent="0.4">
      <c r="A64" s="187" t="s">
        <v>66</v>
      </c>
      <c r="B64" s="97">
        <v>50.822340450625376</v>
      </c>
      <c r="C64" s="97">
        <v>55.306252336545988</v>
      </c>
      <c r="D64" s="97">
        <v>58.266516289367431</v>
      </c>
      <c r="E64" s="97">
        <v>58.042726014104574</v>
      </c>
      <c r="F64" s="97">
        <v>66.522674223496139</v>
      </c>
      <c r="G64" s="97">
        <v>81.987602006880977</v>
      </c>
      <c r="H64" s="97">
        <v>98.712434786743444</v>
      </c>
      <c r="I64" s="97">
        <v>179.66331183523445</v>
      </c>
      <c r="J64" s="97">
        <v>205.03694898420511</v>
      </c>
      <c r="K64" s="97">
        <v>218.68145770746142</v>
      </c>
      <c r="L64" s="97">
        <v>227.93184694733387</v>
      </c>
      <c r="M64" s="97">
        <v>312.2818529873922</v>
      </c>
      <c r="N64" s="97">
        <v>396.11613097930615</v>
      </c>
      <c r="O64" s="97">
        <v>418.37609791989462</v>
      </c>
      <c r="P64" s="97">
        <v>409.82358110413321</v>
      </c>
      <c r="Q64" s="97">
        <v>429.8659542467139</v>
      </c>
      <c r="R64" s="97">
        <v>456.0303348035431</v>
      </c>
      <c r="S64" s="97">
        <v>452.1680896722707</v>
      </c>
      <c r="T64" s="97">
        <v>464.40750337534831</v>
      </c>
      <c r="U64" s="97">
        <v>487.39620301553697</v>
      </c>
      <c r="V64" s="97">
        <v>471.28223637862135</v>
      </c>
      <c r="W64" s="97">
        <v>453.68850220723851</v>
      </c>
      <c r="X64" s="97">
        <v>444.42844430557915</v>
      </c>
      <c r="Y64" s="109">
        <v>427.5853763451924</v>
      </c>
    </row>
    <row r="65" spans="1:27" ht="15" x14ac:dyDescent="0.4">
      <c r="A65" s="187" t="s">
        <v>197</v>
      </c>
      <c r="B65" s="97" t="s">
        <v>219</v>
      </c>
      <c r="C65" s="97" t="s">
        <v>219</v>
      </c>
      <c r="D65" s="97" t="s">
        <v>219</v>
      </c>
      <c r="E65" s="97" t="s">
        <v>219</v>
      </c>
      <c r="F65" s="97" t="s">
        <v>219</v>
      </c>
      <c r="G65" s="97" t="s">
        <v>219</v>
      </c>
      <c r="H65" s="97" t="s">
        <v>219</v>
      </c>
      <c r="I65" s="97" t="s">
        <v>219</v>
      </c>
      <c r="J65" s="97">
        <v>582.33833325308626</v>
      </c>
      <c r="K65" s="97">
        <v>600.88948914024115</v>
      </c>
      <c r="L65" s="97">
        <v>618.95057767647711</v>
      </c>
      <c r="M65" s="97">
        <v>629.97404245223299</v>
      </c>
      <c r="N65" s="97">
        <v>635.88809000765252</v>
      </c>
      <c r="O65" s="97">
        <v>651.20761394612032</v>
      </c>
      <c r="P65" s="97">
        <v>674.63042532011661</v>
      </c>
      <c r="Q65" s="97">
        <v>674.5215423325518</v>
      </c>
      <c r="R65" s="97">
        <v>670.57370187793572</v>
      </c>
      <c r="S65" s="97">
        <v>668.92969711444653</v>
      </c>
      <c r="T65" s="97">
        <v>665.61244419068328</v>
      </c>
      <c r="U65" s="97">
        <v>670.53670722913444</v>
      </c>
      <c r="V65" s="97">
        <v>661.13948042294305</v>
      </c>
      <c r="W65" s="97">
        <v>678.08265539843796</v>
      </c>
      <c r="X65" s="97">
        <v>474.98072786735503</v>
      </c>
      <c r="Y65" s="109">
        <v>251.50658086256863</v>
      </c>
    </row>
    <row r="66" spans="1:27" ht="15" x14ac:dyDescent="0.4">
      <c r="A66" s="187" t="s">
        <v>100</v>
      </c>
      <c r="B66" s="97" t="s">
        <v>219</v>
      </c>
      <c r="C66" s="97" t="s">
        <v>219</v>
      </c>
      <c r="D66" s="97" t="s">
        <v>219</v>
      </c>
      <c r="E66" s="97" t="s">
        <v>219</v>
      </c>
      <c r="F66" s="97" t="s">
        <v>219</v>
      </c>
      <c r="G66" s="97" t="s">
        <v>219</v>
      </c>
      <c r="H66" s="97" t="s">
        <v>219</v>
      </c>
      <c r="I66" s="97" t="s">
        <v>219</v>
      </c>
      <c r="J66" s="97">
        <v>8174.1187072832645</v>
      </c>
      <c r="K66" s="97">
        <v>8588.5649648417257</v>
      </c>
      <c r="L66" s="97">
        <v>8926.1762921462359</v>
      </c>
      <c r="M66" s="97">
        <v>9326.0812529790419</v>
      </c>
      <c r="N66" s="97">
        <v>9509.011513153413</v>
      </c>
      <c r="O66" s="97">
        <v>9871.5765629525522</v>
      </c>
      <c r="P66" s="97">
        <v>9840.5889440633619</v>
      </c>
      <c r="Q66" s="97">
        <v>9469.2194998598607</v>
      </c>
      <c r="R66" s="97">
        <v>8654.4319297895254</v>
      </c>
      <c r="S66" s="97">
        <v>7960.0389714140974</v>
      </c>
      <c r="T66" s="97">
        <v>7331.5005905864891</v>
      </c>
      <c r="U66" s="97">
        <v>6719.1266961015763</v>
      </c>
      <c r="V66" s="97">
        <v>6117.6360941287157</v>
      </c>
      <c r="W66" s="97">
        <v>5697.4956980369388</v>
      </c>
      <c r="X66" s="97">
        <v>5341.603863763773</v>
      </c>
      <c r="Y66" s="109">
        <v>5160.5914950759288</v>
      </c>
    </row>
    <row r="67" spans="1:27" ht="27" customHeight="1" x14ac:dyDescent="0.4">
      <c r="A67" s="187"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181.47569874901626</v>
      </c>
      <c r="T67" s="97">
        <v>1744.321259412608</v>
      </c>
      <c r="U67" s="97">
        <v>3321.1315513926438</v>
      </c>
      <c r="V67" s="97">
        <v>5572.1200520031716</v>
      </c>
      <c r="W67" s="97">
        <v>9168.2431467764964</v>
      </c>
      <c r="X67" s="97">
        <v>11042.435781942895</v>
      </c>
      <c r="Y67" s="109">
        <v>12749.148642232285</v>
      </c>
    </row>
    <row r="68" spans="1:27" ht="15" x14ac:dyDescent="0.4">
      <c r="A68" s="187" t="s">
        <v>67</v>
      </c>
      <c r="B68" s="97">
        <v>1406.6893920766354</v>
      </c>
      <c r="C68" s="97">
        <v>1544.6501355116432</v>
      </c>
      <c r="D68" s="97">
        <v>1498.7243151618698</v>
      </c>
      <c r="E68" s="97">
        <v>1526.2060881599921</v>
      </c>
      <c r="F68" s="97">
        <v>1508.9085585593355</v>
      </c>
      <c r="G68" s="97">
        <v>1527.7311503579467</v>
      </c>
      <c r="H68" s="97">
        <v>1375.2845259726305</v>
      </c>
      <c r="I68" s="97">
        <v>1317.7664936071449</v>
      </c>
      <c r="J68" s="97">
        <v>1257.3482061555762</v>
      </c>
      <c r="K68" s="97">
        <v>1203.1116311265266</v>
      </c>
      <c r="L68" s="97">
        <v>1174.1662282472939</v>
      </c>
      <c r="M68" s="97">
        <v>1137.2029319211749</v>
      </c>
      <c r="N68" s="97">
        <v>1095.4484687974382</v>
      </c>
      <c r="O68" s="97">
        <v>1100.89762898551</v>
      </c>
      <c r="P68" s="97">
        <v>1060.5287253524705</v>
      </c>
      <c r="Q68" s="97">
        <v>1035.6747649214344</v>
      </c>
      <c r="R68" s="97">
        <v>1021.8931738894472</v>
      </c>
      <c r="S68" s="97">
        <v>971.87296050590953</v>
      </c>
      <c r="T68" s="97">
        <v>819.61864615783213</v>
      </c>
      <c r="U68" s="97">
        <v>519.06653463578584</v>
      </c>
      <c r="V68" s="97">
        <v>252.98305743200905</v>
      </c>
      <c r="W68" s="97">
        <v>126.9346621078046</v>
      </c>
      <c r="X68" s="97">
        <v>100.972443344561</v>
      </c>
      <c r="Y68" s="109">
        <v>90.765792367319818</v>
      </c>
    </row>
    <row r="69" spans="1:27" ht="15" x14ac:dyDescent="0.4">
      <c r="A69" s="188" t="s">
        <v>54</v>
      </c>
      <c r="B69" s="97" t="s">
        <v>219</v>
      </c>
      <c r="C69" s="97" t="s">
        <v>219</v>
      </c>
      <c r="D69" s="97" t="s">
        <v>219</v>
      </c>
      <c r="E69" s="97" t="s">
        <v>219</v>
      </c>
      <c r="F69" s="97">
        <v>1266.3246326879002</v>
      </c>
      <c r="G69" s="97">
        <v>1284.5560689850799</v>
      </c>
      <c r="H69" s="97">
        <v>1141.6991403716465</v>
      </c>
      <c r="I69" s="97">
        <v>1078.5769266046063</v>
      </c>
      <c r="J69" s="97">
        <v>1087.1975893185049</v>
      </c>
      <c r="K69" s="97">
        <v>1031.6944282405645</v>
      </c>
      <c r="L69" s="97">
        <v>998.50800065360932</v>
      </c>
      <c r="M69" s="97">
        <v>883.06687749963646</v>
      </c>
      <c r="N69" s="97">
        <v>878.76718536637145</v>
      </c>
      <c r="O69" s="97">
        <v>878.37608743690578</v>
      </c>
      <c r="P69" s="97">
        <v>857.57798176531469</v>
      </c>
      <c r="Q69" s="97">
        <v>836.55404262049365</v>
      </c>
      <c r="R69" s="97">
        <v>838.14708956233096</v>
      </c>
      <c r="S69" s="97">
        <v>808.32670114762664</v>
      </c>
      <c r="T69" s="97">
        <v>665.42149928482024</v>
      </c>
      <c r="U69" s="97">
        <v>377.36269727085192</v>
      </c>
      <c r="V69" s="97">
        <v>125.99402367264592</v>
      </c>
      <c r="W69" s="97">
        <v>15.302973349946583</v>
      </c>
      <c r="X69" s="97">
        <v>0.80999239235745779</v>
      </c>
      <c r="Y69" s="109" t="s">
        <v>219</v>
      </c>
    </row>
    <row r="70" spans="1:27" ht="15" x14ac:dyDescent="0.4">
      <c r="A70" s="188" t="s">
        <v>55</v>
      </c>
      <c r="B70" s="97" t="s">
        <v>219</v>
      </c>
      <c r="C70" s="97" t="s">
        <v>219</v>
      </c>
      <c r="D70" s="97" t="s">
        <v>219</v>
      </c>
      <c r="E70" s="97" t="s">
        <v>219</v>
      </c>
      <c r="F70" s="97">
        <v>242.58392587143544</v>
      </c>
      <c r="G70" s="97">
        <v>243.17508137286669</v>
      </c>
      <c r="H70" s="97">
        <v>233.58538560098438</v>
      </c>
      <c r="I70" s="97">
        <v>239.18956700253887</v>
      </c>
      <c r="J70" s="97">
        <v>170.15061683707137</v>
      </c>
      <c r="K70" s="97">
        <v>171.41720288596193</v>
      </c>
      <c r="L70" s="97">
        <v>175.65822759368422</v>
      </c>
      <c r="M70" s="97">
        <v>254.13605442153829</v>
      </c>
      <c r="N70" s="97">
        <v>216.6812834310669</v>
      </c>
      <c r="O70" s="97">
        <v>222.52154154860423</v>
      </c>
      <c r="P70" s="97">
        <v>202.9507435871561</v>
      </c>
      <c r="Q70" s="97">
        <v>199.12072230094074</v>
      </c>
      <c r="R70" s="97">
        <v>183.74608432711599</v>
      </c>
      <c r="S70" s="97">
        <v>163.54625935828281</v>
      </c>
      <c r="T70" s="97">
        <v>154.1971468730118</v>
      </c>
      <c r="U70" s="97">
        <v>141.7038373649338</v>
      </c>
      <c r="V70" s="97">
        <v>126.9890337593632</v>
      </c>
      <c r="W70" s="97">
        <v>111.63168875785804</v>
      </c>
      <c r="X70" s="97">
        <v>100.16245095220354</v>
      </c>
      <c r="Y70" s="109">
        <v>90.765792367319818</v>
      </c>
    </row>
    <row r="71" spans="1:27" ht="15" x14ac:dyDescent="0.4">
      <c r="A71" s="190" t="s">
        <v>68</v>
      </c>
      <c r="B71" s="97">
        <v>49734.1227129166</v>
      </c>
      <c r="C71" s="97">
        <v>51939.596537629215</v>
      </c>
      <c r="D71" s="97">
        <v>54214.920944140409</v>
      </c>
      <c r="E71" s="97">
        <v>57336.588050046405</v>
      </c>
      <c r="F71" s="97">
        <v>57643.809716631855</v>
      </c>
      <c r="G71" s="97">
        <v>61602.199840533263</v>
      </c>
      <c r="H71" s="97">
        <v>63716.345670872885</v>
      </c>
      <c r="I71" s="97">
        <v>65471.68107119076</v>
      </c>
      <c r="J71" s="97">
        <v>66812.49425514722</v>
      </c>
      <c r="K71" s="97">
        <v>68724.906160470913</v>
      </c>
      <c r="L71" s="97">
        <v>69739.598247944727</v>
      </c>
      <c r="M71" s="97">
        <v>72908.21506510055</v>
      </c>
      <c r="N71" s="97">
        <v>76020.002455466121</v>
      </c>
      <c r="O71" s="97">
        <v>81237.145549269932</v>
      </c>
      <c r="P71" s="97">
        <v>83378.529769136818</v>
      </c>
      <c r="Q71" s="97">
        <v>87199.974890371173</v>
      </c>
      <c r="R71" s="97">
        <v>91960.204758034786</v>
      </c>
      <c r="S71" s="97">
        <v>93951.479453095599</v>
      </c>
      <c r="T71" s="97">
        <v>96454.251035210662</v>
      </c>
      <c r="U71" s="97">
        <v>98783.1914847812</v>
      </c>
      <c r="V71" s="97">
        <v>98887.376031549618</v>
      </c>
      <c r="W71" s="97">
        <v>99564.584208874949</v>
      </c>
      <c r="X71" s="97">
        <v>100540.29191201742</v>
      </c>
      <c r="Y71" s="109">
        <v>100754.02719461013</v>
      </c>
      <c r="AA71" s="209"/>
    </row>
    <row r="72" spans="1:27" ht="27" customHeight="1" x14ac:dyDescent="0.4">
      <c r="A72" s="190" t="s">
        <v>101</v>
      </c>
      <c r="B72" s="97" t="s">
        <v>219</v>
      </c>
      <c r="C72" s="97" t="s">
        <v>219</v>
      </c>
      <c r="D72" s="97" t="s">
        <v>219</v>
      </c>
      <c r="E72" s="97" t="s">
        <v>219</v>
      </c>
      <c r="F72" s="97" t="s">
        <v>219</v>
      </c>
      <c r="G72" s="97" t="s">
        <v>219</v>
      </c>
      <c r="H72" s="97" t="s">
        <v>219</v>
      </c>
      <c r="I72" s="97" t="s">
        <v>219</v>
      </c>
      <c r="J72" s="97">
        <v>1767.6864248651968</v>
      </c>
      <c r="K72" s="97">
        <v>1581.9268608499447</v>
      </c>
      <c r="L72" s="97">
        <v>1706.2803034532694</v>
      </c>
      <c r="M72" s="97">
        <v>2054.8024022929271</v>
      </c>
      <c r="N72" s="97">
        <v>2406.3753158091154</v>
      </c>
      <c r="O72" s="97">
        <v>2460.5848710945515</v>
      </c>
      <c r="P72" s="97">
        <v>2548.4212910192241</v>
      </c>
      <c r="Q72" s="97">
        <v>2581.1335103533834</v>
      </c>
      <c r="R72" s="97">
        <v>2586.2788651951741</v>
      </c>
      <c r="S72" s="97">
        <v>2514.4653892381302</v>
      </c>
      <c r="T72" s="97">
        <v>2533.5478639991629</v>
      </c>
      <c r="U72" s="97">
        <v>2652.8797754856723</v>
      </c>
      <c r="V72" s="97">
        <v>2687.7070015154868</v>
      </c>
      <c r="W72" s="97">
        <v>2485.9183909757571</v>
      </c>
      <c r="X72" s="97">
        <v>2534.724322988824</v>
      </c>
      <c r="Y72" s="109">
        <v>2211.7315390661088</v>
      </c>
    </row>
    <row r="73" spans="1:27" ht="15" x14ac:dyDescent="0.4">
      <c r="A73" s="190"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6.6215339514337224</v>
      </c>
      <c r="T73" s="97">
        <v>62.600542989361564</v>
      </c>
      <c r="U73" s="97">
        <v>542.50417746960113</v>
      </c>
      <c r="V73" s="97">
        <v>1711.7774319617679</v>
      </c>
      <c r="W73" s="97">
        <v>3525.9283637916419</v>
      </c>
      <c r="X73" s="97">
        <v>8449.7138096310046</v>
      </c>
      <c r="Y73" s="109">
        <v>18738.970618576484</v>
      </c>
    </row>
    <row r="74" spans="1:27" ht="15" x14ac:dyDescent="0.4">
      <c r="A74" s="190" t="s">
        <v>69</v>
      </c>
      <c r="B74" s="97" t="s">
        <v>219</v>
      </c>
      <c r="C74" s="97" t="s">
        <v>219</v>
      </c>
      <c r="D74" s="97" t="s">
        <v>219</v>
      </c>
      <c r="E74" s="97" t="s">
        <v>219</v>
      </c>
      <c r="F74" s="97">
        <v>2602.509008422307</v>
      </c>
      <c r="G74" s="97">
        <v>2469.5054250619619</v>
      </c>
      <c r="H74" s="97">
        <v>2449.1968448999196</v>
      </c>
      <c r="I74" s="97">
        <v>2696.7776217115138</v>
      </c>
      <c r="J74" s="97">
        <v>3388.2599567353877</v>
      </c>
      <c r="K74" s="97">
        <v>4161.4716713794396</v>
      </c>
      <c r="L74" s="97">
        <v>2618.6701900904632</v>
      </c>
      <c r="M74" s="97">
        <v>2620.7405651823578</v>
      </c>
      <c r="N74" s="97">
        <v>3333.7413471120863</v>
      </c>
      <c r="O74" s="97">
        <v>3321.109587159749</v>
      </c>
      <c r="P74" s="97">
        <v>3294.638481424874</v>
      </c>
      <c r="Q74" s="97">
        <v>2527.4750505747556</v>
      </c>
      <c r="R74" s="97">
        <v>2470.5351465667813</v>
      </c>
      <c r="S74" s="97">
        <v>2419.2389927493437</v>
      </c>
      <c r="T74" s="97">
        <v>2360.0834746771443</v>
      </c>
      <c r="U74" s="97">
        <v>2292.3089120973336</v>
      </c>
      <c r="V74" s="97">
        <v>2212.2914032515364</v>
      </c>
      <c r="W74" s="97">
        <v>2146.8131112765291</v>
      </c>
      <c r="X74" s="97">
        <v>2073.696313701842</v>
      </c>
      <c r="Y74" s="109">
        <v>2012.43309817146</v>
      </c>
    </row>
    <row r="75" spans="1:27" s="195" customFormat="1" ht="40.5" customHeight="1" thickBot="1" x14ac:dyDescent="0.45">
      <c r="A75" s="196" t="s">
        <v>198</v>
      </c>
      <c r="B75" s="197">
        <v>122373.3016043698</v>
      </c>
      <c r="C75" s="197">
        <v>123600.42816394383</v>
      </c>
      <c r="D75" s="197">
        <v>124427.68998235994</v>
      </c>
      <c r="E75" s="197">
        <v>127834.49618879755</v>
      </c>
      <c r="F75" s="197">
        <v>132316.53111435348</v>
      </c>
      <c r="G75" s="197">
        <v>139575.27619080295</v>
      </c>
      <c r="H75" s="197">
        <v>142730.44155350077</v>
      </c>
      <c r="I75" s="197">
        <v>142308.20306865437</v>
      </c>
      <c r="J75" s="197">
        <v>150862.37382941355</v>
      </c>
      <c r="K75" s="197">
        <v>153430.83312495938</v>
      </c>
      <c r="L75" s="197">
        <v>153471.43845122668</v>
      </c>
      <c r="M75" s="197">
        <v>158346.66426459057</v>
      </c>
      <c r="N75" s="197">
        <v>164523.07581465898</v>
      </c>
      <c r="O75" s="197">
        <v>177943.49955077231</v>
      </c>
      <c r="P75" s="197">
        <v>181284.05456483207</v>
      </c>
      <c r="Q75" s="197">
        <v>185527.26319891776</v>
      </c>
      <c r="R75" s="197">
        <v>190600.98724109659</v>
      </c>
      <c r="S75" s="197">
        <v>184371.53544029224</v>
      </c>
      <c r="T75" s="197">
        <v>186627.37711551975</v>
      </c>
      <c r="U75" s="197">
        <v>189272.27497708437</v>
      </c>
      <c r="V75" s="197">
        <v>187288.24523059401</v>
      </c>
      <c r="W75" s="197">
        <v>188389.53699042482</v>
      </c>
      <c r="X75" s="197">
        <v>190357.58276314047</v>
      </c>
      <c r="Y75" s="198">
        <v>195254.43534389511</v>
      </c>
    </row>
  </sheetData>
  <pageMargins left="0.75" right="0.75" top="1" bottom="1" header="0.5" footer="0.5"/>
  <pageSetup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pane xSplit="1" ySplit="2" topLeftCell="B3" activePane="bottomRight" state="frozen"/>
      <selection activeCell="X1" sqref="X1"/>
      <selection pane="topRight" activeCell="X1" sqref="X1"/>
      <selection pane="bottomLeft" activeCell="X1" sqref="X1"/>
      <selection pane="bottomRight"/>
    </sheetView>
  </sheetViews>
  <sheetFormatPr defaultColWidth="8.88671875" defaultRowHeight="12.75" x14ac:dyDescent="0.35"/>
  <cols>
    <col min="1" max="1" width="51.5546875" style="179" customWidth="1"/>
    <col min="2" max="21" width="9.109375" style="199" customWidth="1"/>
    <col min="22" max="25" width="8.88671875" style="199"/>
    <col min="26" max="16384" width="8.88671875" style="179"/>
  </cols>
  <sheetData>
    <row r="1" spans="1:25" ht="60" customHeight="1" x14ac:dyDescent="0.4">
      <c r="A1" s="214" t="s">
        <v>215</v>
      </c>
      <c r="B1" s="177"/>
      <c r="C1" s="177"/>
      <c r="D1" s="177"/>
      <c r="E1" s="177"/>
      <c r="F1" s="177"/>
      <c r="G1" s="177"/>
      <c r="H1" s="177"/>
      <c r="I1" s="177"/>
      <c r="J1" s="177"/>
      <c r="K1" s="177"/>
      <c r="L1" s="177"/>
      <c r="M1" s="177"/>
      <c r="N1" s="177"/>
      <c r="O1" s="177"/>
      <c r="P1" s="177"/>
      <c r="Q1" s="177"/>
      <c r="R1" s="177"/>
      <c r="S1" s="177"/>
      <c r="T1" s="177"/>
      <c r="U1" s="177"/>
      <c r="V1" s="215"/>
      <c r="W1" s="215"/>
      <c r="X1" s="215"/>
      <c r="Y1" s="215"/>
    </row>
    <row r="2" spans="1:25" ht="15" x14ac:dyDescent="0.4">
      <c r="A2" s="214" t="s">
        <v>189</v>
      </c>
      <c r="B2" s="216" t="s">
        <v>13</v>
      </c>
      <c r="C2" s="216" t="s">
        <v>14</v>
      </c>
      <c r="D2" s="216" t="s">
        <v>15</v>
      </c>
      <c r="E2" s="216" t="s">
        <v>16</v>
      </c>
      <c r="F2" s="216" t="s">
        <v>17</v>
      </c>
      <c r="G2" s="216" t="s">
        <v>18</v>
      </c>
      <c r="H2" s="216" t="s">
        <v>19</v>
      </c>
      <c r="I2" s="216" t="s">
        <v>20</v>
      </c>
      <c r="J2" s="216" t="s">
        <v>21</v>
      </c>
      <c r="K2" s="216" t="s">
        <v>22</v>
      </c>
      <c r="L2" s="216" t="s">
        <v>23</v>
      </c>
      <c r="M2" s="216" t="s">
        <v>24</v>
      </c>
      <c r="N2" s="216" t="s">
        <v>25</v>
      </c>
      <c r="O2" s="216" t="s">
        <v>26</v>
      </c>
      <c r="P2" s="216" t="s">
        <v>27</v>
      </c>
      <c r="Q2" s="216" t="s">
        <v>28</v>
      </c>
      <c r="R2" s="216" t="s">
        <v>29</v>
      </c>
      <c r="S2" s="216" t="s">
        <v>30</v>
      </c>
      <c r="T2" s="216" t="s">
        <v>31</v>
      </c>
      <c r="U2" s="216" t="s">
        <v>32</v>
      </c>
      <c r="V2" s="216" t="s">
        <v>33</v>
      </c>
      <c r="W2" s="217" t="s">
        <v>34</v>
      </c>
      <c r="X2" s="217" t="s">
        <v>35</v>
      </c>
      <c r="Y2" s="218" t="s">
        <v>36</v>
      </c>
    </row>
    <row r="3" spans="1:25" ht="30" customHeight="1" x14ac:dyDescent="0.4">
      <c r="A3" s="219" t="s">
        <v>48</v>
      </c>
      <c r="B3" s="97">
        <f>AA!C$4</f>
        <v>0</v>
      </c>
      <c r="C3" s="97">
        <f>AA!D$4</f>
        <v>0</v>
      </c>
      <c r="D3" s="97">
        <f>AA!E$4</f>
        <v>0</v>
      </c>
      <c r="E3" s="97">
        <f>AA!F$4</f>
        <v>0</v>
      </c>
      <c r="F3" s="97">
        <f>AA!G$4</f>
        <v>0</v>
      </c>
      <c r="G3" s="97">
        <f>AA!H$4</f>
        <v>0</v>
      </c>
      <c r="H3" s="97">
        <f>AA!I$4</f>
        <v>0.98254334974108304</v>
      </c>
      <c r="I3" s="97">
        <f>AA!J$4</f>
        <v>1.1449510901048268</v>
      </c>
      <c r="J3" s="97">
        <f>AA!K$4</f>
        <v>1.2778826561921868</v>
      </c>
      <c r="K3" s="97">
        <f>AA!L$4</f>
        <v>1.3081104298186155</v>
      </c>
      <c r="L3" s="97">
        <f>AA!M$4</f>
        <v>1.2174568762720626</v>
      </c>
      <c r="M3" s="97">
        <f>AA!N$4</f>
        <v>1.4744685140742366</v>
      </c>
      <c r="N3" s="97">
        <f>AA!O$4</f>
        <v>1.8219627379282959</v>
      </c>
      <c r="O3" s="97">
        <f>AA!P$4</f>
        <v>2.6296102095393024</v>
      </c>
      <c r="P3" s="97">
        <f>AA!Q$4</f>
        <v>3.0060272366106311</v>
      </c>
      <c r="Q3" s="97">
        <f>AA!R$4</f>
        <v>3.6118179224103124</v>
      </c>
      <c r="R3" s="97">
        <f>AA!S$4</f>
        <v>4.6983800549313903</v>
      </c>
      <c r="S3" s="97">
        <f>AA!T$4</f>
        <v>5.9143789158572577</v>
      </c>
      <c r="T3" s="97">
        <f>AA!U$4</f>
        <v>7.0811169831939011</v>
      </c>
      <c r="U3" s="97">
        <f>AA!V$4</f>
        <v>8.4727645707867048</v>
      </c>
      <c r="V3" s="97">
        <f>AA!W$4</f>
        <v>9.7416754360968518</v>
      </c>
      <c r="W3" s="97">
        <f>AA!X$4</f>
        <v>10.657510277960277</v>
      </c>
      <c r="X3" s="97">
        <f>AA!Y$4</f>
        <v>12.174503362925876</v>
      </c>
      <c r="Y3" s="63">
        <f>AA!Z$4</f>
        <v>13.680229792540903</v>
      </c>
    </row>
    <row r="4" spans="1:25" ht="15" customHeight="1" x14ac:dyDescent="0.4">
      <c r="A4" s="219" t="s">
        <v>190</v>
      </c>
      <c r="B4" s="97">
        <f>BBWB!C$4</f>
        <v>24.641754308383469</v>
      </c>
      <c r="C4" s="97">
        <f>BBWB!D$4</f>
        <v>26.066067310735871</v>
      </c>
      <c r="D4" s="97">
        <f>BBWB!E$4</f>
        <v>25.419768058651133</v>
      </c>
      <c r="E4" s="97">
        <f>BBWB!F$4</f>
        <v>26.575113524827117</v>
      </c>
      <c r="F4" s="97">
        <f>BBWB!G$4</f>
        <v>24.882316477813983</v>
      </c>
      <c r="G4" s="97">
        <f>BBWB!H$4</f>
        <v>26.816208507742971</v>
      </c>
      <c r="H4" s="97">
        <f>BBWB!I$4</f>
        <v>28.406946050688902</v>
      </c>
      <c r="I4" s="97">
        <f>BBWB!J$4</f>
        <v>27.432701623546105</v>
      </c>
      <c r="J4" s="97">
        <f>BBWB!K$4</f>
        <v>26.234479032471963</v>
      </c>
      <c r="K4" s="97">
        <f>BBWB!L$4</f>
        <v>25.217539613784226</v>
      </c>
      <c r="L4" s="97">
        <f>BBWB!M$4</f>
        <v>23.89345397582256</v>
      </c>
      <c r="M4" s="97">
        <f>BBWB!N$4</f>
        <v>23.356956766137984</v>
      </c>
      <c r="N4" s="97">
        <f>BBWB!O$4</f>
        <v>22.860791391673466</v>
      </c>
      <c r="O4" s="97">
        <f>BBWB!P$4</f>
        <v>22.195142250613998</v>
      </c>
      <c r="P4" s="97">
        <f>BBWB!Q$4</f>
        <v>21.371100590681557</v>
      </c>
      <c r="Q4" s="97">
        <f>BBWB!R$4</f>
        <v>21.089215753888457</v>
      </c>
      <c r="R4" s="97">
        <f>BBWB!S$4</f>
        <v>20.971394600655771</v>
      </c>
      <c r="S4" s="97">
        <f>BBWB!T$4</f>
        <v>20.659689148745432</v>
      </c>
      <c r="T4" s="97">
        <f>BBWB!U$4</f>
        <v>20.228088570774787</v>
      </c>
      <c r="U4" s="97">
        <f>BBWB!V$4</f>
        <v>20.026754962177613</v>
      </c>
      <c r="V4" s="97">
        <f>BBWB!W$4</f>
        <v>19.759109410712639</v>
      </c>
      <c r="W4" s="97">
        <f>BBWB!X$4</f>
        <v>19.514535151236295</v>
      </c>
      <c r="X4" s="97">
        <f>BBWB!Y$4</f>
        <v>20.379099709656291</v>
      </c>
      <c r="Y4" s="63">
        <f>BBWB!Z$4</f>
        <v>22.86065865084467</v>
      </c>
    </row>
    <row r="5" spans="1:25" ht="15" customHeight="1" x14ac:dyDescent="0.4">
      <c r="A5" s="219" t="s">
        <v>50</v>
      </c>
      <c r="B5" s="97"/>
      <c r="C5" s="97"/>
      <c r="D5" s="97"/>
      <c r="E5" s="97"/>
      <c r="F5" s="97"/>
      <c r="G5" s="97">
        <f>CA!H$4</f>
        <v>1.3540926892315711E-2</v>
      </c>
      <c r="H5" s="97">
        <f>CA!I$4</f>
        <v>2.1977966900388161E-2</v>
      </c>
      <c r="I5" s="97">
        <f>CA!J$4</f>
        <v>0.22257837816269996</v>
      </c>
      <c r="J5" s="97">
        <f>CA!K$4</f>
        <v>0.20472402875367521</v>
      </c>
      <c r="K5" s="97">
        <f>CA!L$4</f>
        <v>0.23070539075910471</v>
      </c>
      <c r="L5" s="97">
        <f>CA!M$4</f>
        <v>0.26929277157744536</v>
      </c>
      <c r="M5" s="97">
        <f>CA!N$4</f>
        <v>0.51443231406473255</v>
      </c>
      <c r="N5" s="97">
        <f>CA!O$4</f>
        <v>0.29225492932427194</v>
      </c>
      <c r="O5" s="97">
        <f>CA!P$4</f>
        <v>0.3878669864514015</v>
      </c>
      <c r="P5" s="97">
        <f>CA!Q$4</f>
        <v>0.4632289597547522</v>
      </c>
      <c r="Q5" s="97">
        <f>CA!R$4</f>
        <v>0.60080816212719168</v>
      </c>
      <c r="R5" s="97">
        <f>CA!S$4</f>
        <v>0.81729527596675489</v>
      </c>
      <c r="S5" s="97">
        <f>CA!T$4</f>
        <v>0.99576927553457906</v>
      </c>
      <c r="T5" s="97">
        <f>CA!U$4</f>
        <v>1.1340040449309663</v>
      </c>
      <c r="U5" s="97">
        <f>CA!V$4</f>
        <v>1.2227895813344123</v>
      </c>
      <c r="V5" s="97">
        <f>CA!W$4</f>
        <v>1.3060895327921811</v>
      </c>
      <c r="W5" s="97">
        <f>CA!X$4</f>
        <v>1.4516961340471757</v>
      </c>
      <c r="X5" s="97">
        <f>CA!Y$4</f>
        <v>1.8271069846567793</v>
      </c>
      <c r="Y5" s="63">
        <f>CA!Z$4</f>
        <v>1.9413766652648792</v>
      </c>
    </row>
    <row r="6" spans="1:25" ht="15" customHeight="1" x14ac:dyDescent="0.4">
      <c r="A6" s="219" t="s">
        <v>108</v>
      </c>
      <c r="B6" s="97"/>
      <c r="C6" s="97"/>
      <c r="D6" s="97"/>
      <c r="E6" s="97"/>
      <c r="F6" s="97"/>
      <c r="G6" s="97">
        <f>CWP!H$4</f>
        <v>0</v>
      </c>
      <c r="H6" s="97">
        <f>CWP!I$4</f>
        <v>0</v>
      </c>
      <c r="I6" s="97">
        <f>CWP!J$4</f>
        <v>0</v>
      </c>
      <c r="J6" s="97">
        <f>CWP!K$4</f>
        <v>0</v>
      </c>
      <c r="K6" s="97">
        <f>CWP!L$4</f>
        <v>0</v>
      </c>
      <c r="L6" s="97">
        <f>CWP!M$4</f>
        <v>0</v>
      </c>
      <c r="M6" s="97">
        <f>CWP!N$4</f>
        <v>0</v>
      </c>
      <c r="N6" s="97">
        <f>CWP!O$4</f>
        <v>0</v>
      </c>
      <c r="O6" s="97">
        <f>CWP!P$4</f>
        <v>0</v>
      </c>
      <c r="P6" s="97">
        <f>CWP!Q$4</f>
        <v>0</v>
      </c>
      <c r="Q6" s="97">
        <f>CWP!R$4</f>
        <v>0</v>
      </c>
      <c r="R6" s="97">
        <f>CWP!S$4</f>
        <v>0</v>
      </c>
      <c r="S6" s="97">
        <f>CWP!T$4</f>
        <v>0</v>
      </c>
      <c r="T6" s="97">
        <f>CWP!U$4</f>
        <v>0</v>
      </c>
      <c r="U6" s="97">
        <f>CWP!V$4</f>
        <v>0</v>
      </c>
      <c r="V6" s="97">
        <f>CWP!W$4</f>
        <v>0</v>
      </c>
      <c r="W6" s="97">
        <f>CWP!X$4</f>
        <v>0</v>
      </c>
      <c r="X6" s="97">
        <f>CWP!Y$4</f>
        <v>0</v>
      </c>
      <c r="Y6" s="63">
        <f>CWP!Z$4</f>
        <v>0</v>
      </c>
    </row>
    <row r="7" spans="1:25" ht="15" customHeight="1" x14ac:dyDescent="0.4">
      <c r="A7" s="219" t="s">
        <v>51</v>
      </c>
      <c r="B7" s="97">
        <f>CTB!C$4</f>
        <v>0</v>
      </c>
      <c r="C7" s="97">
        <f>CTB!D$4</f>
        <v>0</v>
      </c>
      <c r="D7" s="97">
        <f>CTB!E$4</f>
        <v>0</v>
      </c>
      <c r="E7" s="97">
        <f>CTB!F$4</f>
        <v>0</v>
      </c>
      <c r="F7" s="97">
        <f>CTB!G$4</f>
        <v>0</v>
      </c>
      <c r="G7" s="97">
        <f>CTB!H$4</f>
        <v>0</v>
      </c>
      <c r="H7" s="97">
        <f>CTB!I$4</f>
        <v>0</v>
      </c>
      <c r="I7" s="97">
        <f>CTB!J$4</f>
        <v>0</v>
      </c>
      <c r="J7" s="97">
        <f>CTB!K$4</f>
        <v>0</v>
      </c>
      <c r="K7" s="97">
        <f>CTB!L$4</f>
        <v>0</v>
      </c>
      <c r="L7" s="97">
        <f>CTB!M$4</f>
        <v>0</v>
      </c>
      <c r="M7" s="97">
        <f>CTB!N$4</f>
        <v>0</v>
      </c>
      <c r="N7" s="97">
        <f>CTB!O$4</f>
        <v>0</v>
      </c>
      <c r="O7" s="97">
        <f>CTB!P$4</f>
        <v>0</v>
      </c>
      <c r="P7" s="97">
        <f>CTB!Q$4</f>
        <v>0</v>
      </c>
      <c r="Q7" s="97">
        <f>CTB!R$4</f>
        <v>0</v>
      </c>
      <c r="R7" s="97">
        <f>CTB!S$4</f>
        <v>0</v>
      </c>
      <c r="S7" s="97"/>
      <c r="T7" s="97"/>
      <c r="U7" s="97"/>
      <c r="V7" s="97"/>
      <c r="W7" s="97"/>
      <c r="X7" s="97"/>
      <c r="Y7" s="63"/>
    </row>
    <row r="8" spans="1:25" ht="30" customHeight="1" x14ac:dyDescent="0.4">
      <c r="A8" s="219" t="s">
        <v>52</v>
      </c>
      <c r="B8" s="97">
        <f>DLA!C$4</f>
        <v>0</v>
      </c>
      <c r="C8" s="97">
        <f>DLA!D$4</f>
        <v>0</v>
      </c>
      <c r="D8" s="97">
        <f>DLA!E$4</f>
        <v>0</v>
      </c>
      <c r="E8" s="97">
        <f>DLA!F$4</f>
        <v>0</v>
      </c>
      <c r="F8" s="97">
        <f>DLA!G$4</f>
        <v>0</v>
      </c>
      <c r="G8" s="97">
        <f>DLA!H$4</f>
        <v>0</v>
      </c>
      <c r="H8" s="97">
        <f>DLA!I$4</f>
        <v>5.5881599372124686</v>
      </c>
      <c r="I8" s="97">
        <f>DLA!J$4</f>
        <v>5.9339162421547309</v>
      </c>
      <c r="J8" s="97">
        <f>DLA!K$4</f>
        <v>6.5719129570630948</v>
      </c>
      <c r="K8" s="97">
        <f>DLA!L$4</f>
        <v>7.1528654627143586</v>
      </c>
      <c r="L8" s="97">
        <f>DLA!M$4</f>
        <v>7.6666569237092332</v>
      </c>
      <c r="M8" s="97">
        <f>DLA!N$4</f>
        <v>11.548124802262347</v>
      </c>
      <c r="N8" s="97">
        <f>DLA!O$4</f>
        <v>9.4730082421201871</v>
      </c>
      <c r="O8" s="97">
        <f>DLA!P$4</f>
        <v>10.284675019245293</v>
      </c>
      <c r="P8" s="97">
        <f>DLA!Q$4</f>
        <v>10.733244145217311</v>
      </c>
      <c r="Q8" s="97">
        <f>DLA!R$4</f>
        <v>12.034907273896515</v>
      </c>
      <c r="R8" s="97">
        <f>DLA!S$4</f>
        <v>13.32825067129032</v>
      </c>
      <c r="S8" s="97">
        <f>DLA!T$4</f>
        <v>13.648362378988288</v>
      </c>
      <c r="T8" s="97">
        <f>DLA!U$4</f>
        <v>13.685763112353296</v>
      </c>
      <c r="U8" s="97">
        <f>DLA!V$4</f>
        <v>13.607782300753565</v>
      </c>
      <c r="V8" s="97">
        <f>DLA!W$4</f>
        <v>13.191077207763801</v>
      </c>
      <c r="W8" s="97">
        <f>DLA!X$4</f>
        <v>12.298237833973038</v>
      </c>
      <c r="X8" s="97">
        <f>DLA!Y$4</f>
        <v>13.033386567892965</v>
      </c>
      <c r="Y8" s="63">
        <f>DLA!Z$4</f>
        <v>12.584945646712633</v>
      </c>
    </row>
    <row r="9" spans="1:25" ht="15" customHeight="1" x14ac:dyDescent="0.4">
      <c r="A9" s="60" t="s">
        <v>53</v>
      </c>
      <c r="B9" s="97"/>
      <c r="C9" s="97"/>
      <c r="D9" s="97"/>
      <c r="E9" s="97"/>
      <c r="F9" s="97"/>
      <c r="G9" s="97"/>
      <c r="H9" s="97">
        <f>'DLA (children)'!I$4</f>
        <v>0.69452173888675151</v>
      </c>
      <c r="I9" s="97">
        <f>'DLA (children)'!J$4</f>
        <v>0.60600210426580725</v>
      </c>
      <c r="J9" s="97">
        <f>'DLA (children)'!K$4</f>
        <v>0.57701643846405293</v>
      </c>
      <c r="K9" s="97">
        <f>'DLA (children)'!L$4</f>
        <v>0.62947527234665412</v>
      </c>
      <c r="L9" s="97">
        <f>'DLA (children)'!M$4</f>
        <v>0.59736564648635548</v>
      </c>
      <c r="M9" s="97">
        <f>'DLA (children)'!N$4</f>
        <v>3.079087833006267</v>
      </c>
      <c r="N9" s="97">
        <f>'DLA (children)'!O$4</f>
        <v>0.72536128152830315</v>
      </c>
      <c r="O9" s="97">
        <f>'DLA (children)'!P$4</f>
        <v>0.79232282298485046</v>
      </c>
      <c r="P9" s="97">
        <f>'DLA (children)'!Q$4</f>
        <v>0.83421597601080433</v>
      </c>
      <c r="Q9" s="97">
        <f>'DLA (children)'!R$4</f>
        <v>0.88562863179532525</v>
      </c>
      <c r="R9" s="97">
        <f>'DLA (children)'!S$4</f>
        <v>0.84506103171776992</v>
      </c>
      <c r="S9" s="97">
        <f>'DLA (children)'!T$4</f>
        <v>0.81890865552584668</v>
      </c>
      <c r="T9" s="97">
        <f>'DLA (children)'!U$4</f>
        <v>0.89291828904028836</v>
      </c>
      <c r="U9" s="97">
        <f>'DLA (children)'!V$4</f>
        <v>0.83411822264110747</v>
      </c>
      <c r="V9" s="97">
        <f>'DLA (children)'!W$4</f>
        <v>0.82733862745462794</v>
      </c>
      <c r="W9" s="97">
        <f>'DLA (children)'!X$4</f>
        <v>0.98067693481036633</v>
      </c>
      <c r="X9" s="97">
        <f>'DLA (children)'!Y$4</f>
        <v>2.1151404199671395</v>
      </c>
      <c r="Y9" s="63">
        <f>'DLA (children)'!Z$4</f>
        <v>2.5605390630584011</v>
      </c>
    </row>
    <row r="10" spans="1:25" ht="15" customHeight="1" x14ac:dyDescent="0.4">
      <c r="A10" s="60" t="s">
        <v>54</v>
      </c>
      <c r="B10" s="97"/>
      <c r="C10" s="97"/>
      <c r="D10" s="97"/>
      <c r="E10" s="97"/>
      <c r="F10" s="97"/>
      <c r="G10" s="97"/>
      <c r="H10" s="97">
        <f>'DLA (working age)'!I$4</f>
        <v>2.761271823772447</v>
      </c>
      <c r="I10" s="97">
        <f>'DLA (working age)'!J$4</f>
        <v>2.9182817157000729</v>
      </c>
      <c r="J10" s="97">
        <f>'DLA (working age)'!K$4</f>
        <v>3.2030341763604255</v>
      </c>
      <c r="K10" s="97">
        <f>'DLA (working age)'!L$4</f>
        <v>3.3937492299175704</v>
      </c>
      <c r="L10" s="97">
        <f>'DLA (working age)'!M$4</f>
        <v>3.6539237161534248</v>
      </c>
      <c r="M10" s="97">
        <f>'DLA (working age)'!N$4</f>
        <v>4.8097445736683664</v>
      </c>
      <c r="N10" s="97">
        <f>'DLA (working age)'!O$4</f>
        <v>4.5063264532508303</v>
      </c>
      <c r="O10" s="97">
        <f>'DLA (working age)'!P$4</f>
        <v>4.5525241941475034</v>
      </c>
      <c r="P10" s="97">
        <f>'DLA (working age)'!Q$4</f>
        <v>4.513307571980433</v>
      </c>
      <c r="Q10" s="97">
        <f>'DLA (working age)'!R$4</f>
        <v>4.983479565402706</v>
      </c>
      <c r="R10" s="97">
        <f>'DLA (working age)'!S$4</f>
        <v>5.4555481008875093</v>
      </c>
      <c r="S10" s="97">
        <f>'DLA (working age)'!T$4</f>
        <v>5.4983369441443681</v>
      </c>
      <c r="T10" s="97">
        <f>'DLA (working age)'!U$4</f>
        <v>5.0339733477809876</v>
      </c>
      <c r="U10" s="97">
        <f>'DLA (working age)'!V$4</f>
        <v>4.9097031337209245</v>
      </c>
      <c r="V10" s="97">
        <f>'DLA (working age)'!W$4</f>
        <v>4.4455514920058636</v>
      </c>
      <c r="W10" s="97">
        <f>'DLA (working age)'!X$4</f>
        <v>3.8554177167582302</v>
      </c>
      <c r="X10" s="97">
        <f>'DLA (working age)'!Y$4</f>
        <v>3.415574656073848</v>
      </c>
      <c r="Y10" s="63">
        <f>'DLA (working age)'!Z$4</f>
        <v>2.9210864810244197</v>
      </c>
    </row>
    <row r="11" spans="1:25" ht="15" customHeight="1" x14ac:dyDescent="0.4">
      <c r="A11" s="60" t="s">
        <v>55</v>
      </c>
      <c r="B11" s="97"/>
      <c r="C11" s="97"/>
      <c r="D11" s="97"/>
      <c r="E11" s="97"/>
      <c r="F11" s="97"/>
      <c r="G11" s="97"/>
      <c r="H11" s="97">
        <f>'DLA (pensioners)'!I$4</f>
        <v>2.135172758270679</v>
      </c>
      <c r="I11" s="97">
        <f>'DLA (pensioners)'!J$4</f>
        <v>2.4137882832765034</v>
      </c>
      <c r="J11" s="97">
        <f>'DLA (pensioners)'!K$4</f>
        <v>2.7944510938160754</v>
      </c>
      <c r="K11" s="97">
        <f>'DLA (pensioners)'!L$4</f>
        <v>3.1373736435594681</v>
      </c>
      <c r="L11" s="97">
        <f>'DLA (pensioners)'!M$4</f>
        <v>3.4199898998647131</v>
      </c>
      <c r="M11" s="97">
        <f>'DLA (pensioners)'!N$4</f>
        <v>3.7247013211636362</v>
      </c>
      <c r="N11" s="97">
        <f>'DLA (pensioners)'!O$4</f>
        <v>4.2401910850672637</v>
      </c>
      <c r="O11" s="97">
        <f>'DLA (pensioners)'!P$4</f>
        <v>4.9259013637372124</v>
      </c>
      <c r="P11" s="97">
        <f>'DLA (pensioners)'!Q$4</f>
        <v>5.4212822996074994</v>
      </c>
      <c r="Q11" s="97">
        <f>'DLA (pensioners)'!R$4</f>
        <v>6.1519516795076115</v>
      </c>
      <c r="R11" s="97">
        <f>'DLA (pensioners)'!S$4</f>
        <v>7.0199320449176632</v>
      </c>
      <c r="S11" s="97">
        <f>'DLA (pensioners)'!T$4</f>
        <v>7.3720876028154949</v>
      </c>
      <c r="T11" s="97">
        <f>'DLA (pensioners)'!U$4</f>
        <v>7.9338307293824641</v>
      </c>
      <c r="U11" s="97">
        <f>'DLA (pensioners)'!V$4</f>
        <v>7.8468416689711464</v>
      </c>
      <c r="V11" s="97">
        <f>'DLA (pensioners)'!W$4</f>
        <v>7.9768547461351451</v>
      </c>
      <c r="W11" s="97">
        <f>'DLA (pensioners)'!X$4</f>
        <v>7.4411694290441188</v>
      </c>
      <c r="X11" s="97">
        <f>'DLA (pensioners)'!Y$4</f>
        <v>7.4608354117274693</v>
      </c>
      <c r="Y11" s="63">
        <f>'DLA (pensioners)'!Z$4</f>
        <v>7.1114888989262264</v>
      </c>
    </row>
    <row r="12" spans="1:25" ht="15" customHeight="1" x14ac:dyDescent="0.4">
      <c r="A12" s="219" t="s">
        <v>96</v>
      </c>
      <c r="B12" s="97"/>
      <c r="C12" s="97"/>
      <c r="D12" s="97"/>
      <c r="E12" s="97"/>
      <c r="F12" s="97"/>
      <c r="G12" s="97"/>
      <c r="H12" s="97">
        <f>DHP!I$4</f>
        <v>0</v>
      </c>
      <c r="I12" s="97">
        <f>DHP!J$4</f>
        <v>0</v>
      </c>
      <c r="J12" s="97">
        <f>DHP!K$4</f>
        <v>0</v>
      </c>
      <c r="K12" s="97">
        <f>DHP!L$4</f>
        <v>0</v>
      </c>
      <c r="L12" s="97">
        <f>DHP!M$4</f>
        <v>0</v>
      </c>
      <c r="M12" s="97">
        <f>DHP!N$4</f>
        <v>0</v>
      </c>
      <c r="N12" s="97">
        <f>DHP!O$4</f>
        <v>0</v>
      </c>
      <c r="O12" s="97">
        <f>DHP!P$4</f>
        <v>0</v>
      </c>
      <c r="P12" s="97">
        <f>DHP!Q$4</f>
        <v>0</v>
      </c>
      <c r="Q12" s="97">
        <f>DHP!R$4</f>
        <v>0</v>
      </c>
      <c r="R12" s="97">
        <f>DHP!S$4</f>
        <v>0</v>
      </c>
      <c r="S12" s="97">
        <f>DHP!T$4</f>
        <v>0</v>
      </c>
      <c r="T12" s="97">
        <f>DHP!U$4</f>
        <v>0</v>
      </c>
      <c r="U12" s="97">
        <f>DHP!V$4</f>
        <v>0</v>
      </c>
      <c r="V12" s="97">
        <f>DHP!W$4</f>
        <v>0</v>
      </c>
      <c r="W12" s="97">
        <f>DHP!X$4</f>
        <v>0</v>
      </c>
      <c r="X12" s="97">
        <f>DHP!Y$4</f>
        <v>0</v>
      </c>
      <c r="Y12" s="63">
        <f>DHP!Z$4</f>
        <v>0</v>
      </c>
    </row>
    <row r="13" spans="1:25" ht="30" customHeight="1" x14ac:dyDescent="0.4">
      <c r="A13" s="219" t="s">
        <v>106</v>
      </c>
      <c r="B13" s="97"/>
      <c r="C13" s="97"/>
      <c r="D13" s="97"/>
      <c r="E13" s="97"/>
      <c r="F13" s="97">
        <f>ESA!G$4</f>
        <v>0</v>
      </c>
      <c r="G13" s="97">
        <f>ESA!H$4</f>
        <v>0</v>
      </c>
      <c r="H13" s="97">
        <f>ESA!I$4</f>
        <v>0</v>
      </c>
      <c r="I13" s="97">
        <f>ESA!J$4</f>
        <v>0</v>
      </c>
      <c r="J13" s="97">
        <f>ESA!K$4</f>
        <v>0</v>
      </c>
      <c r="K13" s="97">
        <f>ESA!L$4</f>
        <v>0</v>
      </c>
      <c r="L13" s="97">
        <f>ESA!M$4</f>
        <v>0</v>
      </c>
      <c r="M13" s="97">
        <f>ESA!N$4</f>
        <v>0</v>
      </c>
      <c r="N13" s="97">
        <f>ESA!O$4</f>
        <v>2.1726163906099806E-2</v>
      </c>
      <c r="O13" s="97">
        <f>ESA!P$4</f>
        <v>0.48136745424518029</v>
      </c>
      <c r="P13" s="97">
        <f>ESA!Q$4</f>
        <v>1.0978577672791481</v>
      </c>
      <c r="Q13" s="97">
        <f>ESA!R$4</f>
        <v>2.6223591668807233</v>
      </c>
      <c r="R13" s="97">
        <f>ESA!S$4</f>
        <v>10.378425049855176</v>
      </c>
      <c r="S13" s="97">
        <f>ESA!T$4</f>
        <v>21.808706286048672</v>
      </c>
      <c r="T13" s="97">
        <f>ESA!U$4</f>
        <v>24.01958768659237</v>
      </c>
      <c r="U13" s="97">
        <f>ESA!V$4</f>
        <v>24.953738350527942</v>
      </c>
      <c r="V13" s="97">
        <f>ESA!W$4</f>
        <v>24.896745640835988</v>
      </c>
      <c r="W13" s="97">
        <f>ESA!X$4</f>
        <v>25.311649098445738</v>
      </c>
      <c r="X13" s="97">
        <f>ESA!Y$4</f>
        <v>26.484469604690393</v>
      </c>
      <c r="Y13" s="63">
        <f>ESA!Z$4</f>
        <v>25.805660076923353</v>
      </c>
    </row>
    <row r="14" spans="1:25" ht="15" customHeight="1" x14ac:dyDescent="0.4">
      <c r="A14" s="220" t="s">
        <v>56</v>
      </c>
      <c r="B14" s="97">
        <f>HB!C$4</f>
        <v>0</v>
      </c>
      <c r="C14" s="97">
        <f>HB!D$4</f>
        <v>0</v>
      </c>
      <c r="D14" s="97">
        <f>HB!E$4</f>
        <v>0</v>
      </c>
      <c r="E14" s="97">
        <f>HB!F$4</f>
        <v>0</v>
      </c>
      <c r="F14" s="97">
        <f>HB!G$4</f>
        <v>0</v>
      </c>
      <c r="G14" s="97">
        <f>HB!H$4</f>
        <v>0</v>
      </c>
      <c r="H14" s="97">
        <f>HB!I$4</f>
        <v>0</v>
      </c>
      <c r="I14" s="97">
        <f>HB!J$4</f>
        <v>0</v>
      </c>
      <c r="J14" s="97">
        <f>HB!K$4</f>
        <v>0</v>
      </c>
      <c r="K14" s="97">
        <f>HB!L$4</f>
        <v>0</v>
      </c>
      <c r="L14" s="97">
        <f>HB!M$4</f>
        <v>0</v>
      </c>
      <c r="M14" s="97">
        <f>HB!N$4</f>
        <v>0</v>
      </c>
      <c r="N14" s="97">
        <f>HB!O$4</f>
        <v>0</v>
      </c>
      <c r="O14" s="97">
        <f>HB!P$4</f>
        <v>0</v>
      </c>
      <c r="P14" s="97">
        <f>HB!Q$4</f>
        <v>0</v>
      </c>
      <c r="Q14" s="97">
        <f>HB!R$4</f>
        <v>0</v>
      </c>
      <c r="R14" s="97">
        <f>HB!S$4</f>
        <v>0</v>
      </c>
      <c r="S14" s="97">
        <f>HB!T$4</f>
        <v>0</v>
      </c>
      <c r="T14" s="97">
        <f>HB!U$4</f>
        <v>0</v>
      </c>
      <c r="U14" s="97">
        <f>HB!V$4</f>
        <v>0</v>
      </c>
      <c r="V14" s="97">
        <f>HB!W$4</f>
        <v>0</v>
      </c>
      <c r="W14" s="97">
        <f>HB!X$4</f>
        <v>0</v>
      </c>
      <c r="X14" s="97">
        <f>HB!Y$4</f>
        <v>0</v>
      </c>
      <c r="Y14" s="63">
        <f>HB!Z$4</f>
        <v>8.1179998894995968</v>
      </c>
    </row>
    <row r="15" spans="1:25" ht="15" customHeight="1" x14ac:dyDescent="0.4">
      <c r="A15" s="60" t="s">
        <v>191</v>
      </c>
      <c r="B15" s="97"/>
      <c r="C15" s="97"/>
      <c r="D15" s="97"/>
      <c r="E15" s="97"/>
      <c r="F15" s="97"/>
      <c r="G15" s="97"/>
      <c r="H15" s="97"/>
      <c r="I15" s="97"/>
      <c r="J15" s="97"/>
      <c r="K15" s="97"/>
      <c r="L15" s="97"/>
      <c r="M15" s="97"/>
      <c r="N15" s="97">
        <v>0</v>
      </c>
      <c r="O15" s="97">
        <v>0</v>
      </c>
      <c r="P15" s="97">
        <v>0</v>
      </c>
      <c r="Q15" s="97">
        <v>0</v>
      </c>
      <c r="R15" s="97">
        <v>0</v>
      </c>
      <c r="S15" s="97">
        <v>0</v>
      </c>
      <c r="T15" s="97">
        <v>0</v>
      </c>
      <c r="U15" s="97">
        <v>0</v>
      </c>
      <c r="V15" s="97">
        <v>0</v>
      </c>
      <c r="W15" s="97">
        <v>0</v>
      </c>
      <c r="X15" s="97">
        <v>0</v>
      </c>
      <c r="Y15" s="63">
        <v>0</v>
      </c>
    </row>
    <row r="16" spans="1:25" ht="15" customHeight="1" x14ac:dyDescent="0.4">
      <c r="A16" s="60" t="s">
        <v>192</v>
      </c>
      <c r="B16" s="97"/>
      <c r="C16" s="97"/>
      <c r="D16" s="97"/>
      <c r="E16" s="97"/>
      <c r="F16" s="97"/>
      <c r="G16" s="97"/>
      <c r="H16" s="97"/>
      <c r="I16" s="97"/>
      <c r="J16" s="97"/>
      <c r="K16" s="97"/>
      <c r="L16" s="97"/>
      <c r="M16" s="97"/>
      <c r="N16" s="97">
        <v>0</v>
      </c>
      <c r="O16" s="97">
        <v>0</v>
      </c>
      <c r="P16" s="97">
        <v>0</v>
      </c>
      <c r="Q16" s="97">
        <v>0</v>
      </c>
      <c r="R16" s="97">
        <v>0</v>
      </c>
      <c r="S16" s="97">
        <v>0</v>
      </c>
      <c r="T16" s="97">
        <v>0</v>
      </c>
      <c r="U16" s="97">
        <v>0</v>
      </c>
      <c r="V16" s="97">
        <v>0</v>
      </c>
      <c r="W16" s="97">
        <v>0</v>
      </c>
      <c r="X16" s="97">
        <v>0</v>
      </c>
      <c r="Y16" s="63">
        <v>0</v>
      </c>
    </row>
    <row r="17" spans="1:25" ht="15" customHeight="1" x14ac:dyDescent="0.4">
      <c r="A17" s="220" t="s">
        <v>57</v>
      </c>
      <c r="B17" s="97">
        <f>IB!C$4</f>
        <v>34.449746866090749</v>
      </c>
      <c r="C17" s="97">
        <f>IB!D$4</f>
        <v>32.914411652459172</v>
      </c>
      <c r="D17" s="97">
        <f>IB!E$4</f>
        <v>32.806626151611077</v>
      </c>
      <c r="E17" s="97">
        <f>IB!F$4</f>
        <v>31.911211749520231</v>
      </c>
      <c r="F17" s="97">
        <f>IB!G$4</f>
        <v>36.271219767598424</v>
      </c>
      <c r="G17" s="97">
        <f>IB!H$4</f>
        <v>36.518713964701369</v>
      </c>
      <c r="H17" s="97">
        <f>IB!I$4</f>
        <v>37.47354571146986</v>
      </c>
      <c r="I17" s="97">
        <f>IB!J$4</f>
        <v>39.49874390974562</v>
      </c>
      <c r="J17" s="97">
        <f>IB!K$4</f>
        <v>41.344651878000832</v>
      </c>
      <c r="K17" s="97">
        <f>IB!L$4</f>
        <v>43.630579718892889</v>
      </c>
      <c r="L17" s="97">
        <f>IB!M$4</f>
        <v>43.867360071608658</v>
      </c>
      <c r="M17" s="97">
        <f>IB!N$4</f>
        <v>45.805815291138629</v>
      </c>
      <c r="N17" s="97">
        <f>IB!O$4</f>
        <v>44.795872511546435</v>
      </c>
      <c r="O17" s="97">
        <f>IB!P$4</f>
        <v>43.191144973125887</v>
      </c>
      <c r="P17" s="97">
        <f>IB!Q$4</f>
        <v>39.015316969930211</v>
      </c>
      <c r="Q17" s="97">
        <f>IB!R$4</f>
        <v>35.319663974760466</v>
      </c>
      <c r="R17" s="97">
        <f>IB!S$4</f>
        <v>24.776837966800024</v>
      </c>
      <c r="S17" s="97">
        <f>IB!T$4</f>
        <v>9.5298298833646236</v>
      </c>
      <c r="T17" s="97">
        <f>IB!U$4</f>
        <v>4.3077448868844002</v>
      </c>
      <c r="U17" s="97">
        <f>IB!V$4</f>
        <v>1.3725181782777069</v>
      </c>
      <c r="V17" s="97">
        <f>IB!W$4</f>
        <v>0.43667684561040238</v>
      </c>
      <c r="W17" s="97">
        <f>IB!X$4</f>
        <v>0.28438039616775063</v>
      </c>
      <c r="X17" s="97">
        <f>IB!Y$4</f>
        <v>0</v>
      </c>
      <c r="Y17" s="63">
        <f>IB!Z$4</f>
        <v>0</v>
      </c>
    </row>
    <row r="18" spans="1:25" ht="30" customHeight="1" x14ac:dyDescent="0.4">
      <c r="A18" s="219" t="s">
        <v>58</v>
      </c>
      <c r="B18" s="97">
        <f>IS!C$4</f>
        <v>0</v>
      </c>
      <c r="C18" s="97">
        <f>IS!D$4</f>
        <v>0</v>
      </c>
      <c r="D18" s="97">
        <f>IS!E$4</f>
        <v>0</v>
      </c>
      <c r="E18" s="97">
        <f>IS!F$4</f>
        <v>0</v>
      </c>
      <c r="F18" s="97">
        <f>IS!G$4</f>
        <v>2.6218761662859498</v>
      </c>
      <c r="G18" s="97">
        <f>IS!H$4</f>
        <v>2.2674182435797778</v>
      </c>
      <c r="H18" s="97">
        <f>IS!I$4</f>
        <v>1.5319591366554866</v>
      </c>
      <c r="I18" s="97">
        <f>IS!J$4</f>
        <v>1.488546799147799</v>
      </c>
      <c r="J18" s="97">
        <f>IS!K$4</f>
        <v>1.0354705779954478</v>
      </c>
      <c r="K18" s="97">
        <f>IS!L$4</f>
        <v>0.55798449223950342</v>
      </c>
      <c r="L18" s="97">
        <f>IS!M$4</f>
        <v>1.0391922848198192</v>
      </c>
      <c r="M18" s="97">
        <f>IS!N$4</f>
        <v>0.69630645664430657</v>
      </c>
      <c r="N18" s="97">
        <f>IS!O$4</f>
        <v>0.4588004853935454</v>
      </c>
      <c r="O18" s="97">
        <f>IS!P$4</f>
        <v>0.42131947785580887</v>
      </c>
      <c r="P18" s="97">
        <f>IS!Q$4</f>
        <v>0.33996331942733454</v>
      </c>
      <c r="Q18" s="97">
        <f>IS!R$4</f>
        <v>0.30322728753481976</v>
      </c>
      <c r="R18" s="97">
        <f>IS!S$4</f>
        <v>0.18767886565117883</v>
      </c>
      <c r="S18" s="97">
        <f>IS!T$4</f>
        <v>0.13523887398598139</v>
      </c>
      <c r="T18" s="97">
        <f>IS!U$4</f>
        <v>9.2740592435896108E-2</v>
      </c>
      <c r="U18" s="97">
        <f>IS!V$4</f>
        <v>9.3051927748730653E-2</v>
      </c>
      <c r="V18" s="97">
        <f>IS!W$4</f>
        <v>8.505214261120024E-2</v>
      </c>
      <c r="W18" s="97">
        <f>IS!X$4</f>
        <v>6.9725973217741946E-2</v>
      </c>
      <c r="X18" s="97">
        <f>IS!Y$4</f>
        <v>0.19251123600655842</v>
      </c>
      <c r="Y18" s="63">
        <f>IS!Z$4</f>
        <v>0.13192557161820914</v>
      </c>
    </row>
    <row r="19" spans="1:25" ht="15" customHeight="1" x14ac:dyDescent="0.4">
      <c r="A19" s="60" t="s">
        <v>59</v>
      </c>
      <c r="B19" s="97">
        <f>'IS MIG'!C$4</f>
        <v>0</v>
      </c>
      <c r="C19" s="97">
        <f>'IS MIG'!D$4</f>
        <v>0</v>
      </c>
      <c r="D19" s="97">
        <f>'IS MIG'!E$4</f>
        <v>0</v>
      </c>
      <c r="E19" s="97">
        <f>'IS MIG'!F$4</f>
        <v>0</v>
      </c>
      <c r="F19" s="97">
        <f>'IS MIG'!G$4</f>
        <v>1.1452936360817658</v>
      </c>
      <c r="G19" s="97">
        <f>'IS MIG'!H$4</f>
        <v>0.74182174539349099</v>
      </c>
      <c r="H19" s="97">
        <f>'IS MIG'!I$4</f>
        <v>0.44103717985199203</v>
      </c>
      <c r="I19" s="97">
        <f>'IS MIG'!J$4</f>
        <v>0.33797778639841886</v>
      </c>
      <c r="J19" s="97">
        <f>'IS MIG'!K$4</f>
        <v>0</v>
      </c>
      <c r="K19" s="97">
        <f>'IS MIG'!L$4</f>
        <v>0</v>
      </c>
      <c r="L19" s="97">
        <f>'IS MIG'!M$4</f>
        <v>0</v>
      </c>
      <c r="M19" s="97">
        <f>'IS MIG'!N$4</f>
        <v>0</v>
      </c>
      <c r="N19" s="97">
        <f>'IS MIG'!O$4</f>
        <v>0</v>
      </c>
      <c r="O19" s="97">
        <f>'IS MIG'!P$4</f>
        <v>0</v>
      </c>
      <c r="P19" s="97">
        <f>'IS MIG'!Q$4</f>
        <v>0</v>
      </c>
      <c r="Q19" s="97">
        <f>'IS MIG'!R$4</f>
        <v>0</v>
      </c>
      <c r="R19" s="97">
        <f>'IS MIG'!S$4</f>
        <v>0</v>
      </c>
      <c r="S19" s="97">
        <f>'IS MIG'!T$4</f>
        <v>0</v>
      </c>
      <c r="T19" s="97">
        <f>'IS MIG'!U$4</f>
        <v>0</v>
      </c>
      <c r="U19" s="97">
        <f>'IS MIG'!V$4</f>
        <v>0</v>
      </c>
      <c r="V19" s="97">
        <f>'IS MIG'!W$4</f>
        <v>0</v>
      </c>
      <c r="W19" s="97">
        <f>'IS MIG'!X$4</f>
        <v>0</v>
      </c>
      <c r="X19" s="97">
        <f>'IS MIG'!Y$4</f>
        <v>0</v>
      </c>
      <c r="Y19" s="63">
        <f>'IS MIG'!Z$4</f>
        <v>0</v>
      </c>
    </row>
    <row r="20" spans="1:25" ht="15" customHeight="1" x14ac:dyDescent="0.4">
      <c r="A20" s="60" t="s">
        <v>193</v>
      </c>
      <c r="B20" s="97"/>
      <c r="C20" s="97"/>
      <c r="D20" s="97"/>
      <c r="E20" s="97"/>
      <c r="F20" s="97">
        <f>'IS (incapacity)'!G$4</f>
        <v>0.64347736164575253</v>
      </c>
      <c r="G20" s="97">
        <f>'IS (incapacity)'!H$4</f>
        <v>0.67738802553358979</v>
      </c>
      <c r="H20" s="97">
        <f>'IS (incapacity)'!I$4</f>
        <v>0.42366642954147526</v>
      </c>
      <c r="I20" s="97">
        <f>'IS (incapacity)'!J$4</f>
        <v>0.44918446391426786</v>
      </c>
      <c r="J20" s="97">
        <f>'IS (incapacity)'!K$4</f>
        <v>0.41982480028964086</v>
      </c>
      <c r="K20" s="97">
        <f>'IS (incapacity)'!L$4</f>
        <v>0.22464070251190746</v>
      </c>
      <c r="L20" s="97">
        <f>'IS (incapacity)'!M$4</f>
        <v>0.14463551887383039</v>
      </c>
      <c r="M20" s="97">
        <f>'IS (incapacity)'!N$4</f>
        <v>0.18949076662401532</v>
      </c>
      <c r="N20" s="97">
        <f>'IS (incapacity)'!O$4</f>
        <v>0.20358332338974863</v>
      </c>
      <c r="O20" s="97">
        <f>'IS (incapacity)'!P$4</f>
        <v>0.19479154115233049</v>
      </c>
      <c r="P20" s="97">
        <f>'IS (incapacity)'!Q$4</f>
        <v>0.15441314154887514</v>
      </c>
      <c r="Q20" s="97">
        <f>'IS (incapacity)'!R$4</f>
        <v>0.14422611348109446</v>
      </c>
      <c r="R20" s="97">
        <f>'IS (incapacity)'!S$4</f>
        <v>5.887702629550351E-2</v>
      </c>
      <c r="S20" s="97">
        <f>'IS (incapacity)'!T$4</f>
        <v>4.5070432643303342E-2</v>
      </c>
      <c r="T20" s="97">
        <f>'IS (incapacity)'!U$4</f>
        <v>2.8003170288067009E-2</v>
      </c>
      <c r="U20" s="97">
        <f>'IS (incapacity)'!V$4</f>
        <v>7.8204300478397319E-3</v>
      </c>
      <c r="V20" s="97">
        <f>'IS (incapacity)'!W$4</f>
        <v>0</v>
      </c>
      <c r="W20" s="97">
        <f>'IS (incapacity)'!X$4</f>
        <v>0</v>
      </c>
      <c r="X20" s="97">
        <f>'IS (incapacity)'!Y$4</f>
        <v>0</v>
      </c>
      <c r="Y20" s="63">
        <f>'IS (incapacity)'!Z$4</f>
        <v>0</v>
      </c>
    </row>
    <row r="21" spans="1:25" ht="15" customHeight="1" x14ac:dyDescent="0.4">
      <c r="A21" s="60" t="s">
        <v>194</v>
      </c>
      <c r="B21" s="97"/>
      <c r="C21" s="97"/>
      <c r="D21" s="97"/>
      <c r="E21" s="97"/>
      <c r="F21" s="97">
        <f>'IS (lone parent)'!G$4</f>
        <v>0.67755272013469658</v>
      </c>
      <c r="G21" s="97">
        <f>'IS (lone parent)'!H$4</f>
        <v>0.68411238514292216</v>
      </c>
      <c r="H21" s="97">
        <f>'IS (lone parent)'!I$4</f>
        <v>0.55248746414918004</v>
      </c>
      <c r="I21" s="97">
        <f>'IS (lone parent)'!J$4</f>
        <v>0.60533424940263836</v>
      </c>
      <c r="J21" s="97">
        <f>'IS (lone parent)'!K$4</f>
        <v>0.44850044352321378</v>
      </c>
      <c r="K21" s="97">
        <f>'IS (lone parent)'!L$4</f>
        <v>0.21548558529809003</v>
      </c>
      <c r="L21" s="97">
        <f>'IS (lone parent)'!M$4</f>
        <v>0.28468508755710759</v>
      </c>
      <c r="M21" s="97">
        <f>'IS (lone parent)'!N$4</f>
        <v>0.23656993769001664</v>
      </c>
      <c r="N21" s="97">
        <f>'IS (lone parent)'!O$4</f>
        <v>0.21747368257712155</v>
      </c>
      <c r="O21" s="97">
        <f>'IS (lone parent)'!P$4</f>
        <v>0.18511446195698592</v>
      </c>
      <c r="P21" s="97">
        <f>'IS (lone parent)'!Q$4</f>
        <v>0.13663088740726495</v>
      </c>
      <c r="Q21" s="97">
        <f>'IS (lone parent)'!R$4</f>
        <v>0.12265440249706738</v>
      </c>
      <c r="R21" s="97">
        <f>'IS (lone parent)'!S$4</f>
        <v>9.064837573351317E-2</v>
      </c>
      <c r="S21" s="97">
        <f>'IS (lone parent)'!T$4</f>
        <v>6.3822939732951098E-2</v>
      </c>
      <c r="T21" s="97">
        <f>'IS (lone parent)'!U$4</f>
        <v>5.0483717658406778E-2</v>
      </c>
      <c r="U21" s="97">
        <f>'IS (lone parent)'!V$4</f>
        <v>3.504261743795066E-2</v>
      </c>
      <c r="V21" s="97">
        <f>'IS (lone parent)'!W$4</f>
        <v>4.1143493370131644E-2</v>
      </c>
      <c r="W21" s="97">
        <f>'IS (lone parent)'!X$4</f>
        <v>3.8071446158063356E-2</v>
      </c>
      <c r="X21" s="97">
        <f>'IS (lone parent)'!Y$4</f>
        <v>0.15295800966456258</v>
      </c>
      <c r="Y21" s="63">
        <f>'IS (lone parent)'!Z$4</f>
        <v>0.10220880839460789</v>
      </c>
    </row>
    <row r="22" spans="1:25" ht="15" customHeight="1" x14ac:dyDescent="0.4">
      <c r="A22" s="60" t="s">
        <v>195</v>
      </c>
      <c r="B22" s="97"/>
      <c r="C22" s="97"/>
      <c r="D22" s="97"/>
      <c r="E22" s="97"/>
      <c r="F22" s="97">
        <f>'IS (carer)'!G$4</f>
        <v>1.7758296722277078E-2</v>
      </c>
      <c r="G22" s="97">
        <f>'IS (carer)'!H$4</f>
        <v>1.0019513495952483E-2</v>
      </c>
      <c r="H22" s="97">
        <f>'IS (carer)'!I$4</f>
        <v>0</v>
      </c>
      <c r="I22" s="97">
        <f>'IS (carer)'!J$4</f>
        <v>0</v>
      </c>
      <c r="J22" s="97">
        <f>'IS (carer)'!K$4</f>
        <v>0</v>
      </c>
      <c r="K22" s="97">
        <f>'IS (carer)'!L$4</f>
        <v>0</v>
      </c>
      <c r="L22" s="97">
        <f>'IS (carer)'!M$4</f>
        <v>0</v>
      </c>
      <c r="M22" s="97">
        <f>'IS (carer)'!N$4</f>
        <v>0</v>
      </c>
      <c r="N22" s="97">
        <f>'IS (carer)'!O$4</f>
        <v>0</v>
      </c>
      <c r="O22" s="97">
        <f>'IS (carer)'!P$4</f>
        <v>0</v>
      </c>
      <c r="P22" s="97">
        <f>'IS (carer)'!Q$4</f>
        <v>0</v>
      </c>
      <c r="Q22" s="97">
        <f>'IS (carer)'!R$4</f>
        <v>0</v>
      </c>
      <c r="R22" s="97">
        <f>'IS (carer)'!S$4</f>
        <v>0</v>
      </c>
      <c r="S22" s="97">
        <f>'IS (carer)'!T$4</f>
        <v>0</v>
      </c>
      <c r="T22" s="97">
        <f>'IS (carer)'!U$4</f>
        <v>0</v>
      </c>
      <c r="U22" s="97">
        <f>'IS (carer)'!V$4</f>
        <v>0</v>
      </c>
      <c r="V22" s="97">
        <f>'IS (carer)'!W$4</f>
        <v>0</v>
      </c>
      <c r="W22" s="97">
        <f>'IS (carer)'!X$4</f>
        <v>0</v>
      </c>
      <c r="X22" s="97">
        <f>'IS (carer)'!Y$4</f>
        <v>4.944776724845857E-2</v>
      </c>
      <c r="Y22" s="63">
        <f>'IS (carer)'!Z$4</f>
        <v>2.9189936890539329E-2</v>
      </c>
    </row>
    <row r="23" spans="1:25" ht="15" customHeight="1" x14ac:dyDescent="0.4">
      <c r="A23" s="60" t="s">
        <v>196</v>
      </c>
      <c r="B23" s="97"/>
      <c r="C23" s="97"/>
      <c r="D23" s="97"/>
      <c r="E23" s="97"/>
      <c r="F23" s="97">
        <f>'IS (others)'!G$4</f>
        <v>0.13779415170145798</v>
      </c>
      <c r="G23" s="97">
        <f>'IS (others)'!H$4</f>
        <v>0.15407657401382285</v>
      </c>
      <c r="H23" s="97">
        <f>'IS (others)'!I$4</f>
        <v>0.11476806311283926</v>
      </c>
      <c r="I23" s="97">
        <f>'IS (others)'!J$4</f>
        <v>9.6050299432473993E-2</v>
      </c>
      <c r="J23" s="97">
        <f>'IS (others)'!K$4</f>
        <v>0.16714533418259334</v>
      </c>
      <c r="K23" s="97">
        <f>'IS (others)'!L$4</f>
        <v>0.14162836014182636</v>
      </c>
      <c r="L23" s="97">
        <f>'IS (others)'!M$4</f>
        <v>0.90047888955264244</v>
      </c>
      <c r="M23" s="97">
        <f>'IS (others)'!N$4</f>
        <v>0.30021206849830462</v>
      </c>
      <c r="N23" s="97">
        <f>'IS (others)'!O$4</f>
        <v>3.450725034061581E-2</v>
      </c>
      <c r="O23" s="97">
        <f>'IS (others)'!P$4</f>
        <v>3.2935475097173608E-2</v>
      </c>
      <c r="P23" s="97">
        <f>'IS (others)'!Q$4</f>
        <v>2.929733061469814E-2</v>
      </c>
      <c r="Q23" s="97">
        <f>'IS (others)'!R$4</f>
        <v>4.1480476832688129E-2</v>
      </c>
      <c r="R23" s="97">
        <f>'IS (others)'!S$4</f>
        <v>3.1159027563544522E-2</v>
      </c>
      <c r="S23" s="97">
        <f>'IS (others)'!T$4</f>
        <v>0</v>
      </c>
      <c r="T23" s="97">
        <f>'IS (others)'!U$4</f>
        <v>1.7816404786449667E-2</v>
      </c>
      <c r="U23" s="97">
        <f>'IS (others)'!V$4</f>
        <v>1.426720989224756E-2</v>
      </c>
      <c r="V23" s="97">
        <f>'IS (others)'!W$4</f>
        <v>0</v>
      </c>
      <c r="W23" s="97">
        <f>'IS (others)'!X$4</f>
        <v>0</v>
      </c>
      <c r="X23" s="97">
        <f>'IS (others)'!Y$4</f>
        <v>5.6323218377085666E-3</v>
      </c>
      <c r="Y23" s="63">
        <f>'IS (others)'!Z$4</f>
        <v>0</v>
      </c>
    </row>
    <row r="24" spans="1:25" ht="30" customHeight="1" x14ac:dyDescent="0.4">
      <c r="A24" s="220" t="s">
        <v>64</v>
      </c>
      <c r="B24" s="97"/>
      <c r="C24" s="97"/>
      <c r="D24" s="97"/>
      <c r="E24" s="97"/>
      <c r="F24" s="97">
        <f>IIDB!G$4</f>
        <v>10.031442333804979</v>
      </c>
      <c r="G24" s="97">
        <f>IIDB!H$4</f>
        <v>11.300390135446513</v>
      </c>
      <c r="H24" s="97">
        <f>IIDB!I$4</f>
        <v>13.048991239095871</v>
      </c>
      <c r="I24" s="97">
        <f>IIDB!J$4</f>
        <v>13.117562070944141</v>
      </c>
      <c r="J24" s="97">
        <f>IIDB!K$4</f>
        <v>11.495379362478616</v>
      </c>
      <c r="K24" s="97">
        <f>IIDB!L$4</f>
        <v>11.459261914883713</v>
      </c>
      <c r="L24" s="97">
        <f>IIDB!M$4</f>
        <v>15.020734931035486</v>
      </c>
      <c r="M24" s="97">
        <f>IIDB!N$4</f>
        <v>15.280651014211305</v>
      </c>
      <c r="N24" s="97">
        <f>IIDB!O$4</f>
        <v>15.887440978603943</v>
      </c>
      <c r="O24" s="97">
        <f>IIDB!P$4</f>
        <v>16.554241335234778</v>
      </c>
      <c r="P24" s="97">
        <f>IIDB!Q$4</f>
        <v>17.326090727748223</v>
      </c>
      <c r="Q24" s="97">
        <f>IIDB!R$4</f>
        <v>17.444311718611427</v>
      </c>
      <c r="R24" s="97">
        <f>IIDB!S$4</f>
        <v>18.097163159146831</v>
      </c>
      <c r="S24" s="97">
        <f>IIDB!T$4</f>
        <v>18.292431275019226</v>
      </c>
      <c r="T24" s="97">
        <f>IIDB!U$4</f>
        <v>18.795417115847687</v>
      </c>
      <c r="U24" s="97">
        <f>IIDB!V$4</f>
        <v>17.939810232952869</v>
      </c>
      <c r="V24" s="97">
        <f>IIDB!W$4</f>
        <v>17.902799107396035</v>
      </c>
      <c r="W24" s="97">
        <f>IIDB!X$4</f>
        <v>18.084048526224571</v>
      </c>
      <c r="X24" s="97">
        <f>IIDB!Y$4</f>
        <v>18.630938104202219</v>
      </c>
      <c r="Y24" s="63">
        <f>IIDB!Z$4</f>
        <v>19.155082580354485</v>
      </c>
    </row>
    <row r="25" spans="1:25" ht="15" customHeight="1" x14ac:dyDescent="0.4">
      <c r="A25" s="219" t="s">
        <v>65</v>
      </c>
      <c r="B25" s="97">
        <f>JSA!C$4</f>
        <v>0</v>
      </c>
      <c r="C25" s="97">
        <f>JSA!D$4</f>
        <v>0</v>
      </c>
      <c r="D25" s="97">
        <f>JSA!E$4</f>
        <v>0</v>
      </c>
      <c r="E25" s="97">
        <f>JSA!F$4</f>
        <v>0</v>
      </c>
      <c r="F25" s="97">
        <f>JSA!G$4</f>
        <v>0.21779253501254769</v>
      </c>
      <c r="G25" s="97">
        <f>JSA!H$4</f>
        <v>0.19822207179713897</v>
      </c>
      <c r="H25" s="97">
        <f>JSA!I$4</f>
        <v>0.21398560299188518</v>
      </c>
      <c r="I25" s="97">
        <f>JSA!J$4</f>
        <v>0.19950958704932828</v>
      </c>
      <c r="J25" s="97">
        <f>JSA!K$4</f>
        <v>0.29138156200034199</v>
      </c>
      <c r="K25" s="97">
        <f>JSA!L$4</f>
        <v>0.21529537268885268</v>
      </c>
      <c r="L25" s="97">
        <f>JSA!M$4</f>
        <v>0.24684795776013954</v>
      </c>
      <c r="M25" s="97">
        <f>JSA!N$4</f>
        <v>0.27288227866969328</v>
      </c>
      <c r="N25" s="97">
        <f>JSA!O$4</f>
        <v>0.3760514424728868</v>
      </c>
      <c r="O25" s="97">
        <f>JSA!P$4</f>
        <v>0.65590480413381513</v>
      </c>
      <c r="P25" s="97">
        <f>JSA!Q$4</f>
        <v>0.68699688010140469</v>
      </c>
      <c r="Q25" s="97">
        <f>JSA!R$4</f>
        <v>0.83376723338020331</v>
      </c>
      <c r="R25" s="97">
        <f>JSA!S$4</f>
        <v>0.91257658500359262</v>
      </c>
      <c r="S25" s="97">
        <f>JSA!T$4</f>
        <v>0.7934663253900005</v>
      </c>
      <c r="T25" s="97">
        <f>JSA!U$4</f>
        <v>0.57433755446178814</v>
      </c>
      <c r="U25" s="97">
        <f>JSA!V$4</f>
        <v>0.87733482038647603</v>
      </c>
      <c r="V25" s="97">
        <f>JSA!W$4</f>
        <v>0.31884735577592582</v>
      </c>
      <c r="W25" s="97">
        <f>JSA!X$4</f>
        <v>0.242094898618191</v>
      </c>
      <c r="X25" s="97">
        <f>JSA!Y$4</f>
        <v>0.53818239986270999</v>
      </c>
      <c r="Y25" s="63">
        <f>JSA!Z$4</f>
        <v>0.47181806217773065</v>
      </c>
    </row>
    <row r="26" spans="1:25" ht="15" customHeight="1" x14ac:dyDescent="0.4">
      <c r="A26" s="219" t="s">
        <v>66</v>
      </c>
      <c r="B26" s="97">
        <f>MA!C$4</f>
        <v>0</v>
      </c>
      <c r="C26" s="97">
        <f>MA!D$4</f>
        <v>0</v>
      </c>
      <c r="D26" s="97">
        <f>MA!E$4</f>
        <v>0</v>
      </c>
      <c r="E26" s="97">
        <f>MA!F$4</f>
        <v>0</v>
      </c>
      <c r="F26" s="97">
        <f>MA!G$4</f>
        <v>0</v>
      </c>
      <c r="G26" s="97">
        <f>MA!H$4</f>
        <v>7.8656467714862011E-2</v>
      </c>
      <c r="H26" s="97">
        <f>MA!I$4</f>
        <v>0</v>
      </c>
      <c r="I26" s="97">
        <f>MA!J$4</f>
        <v>0.20169514325981064</v>
      </c>
      <c r="J26" s="97">
        <f>MA!K$4</f>
        <v>0.396859609744526</v>
      </c>
      <c r="K26" s="97">
        <f>MA!L$4</f>
        <v>0.15751713584208893</v>
      </c>
      <c r="L26" s="97">
        <f>MA!M$4</f>
        <v>0.34111181341117669</v>
      </c>
      <c r="M26" s="97">
        <f>MA!N$4</f>
        <v>0.23839552359959709</v>
      </c>
      <c r="N26" s="97">
        <f>MA!O$4</f>
        <v>0.52250275119254741</v>
      </c>
      <c r="O26" s="97">
        <f>MA!P$4</f>
        <v>0.66284090081898506</v>
      </c>
      <c r="P26" s="97">
        <f>MA!Q$4</f>
        <v>0.6652748678981012</v>
      </c>
      <c r="Q26" s="97">
        <f>MA!R$4</f>
        <v>0.75069662602879517</v>
      </c>
      <c r="R26" s="97">
        <f>MA!S$4</f>
        <v>1.1475476103870772</v>
      </c>
      <c r="S26" s="97">
        <f>MA!T$4</f>
        <v>1.3909613635294471</v>
      </c>
      <c r="T26" s="97">
        <f>MA!U$4</f>
        <v>0.86749760745730098</v>
      </c>
      <c r="U26" s="97">
        <f>MA!V$4</f>
        <v>1.2576817032195093</v>
      </c>
      <c r="V26" s="97">
        <f>MA!W$4</f>
        <v>1.20553982147301</v>
      </c>
      <c r="W26" s="97">
        <f>MA!X$4</f>
        <v>0.88219896953160726</v>
      </c>
      <c r="X26" s="97">
        <f>MA!Y$4</f>
        <v>0.43126195244728421</v>
      </c>
      <c r="Y26" s="63">
        <f>MA!Z$4</f>
        <v>1.0553843856470735</v>
      </c>
    </row>
    <row r="27" spans="1:25" ht="15" customHeight="1" x14ac:dyDescent="0.4">
      <c r="A27" s="219" t="s">
        <v>197</v>
      </c>
      <c r="B27" s="97"/>
      <c r="C27" s="97"/>
      <c r="D27" s="97"/>
      <c r="E27" s="97"/>
      <c r="F27" s="97"/>
      <c r="G27" s="97"/>
      <c r="H27" s="97"/>
      <c r="I27" s="97"/>
      <c r="J27" s="97">
        <f>O75TVL!K$4</f>
        <v>0</v>
      </c>
      <c r="K27" s="97">
        <f>O75TVL!L$4</f>
        <v>0</v>
      </c>
      <c r="L27" s="97">
        <f>O75TVL!M$4</f>
        <v>0</v>
      </c>
      <c r="M27" s="97">
        <f>O75TVL!N$4</f>
        <v>0</v>
      </c>
      <c r="N27" s="97">
        <f>O75TVL!O$4</f>
        <v>0</v>
      </c>
      <c r="O27" s="97">
        <f>O75TVL!P$4</f>
        <v>0</v>
      </c>
      <c r="P27" s="97">
        <f>O75TVL!Q$4</f>
        <v>0</v>
      </c>
      <c r="Q27" s="97">
        <f>O75TVL!R$4</f>
        <v>0</v>
      </c>
      <c r="R27" s="97">
        <f>O75TVL!S$4</f>
        <v>0</v>
      </c>
      <c r="S27" s="97">
        <f>O75TVL!T$4</f>
        <v>0</v>
      </c>
      <c r="T27" s="97">
        <f>O75TVL!U$4</f>
        <v>0</v>
      </c>
      <c r="U27" s="97">
        <f>O75TVL!V$4</f>
        <v>0</v>
      </c>
      <c r="V27" s="97">
        <f>O75TVL!W$4</f>
        <v>0</v>
      </c>
      <c r="W27" s="97">
        <f>O75TVL!X$4</f>
        <v>0</v>
      </c>
      <c r="X27" s="97">
        <f>O75TVL!Y$4</f>
        <v>0</v>
      </c>
      <c r="Y27" s="63">
        <f>O75TVL!Z$4</f>
        <v>0</v>
      </c>
    </row>
    <row r="28" spans="1:25" ht="15" customHeight="1" x14ac:dyDescent="0.4">
      <c r="A28" s="219" t="s">
        <v>100</v>
      </c>
      <c r="B28" s="97"/>
      <c r="C28" s="97"/>
      <c r="D28" s="97"/>
      <c r="E28" s="97"/>
      <c r="F28" s="97"/>
      <c r="G28" s="97"/>
      <c r="H28" s="97"/>
      <c r="I28" s="97">
        <f>PC!J$4</f>
        <v>0</v>
      </c>
      <c r="J28" s="97">
        <f>PC!K$4</f>
        <v>1.0186092878088882</v>
      </c>
      <c r="K28" s="97">
        <f>PC!L$4</f>
        <v>0.7379654177635161</v>
      </c>
      <c r="L28" s="97">
        <f>PC!M$4</f>
        <v>1.495170372135487</v>
      </c>
      <c r="M28" s="97">
        <f>PC!N$4</f>
        <v>1.8328597452074644</v>
      </c>
      <c r="N28" s="97">
        <f>PC!O$4</f>
        <v>1.0380135494604708</v>
      </c>
      <c r="O28" s="97">
        <f>PC!P$4</f>
        <v>0.83167317841445898</v>
      </c>
      <c r="P28" s="97">
        <f>PC!Q$4</f>
        <v>0.8754284291654032</v>
      </c>
      <c r="Q28" s="97">
        <f>PC!R$4</f>
        <v>0.73516138825005029</v>
      </c>
      <c r="R28" s="97">
        <f>PC!S$4</f>
        <v>0.55545629158340659</v>
      </c>
      <c r="S28" s="97">
        <f>PC!T$4</f>
        <v>0.60212096177961016</v>
      </c>
      <c r="T28" s="97">
        <f>PC!U$4</f>
        <v>0.57142212529021907</v>
      </c>
      <c r="U28" s="97">
        <f>PC!V$4</f>
        <v>0.66853107925343636</v>
      </c>
      <c r="V28" s="97">
        <f>PC!W$4</f>
        <v>0.82720425833862021</v>
      </c>
      <c r="W28" s="97">
        <f>PC!X$4</f>
        <v>1.0437361935300133</v>
      </c>
      <c r="X28" s="97">
        <f>PC!Y$4</f>
        <v>2.2525644900457165</v>
      </c>
      <c r="Y28" s="63">
        <f>PC!Z$4</f>
        <v>2.6450424552001297</v>
      </c>
    </row>
    <row r="29" spans="1:25" ht="30" customHeight="1" x14ac:dyDescent="0.4">
      <c r="A29" s="219" t="s">
        <v>113</v>
      </c>
      <c r="B29" s="97"/>
      <c r="C29" s="97"/>
      <c r="D29" s="97"/>
      <c r="E29" s="97"/>
      <c r="F29" s="97"/>
      <c r="G29" s="97"/>
      <c r="H29" s="97"/>
      <c r="I29" s="97">
        <f>PIP!J$4</f>
        <v>0</v>
      </c>
      <c r="J29" s="97">
        <f>PIP!K$4</f>
        <v>0</v>
      </c>
      <c r="K29" s="97">
        <f>PIP!L$4</f>
        <v>0</v>
      </c>
      <c r="L29" s="97">
        <f>PIP!M$4</f>
        <v>0</v>
      </c>
      <c r="M29" s="97">
        <f>PIP!N$4</f>
        <v>0</v>
      </c>
      <c r="N29" s="97">
        <f>PIP!O$4</f>
        <v>0</v>
      </c>
      <c r="O29" s="97">
        <f>PIP!P$4</f>
        <v>0</v>
      </c>
      <c r="P29" s="97">
        <f>PIP!Q$4</f>
        <v>0</v>
      </c>
      <c r="Q29" s="97">
        <f>PIP!R$4</f>
        <v>0</v>
      </c>
      <c r="R29" s="97">
        <f>PIP!S$4</f>
        <v>0</v>
      </c>
      <c r="S29" s="97">
        <f>PIP!T$4</f>
        <v>6.0753183317892513E-2</v>
      </c>
      <c r="T29" s="97">
        <f>PIP!U$4</f>
        <v>0.47858775673978926</v>
      </c>
      <c r="U29" s="97">
        <f>PIP!V$4</f>
        <v>0.89971786516806662</v>
      </c>
      <c r="V29" s="97">
        <f>PIP!W$4</f>
        <v>1.7668862049110223</v>
      </c>
      <c r="W29" s="97">
        <f>PIP!X$4</f>
        <v>3.1056802900884493</v>
      </c>
      <c r="X29" s="97">
        <f>PIP!Y$4</f>
        <v>4.6386792238388459</v>
      </c>
      <c r="Y29" s="63">
        <f>PIP!Z$4</f>
        <v>7.0057313834825194</v>
      </c>
    </row>
    <row r="30" spans="1:25" ht="15" customHeight="1" x14ac:dyDescent="0.4">
      <c r="A30" s="219" t="s">
        <v>67</v>
      </c>
      <c r="B30" s="97">
        <f>SDA!C4</f>
        <v>0.67478636681710258</v>
      </c>
      <c r="C30" s="97">
        <f>SDA!D4</f>
        <v>0.59893208292979916</v>
      </c>
      <c r="D30" s="97">
        <f>SDA!E4</f>
        <v>0.7927511605905786</v>
      </c>
      <c r="E30" s="97">
        <f>SDA!F4</f>
        <v>0.83138374719943231</v>
      </c>
      <c r="F30" s="97">
        <f>SDA!G4</f>
        <v>2.3565033170387002</v>
      </c>
      <c r="G30" s="97">
        <f>SDA!H4</f>
        <v>2.1444753697632777</v>
      </c>
      <c r="H30" s="97">
        <f>SDA!I4</f>
        <v>1.6765802442811377</v>
      </c>
      <c r="I30" s="97">
        <f>SDA!J4</f>
        <v>1.5851513369081287</v>
      </c>
      <c r="J30" s="97">
        <f>SDA!K4</f>
        <v>1.6491410306555232</v>
      </c>
      <c r="K30" s="97">
        <f>SDA!L4</f>
        <v>1.6977631672260922</v>
      </c>
      <c r="L30" s="97">
        <f>SDA!M4</f>
        <v>1.8737188561268603</v>
      </c>
      <c r="M30" s="97">
        <f>SDA!N4</f>
        <v>1.8995333158472598</v>
      </c>
      <c r="N30" s="97">
        <f>SDA!O4</f>
        <v>1.9514030119653489</v>
      </c>
      <c r="O30" s="97">
        <f>SDA!P4</f>
        <v>1.9456993378943301</v>
      </c>
      <c r="P30" s="97">
        <f>SDA!Q4</f>
        <v>1.8323308035255852</v>
      </c>
      <c r="Q30" s="97">
        <f>SDA!R4</f>
        <v>1.8690611712201983</v>
      </c>
      <c r="R30" s="97">
        <f>SDA!S4</f>
        <v>1.8918643582465946</v>
      </c>
      <c r="S30" s="97">
        <f>SDA!T4</f>
        <v>1.4391017182155377</v>
      </c>
      <c r="T30" s="97">
        <f>SDA!U4</f>
        <v>0.51476615329835518</v>
      </c>
      <c r="U30" s="97">
        <f>SDA!V4</f>
        <v>0.36156791062123694</v>
      </c>
      <c r="V30" s="97">
        <f>SDA!W4</f>
        <v>0.30685583172831821</v>
      </c>
      <c r="W30" s="97">
        <f>SDA!X4</f>
        <v>0.28060233747213409</v>
      </c>
      <c r="X30" s="97">
        <f>SDA!Y4</f>
        <v>0.26133308163968511</v>
      </c>
      <c r="Y30" s="63">
        <f>SDA!Z4</f>
        <v>0.22399558337336997</v>
      </c>
    </row>
    <row r="31" spans="1:25" ht="15" customHeight="1" x14ac:dyDescent="0.4">
      <c r="A31" s="60" t="s">
        <v>54</v>
      </c>
      <c r="B31" s="97"/>
      <c r="C31" s="97"/>
      <c r="D31" s="97"/>
      <c r="E31" s="97"/>
      <c r="F31" s="97">
        <f>'SDA (working age)'!G$4</f>
        <v>1.8534243064560885</v>
      </c>
      <c r="G31" s="97">
        <f>'SDA (working age)'!H$4</f>
        <v>1.7267372634817997</v>
      </c>
      <c r="H31" s="97">
        <f>'SDA (working age)'!I$4</f>
        <v>1.3986277963601608</v>
      </c>
      <c r="I31" s="97">
        <f>'SDA (working age)'!J$4</f>
        <v>1.3385434883341667</v>
      </c>
      <c r="J31" s="97">
        <f>'SDA (working age)'!K$4</f>
        <v>1.4525147738727817</v>
      </c>
      <c r="K31" s="97">
        <f>'SDA (working age)'!L$4</f>
        <v>1.5175139653455005</v>
      </c>
      <c r="L31" s="97">
        <f>'SDA (working age)'!M$4</f>
        <v>1.6662175451246011</v>
      </c>
      <c r="M31" s="97">
        <f>'SDA (working age)'!N$4</f>
        <v>1.5671761067374772</v>
      </c>
      <c r="N31" s="97">
        <f>'SDA (working age)'!O$4</f>
        <v>1.6550769875212916</v>
      </c>
      <c r="O31" s="97">
        <f>'SDA (working age)'!P$4</f>
        <v>1.676048674130042</v>
      </c>
      <c r="P31" s="97">
        <f>'SDA (working age)'!Q$4</f>
        <v>1.5834473327265297</v>
      </c>
      <c r="Q31" s="97">
        <f>'SDA (working age)'!R$4</f>
        <v>1.5922740358331073</v>
      </c>
      <c r="R31" s="97">
        <f>'SDA (working age)'!S$4</f>
        <v>1.612720499693578</v>
      </c>
      <c r="S31" s="97">
        <f>'SDA (working age)'!T$4</f>
        <v>1.1770424563977351</v>
      </c>
      <c r="T31" s="97">
        <f>'SDA (working age)'!U$4</f>
        <v>0.23338960320588506</v>
      </c>
      <c r="U31" s="97">
        <f>'SDA (working age)'!V$4</f>
        <v>0.1024942495810969</v>
      </c>
      <c r="V31" s="97">
        <f>'SDA (working age)'!W$4</f>
        <v>7.1623392781966069E-2</v>
      </c>
      <c r="W31" s="97">
        <f>'SDA (working age)'!X$4</f>
        <v>4.8353315271536433E-2</v>
      </c>
      <c r="X31" s="97">
        <f>'SDA (working age)'!Y$4</f>
        <v>3.436324688907192E-2</v>
      </c>
      <c r="Y31" s="63">
        <f>'SDA (working age)'!Z$4</f>
        <v>0</v>
      </c>
    </row>
    <row r="32" spans="1:25" ht="15" customHeight="1" x14ac:dyDescent="0.4">
      <c r="A32" s="60" t="s">
        <v>55</v>
      </c>
      <c r="B32" s="97"/>
      <c r="C32" s="97"/>
      <c r="D32" s="97"/>
      <c r="E32" s="97"/>
      <c r="F32" s="97">
        <f>'SDA (pensioners)'!G$4</f>
        <v>0.50307901058261162</v>
      </c>
      <c r="G32" s="97">
        <f>'SDA (pensioners)'!H$4</f>
        <v>0.41773810628147795</v>
      </c>
      <c r="H32" s="97">
        <f>'SDA (pensioners)'!I$4</f>
        <v>0.2779524479209769</v>
      </c>
      <c r="I32" s="97">
        <f>'SDA (pensioners)'!J$4</f>
        <v>0.2466078485739619</v>
      </c>
      <c r="J32" s="97">
        <f>'SDA (pensioners)'!K$4</f>
        <v>0.19662625678274143</v>
      </c>
      <c r="K32" s="97">
        <f>'SDA (pensioners)'!L$4</f>
        <v>0.18024920188059179</v>
      </c>
      <c r="L32" s="97">
        <f>'SDA (pensioners)'!M$4</f>
        <v>0.20750131100225933</v>
      </c>
      <c r="M32" s="97">
        <f>'SDA (pensioners)'!N$4</f>
        <v>0.33235720910978267</v>
      </c>
      <c r="N32" s="97">
        <f>'SDA (pensioners)'!O$4</f>
        <v>0.29632602444405726</v>
      </c>
      <c r="O32" s="97">
        <f>'SDA (pensioners)'!P$4</f>
        <v>0.2696506637642882</v>
      </c>
      <c r="P32" s="97">
        <f>'SDA (pensioners)'!Q$4</f>
        <v>0.24888347079905546</v>
      </c>
      <c r="Q32" s="97">
        <f>'SDA (pensioners)'!R$4</f>
        <v>0.2767871353870911</v>
      </c>
      <c r="R32" s="97">
        <f>'SDA (pensioners)'!S$4</f>
        <v>0.27914385855301671</v>
      </c>
      <c r="S32" s="97">
        <f>'SDA (pensioners)'!T$4</f>
        <v>0.26205926181780265</v>
      </c>
      <c r="T32" s="97">
        <f>'SDA (pensioners)'!U$4</f>
        <v>0.28137655009247009</v>
      </c>
      <c r="U32" s="97">
        <f>'SDA (pensioners)'!V$4</f>
        <v>0.25907366104014007</v>
      </c>
      <c r="V32" s="97">
        <f>'SDA (pensioners)'!W$4</f>
        <v>0.23523243894635215</v>
      </c>
      <c r="W32" s="97">
        <f>'SDA (pensioners)'!X$4</f>
        <v>0.23224902220059768</v>
      </c>
      <c r="X32" s="97">
        <f>'SDA (pensioners)'!Y$4</f>
        <v>0.22696983475061319</v>
      </c>
      <c r="Y32" s="63">
        <f>'SDA (pensioners)'!Z$4</f>
        <v>0.22399558337336997</v>
      </c>
    </row>
    <row r="33" spans="1:25" ht="15" x14ac:dyDescent="0.4">
      <c r="A33" s="221" t="s">
        <v>68</v>
      </c>
      <c r="B33" s="97">
        <f>SP!C4</f>
        <v>1045.6796948058982</v>
      </c>
      <c r="C33" s="97">
        <f>SP!D4</f>
        <v>1120.2350737188808</v>
      </c>
      <c r="D33" s="97">
        <f>SP!E4</f>
        <v>1210.6134013281896</v>
      </c>
      <c r="E33" s="97">
        <f>SP!F4</f>
        <v>1309.9068207980572</v>
      </c>
      <c r="F33" s="97">
        <f>SP!G4</f>
        <v>1396.9807118136234</v>
      </c>
      <c r="G33" s="97">
        <f>SP!H4</f>
        <v>1514.0330256590748</v>
      </c>
      <c r="H33" s="97">
        <f>SP!I4</f>
        <v>1622.685744422949</v>
      </c>
      <c r="I33" s="97">
        <f>SP!J4</f>
        <v>1753.5941622288271</v>
      </c>
      <c r="J33" s="97">
        <f>SP!K4</f>
        <v>1890.9482456924106</v>
      </c>
      <c r="K33" s="97">
        <f>SP!L4</f>
        <v>2035.6212325466122</v>
      </c>
      <c r="L33" s="97">
        <f>SP!M4</f>
        <v>2173.936356712717</v>
      </c>
      <c r="M33" s="97">
        <f>SP!N4</f>
        <v>2333.216346707105</v>
      </c>
      <c r="N33" s="97">
        <f>SP!O4</f>
        <v>2511.1234542366046</v>
      </c>
      <c r="O33" s="97">
        <f>SP!P4</f>
        <v>2753.6384223247896</v>
      </c>
      <c r="P33" s="97">
        <f>SP!Q4</f>
        <v>3015.8112222628183</v>
      </c>
      <c r="Q33" s="97">
        <f>SP!R4</f>
        <v>3174.4124856362937</v>
      </c>
      <c r="R33" s="97">
        <f>SP!S4</f>
        <v>3407.5967994059415</v>
      </c>
      <c r="S33" s="97">
        <f>SP!T4</f>
        <v>3481.0106828642861</v>
      </c>
      <c r="T33" s="97">
        <f>SP!U4</f>
        <v>3677.9968933946316</v>
      </c>
      <c r="U33" s="97">
        <f>SP!V4</f>
        <v>3755.2251642728693</v>
      </c>
      <c r="V33" s="97">
        <f>SP!W4</f>
        <v>3877.9613064236983</v>
      </c>
      <c r="W33" s="97">
        <f>SP!X4</f>
        <v>3948.7800422798869</v>
      </c>
      <c r="X33" s="97">
        <f>SP!Y4</f>
        <v>4109.086771977536</v>
      </c>
      <c r="Y33" s="63">
        <f>SP!Z4</f>
        <v>4200.6515673219274</v>
      </c>
    </row>
    <row r="34" spans="1:25" ht="30" customHeight="1" x14ac:dyDescent="0.4">
      <c r="A34" s="221" t="s">
        <v>101</v>
      </c>
      <c r="B34" s="97"/>
      <c r="C34" s="97"/>
      <c r="D34" s="97"/>
      <c r="E34" s="97"/>
      <c r="F34" s="97"/>
      <c r="G34" s="97"/>
      <c r="H34" s="97"/>
      <c r="I34" s="97"/>
      <c r="J34" s="97">
        <f>SMP!K$4</f>
        <v>0</v>
      </c>
      <c r="K34" s="97">
        <f>SMP!L$4</f>
        <v>1.499534350526045</v>
      </c>
      <c r="L34" s="97">
        <f>SMP!M$4</f>
        <v>1.4125522907058992</v>
      </c>
      <c r="M34" s="97">
        <f>SMP!N$4</f>
        <v>2.4828882257493583</v>
      </c>
      <c r="N34" s="97">
        <f>SMP!O$4</f>
        <v>7.1099237748638462</v>
      </c>
      <c r="O34" s="97">
        <f>SMP!P$4</f>
        <v>5.1058958693013521</v>
      </c>
      <c r="P34" s="97">
        <f>SMP!Q$4</f>
        <v>3.8093184303361292</v>
      </c>
      <c r="Q34" s="97">
        <f>SMP!R$4</f>
        <v>3.7477527025414932</v>
      </c>
      <c r="R34" s="97">
        <f>SMP!S$4</f>
        <v>3.8325686404818593</v>
      </c>
      <c r="S34" s="97">
        <f>SMP!T$4</f>
        <v>3.7980415882710714</v>
      </c>
      <c r="T34" s="97">
        <f>SMP!U$4</f>
        <v>3.8803056810316057</v>
      </c>
      <c r="U34" s="97">
        <f>SMP!V$4</f>
        <v>3.884325</v>
      </c>
      <c r="V34" s="97">
        <f>SMP!W$4</f>
        <v>5.4263159999999999</v>
      </c>
      <c r="W34" s="97">
        <f>SMP!X$4</f>
        <v>2.387287813604015</v>
      </c>
      <c r="X34" s="97">
        <f>SMP!Y$4</f>
        <v>1.8081801386529401</v>
      </c>
      <c r="Y34" s="63">
        <f>SMP!Z$4</f>
        <v>1.6080125956286295</v>
      </c>
    </row>
    <row r="35" spans="1:25" ht="15" customHeight="1" x14ac:dyDescent="0.4">
      <c r="A35" s="221" t="s">
        <v>114</v>
      </c>
      <c r="B35" s="97"/>
      <c r="C35" s="97"/>
      <c r="D35" s="97"/>
      <c r="E35" s="97"/>
      <c r="F35" s="97"/>
      <c r="G35" s="97"/>
      <c r="H35" s="97"/>
      <c r="I35" s="97"/>
      <c r="J35" s="97"/>
      <c r="K35" s="97"/>
      <c r="L35" s="97"/>
      <c r="M35" s="97"/>
      <c r="N35" s="97"/>
      <c r="O35" s="97"/>
      <c r="P35" s="97"/>
      <c r="Q35" s="97"/>
      <c r="R35" s="97"/>
      <c r="S35" s="97">
        <f>UC!T$4</f>
        <v>0</v>
      </c>
      <c r="T35" s="97">
        <f>UC!U$4</f>
        <v>0</v>
      </c>
      <c r="U35" s="97">
        <f>UC!V$4</f>
        <v>0</v>
      </c>
      <c r="V35" s="97">
        <f>UC!W$4</f>
        <v>0</v>
      </c>
      <c r="W35" s="97">
        <f>UC!X$4</f>
        <v>0</v>
      </c>
      <c r="X35" s="97">
        <f>UC!Y$4</f>
        <v>0</v>
      </c>
      <c r="Y35" s="63">
        <f>UC!Z$4</f>
        <v>9.7594537796313343</v>
      </c>
    </row>
    <row r="36" spans="1:25" ht="15" customHeight="1" x14ac:dyDescent="0.4">
      <c r="A36" s="221" t="s">
        <v>69</v>
      </c>
      <c r="B36" s="97"/>
      <c r="C36" s="97"/>
      <c r="D36" s="97"/>
      <c r="E36" s="97"/>
      <c r="F36" s="97">
        <f>WFP!G$4</f>
        <v>0</v>
      </c>
      <c r="G36" s="97">
        <f>WFP!H$4</f>
        <v>0</v>
      </c>
      <c r="H36" s="97">
        <f>WFP!I$4</f>
        <v>1</v>
      </c>
      <c r="I36" s="97">
        <f>WFP!J$4</f>
        <v>3</v>
      </c>
      <c r="J36" s="97">
        <f>WFP!K$4</f>
        <v>5.5</v>
      </c>
      <c r="K36" s="97">
        <f>WFP!L$4</f>
        <v>6.4</v>
      </c>
      <c r="L36" s="97">
        <f>WFP!M$4</f>
        <v>7.8</v>
      </c>
      <c r="M36" s="97">
        <f>WFP!N$4</f>
        <v>9</v>
      </c>
      <c r="N36" s="97">
        <f>WFP!O$4</f>
        <v>13.5</v>
      </c>
      <c r="O36" s="97">
        <f>WFP!P$4</f>
        <v>15.2</v>
      </c>
      <c r="P36" s="97">
        <f>WFP!Q$4</f>
        <v>15.593</v>
      </c>
      <c r="Q36" s="97">
        <f>WFP!R$4</f>
        <v>12.76</v>
      </c>
      <c r="R36" s="97">
        <f>WFP!S$4</f>
        <v>21.413</v>
      </c>
      <c r="S36" s="97">
        <f>WFP!T$4</f>
        <v>21.736000000000001</v>
      </c>
      <c r="T36" s="97">
        <f>WFP!U$4</f>
        <v>24.518999999999998</v>
      </c>
      <c r="U36" s="97">
        <f>WFP!V$4</f>
        <v>8.0969999999999995</v>
      </c>
      <c r="V36" s="97">
        <f>WFP!W$4</f>
        <v>8.1854847184070163</v>
      </c>
      <c r="W36" s="97">
        <f>WFP!X$4</f>
        <v>8.1295500000000001</v>
      </c>
      <c r="X36" s="97">
        <f>WFP!Y$4</f>
        <v>8.0984878160629687</v>
      </c>
      <c r="Y36" s="63">
        <f>WFP!Z$4</f>
        <v>7.9519219922381987</v>
      </c>
    </row>
    <row r="37" spans="1:25" ht="30" customHeight="1" x14ac:dyDescent="0.4">
      <c r="A37" s="222" t="s">
        <v>198</v>
      </c>
      <c r="B37" s="90">
        <f>SUM(B3:B36)-SUM(B9:B11,B19:B23)</f>
        <v>1105.4459823471896</v>
      </c>
      <c r="C37" s="90">
        <f>SUM(C3:C36)-SUM(C9:C11,C19:C23)</f>
        <v>1179.8144847650055</v>
      </c>
      <c r="D37" s="90">
        <f>SUM(D3:D36)-SUM(D9:D11,D19:D23)</f>
        <v>1269.6325466990425</v>
      </c>
      <c r="E37" s="90">
        <f>SUM(E3:E36)-SUM(E9:E11,E19:E23)</f>
        <v>1369.224529819604</v>
      </c>
      <c r="F37" s="90">
        <f t="shared" ref="F37:M37" si="0">SUM(F3:F36)-SUM(F9:F11,F19:F23,F31:F32)</f>
        <v>1473.361862411178</v>
      </c>
      <c r="G37" s="90">
        <f t="shared" si="0"/>
        <v>1593.3706513467132</v>
      </c>
      <c r="H37" s="90">
        <f t="shared" si="0"/>
        <v>1712.630433661986</v>
      </c>
      <c r="I37" s="90">
        <f t="shared" si="0"/>
        <v>1847.4195184098503</v>
      </c>
      <c r="J37" s="90">
        <f t="shared" si="0"/>
        <v>1987.9687376755755</v>
      </c>
      <c r="K37" s="90">
        <f t="shared" si="0"/>
        <v>2135.8863550137512</v>
      </c>
      <c r="L37" s="90">
        <f t="shared" si="0"/>
        <v>2280.079905837702</v>
      </c>
      <c r="M37" s="90">
        <f t="shared" si="0"/>
        <v>2447.6196609547119</v>
      </c>
      <c r="N37" s="90">
        <f t="shared" ref="N37:V37" si="1">SUM(N3:N36)-SUM(N9:N11,N19:N23,N31:N32,N15:N16)</f>
        <v>2631.2332062070564</v>
      </c>
      <c r="O37" s="90">
        <f t="shared" si="1"/>
        <v>2874.1858041216642</v>
      </c>
      <c r="P37" s="90">
        <f t="shared" si="1"/>
        <v>3132.6264013904943</v>
      </c>
      <c r="Q37" s="90">
        <f t="shared" si="1"/>
        <v>3288.1352360178248</v>
      </c>
      <c r="R37" s="90">
        <f t="shared" si="1"/>
        <v>3530.6052385359417</v>
      </c>
      <c r="S37" s="90">
        <f t="shared" si="1"/>
        <v>3601.8155340423336</v>
      </c>
      <c r="T37" s="90">
        <f t="shared" si="1"/>
        <v>3798.7472732659235</v>
      </c>
      <c r="U37" s="90">
        <f t="shared" si="1"/>
        <v>3858.9605327560776</v>
      </c>
      <c r="V37" s="90">
        <f t="shared" si="1"/>
        <v>3983.3176659381515</v>
      </c>
      <c r="W37" s="90">
        <f t="shared" ref="W37:Y37" si="2">SUM(W3:W36)-SUM(W9:W11,W19:W23,W31:W32,W15:W16)</f>
        <v>4052.5229761740038</v>
      </c>
      <c r="X37" s="90">
        <f t="shared" si="2"/>
        <v>4219.8374766501165</v>
      </c>
      <c r="Y37" s="58">
        <f t="shared" si="2"/>
        <v>4335.6508064330656</v>
      </c>
    </row>
    <row r="38" spans="1:25" s="195" customFormat="1" ht="60" customHeight="1" x14ac:dyDescent="0.4">
      <c r="A38" s="223" t="s">
        <v>39</v>
      </c>
      <c r="B38" s="224">
        <f>'Great Britain and overseas'!B38</f>
        <v>0.96455074062884416</v>
      </c>
      <c r="C38" s="224">
        <f>'Great Britain and overseas'!C38</f>
        <v>0.96913443613397765</v>
      </c>
      <c r="D38" s="224">
        <f>'Great Britain and overseas'!D38</f>
        <v>0.96835484952491235</v>
      </c>
      <c r="E38" s="224">
        <f>'Great Britain and overseas'!E38</f>
        <v>0.96410017069251486</v>
      </c>
      <c r="F38" s="224">
        <f>'Great Britain and overseas'!F38</f>
        <v>0.97540364484576914</v>
      </c>
      <c r="G38" s="224">
        <f>'Great Britain and overseas'!G38</f>
        <v>0.98405838426098047</v>
      </c>
      <c r="H38" s="224">
        <f>'Great Britain and overseas'!H38</f>
        <v>0.98220481010648597</v>
      </c>
      <c r="I38" s="224">
        <f>'Great Britain and overseas'!I38</f>
        <v>0.95723630419104611</v>
      </c>
      <c r="J38" s="224">
        <f>'Great Britain and overseas'!J38</f>
        <v>0.99378746609980761</v>
      </c>
      <c r="K38" s="224">
        <f>'Great Britain and overseas'!K38</f>
        <v>0.9933428233627124</v>
      </c>
      <c r="L38" s="224">
        <f>'Great Britain and overseas'!L38</f>
        <v>0.99276303092175122</v>
      </c>
      <c r="M38" s="224">
        <f>'Great Britain and overseas'!M38</f>
        <v>0.99316975150247511</v>
      </c>
      <c r="N38" s="224">
        <f>'Great Britain and overseas'!N38</f>
        <v>0.98411840246718296</v>
      </c>
      <c r="O38" s="224">
        <f>'Great Britain and overseas'!O38</f>
        <v>0.99232783783635437</v>
      </c>
      <c r="P38" s="224">
        <f>'Great Britain and overseas'!P38</f>
        <v>0.99232674108982555</v>
      </c>
      <c r="Q38" s="224">
        <f>'Great Britain and overseas'!Q38</f>
        <v>0.99450740175570496</v>
      </c>
      <c r="R38" s="224">
        <f>'Great Britain and overseas'!R38</f>
        <v>0.99499055741926801</v>
      </c>
      <c r="S38" s="224">
        <f>'Great Britain and overseas'!S38</f>
        <v>0.99542343370976061</v>
      </c>
      <c r="T38" s="224">
        <f>'Great Britain and overseas'!T38</f>
        <v>0.9963225092149558</v>
      </c>
      <c r="U38" s="224">
        <f>'Great Britain and overseas'!U38</f>
        <v>0.99668190989966843</v>
      </c>
      <c r="V38" s="224">
        <f>'Great Britain and overseas'!V38</f>
        <v>0.99762319215927098</v>
      </c>
      <c r="W38" s="224">
        <f>'Great Britain and overseas'!W38</f>
        <v>0.9963247638842766</v>
      </c>
      <c r="X38" s="224">
        <f>'Great Britain and overseas'!X38</f>
        <v>0.99684380895826308</v>
      </c>
      <c r="Y38" s="225">
        <f>'Great Britain and overseas'!Y38</f>
        <v>0.99700438365977728</v>
      </c>
    </row>
    <row r="39" spans="1:25" ht="60" customHeight="1" x14ac:dyDescent="0.4">
      <c r="A39" s="200" t="s">
        <v>216</v>
      </c>
      <c r="B39" s="177"/>
      <c r="C39" s="177"/>
      <c r="D39" s="177"/>
      <c r="E39" s="177"/>
      <c r="F39" s="177"/>
      <c r="G39" s="177"/>
      <c r="H39" s="177"/>
      <c r="I39" s="177"/>
      <c r="J39" s="177"/>
      <c r="K39" s="177"/>
      <c r="L39" s="177"/>
      <c r="M39" s="177"/>
      <c r="N39" s="177"/>
      <c r="O39" s="177"/>
      <c r="P39" s="177"/>
      <c r="Q39" s="177"/>
      <c r="R39" s="177"/>
      <c r="S39" s="177"/>
      <c r="T39" s="177"/>
      <c r="U39" s="177"/>
      <c r="V39" s="216"/>
      <c r="W39" s="216"/>
      <c r="X39" s="216"/>
      <c r="Y39" s="216"/>
    </row>
    <row r="40" spans="1:25" ht="15" x14ac:dyDescent="0.4">
      <c r="A40" s="214" t="s">
        <v>189</v>
      </c>
      <c r="B40" s="216" t="s">
        <v>13</v>
      </c>
      <c r="C40" s="216" t="s">
        <v>14</v>
      </c>
      <c r="D40" s="216" t="s">
        <v>15</v>
      </c>
      <c r="E40" s="216" t="s">
        <v>16</v>
      </c>
      <c r="F40" s="216" t="s">
        <v>17</v>
      </c>
      <c r="G40" s="216" t="s">
        <v>18</v>
      </c>
      <c r="H40" s="216" t="s">
        <v>19</v>
      </c>
      <c r="I40" s="216" t="s">
        <v>20</v>
      </c>
      <c r="J40" s="216" t="s">
        <v>21</v>
      </c>
      <c r="K40" s="216" t="s">
        <v>22</v>
      </c>
      <c r="L40" s="216" t="s">
        <v>23</v>
      </c>
      <c r="M40" s="216" t="s">
        <v>24</v>
      </c>
      <c r="N40" s="216" t="s">
        <v>25</v>
      </c>
      <c r="O40" s="216" t="s">
        <v>26</v>
      </c>
      <c r="P40" s="216" t="s">
        <v>27</v>
      </c>
      <c r="Q40" s="216" t="s">
        <v>28</v>
      </c>
      <c r="R40" s="216" t="s">
        <v>29</v>
      </c>
      <c r="S40" s="216" t="s">
        <v>30</v>
      </c>
      <c r="T40" s="216" t="s">
        <v>31</v>
      </c>
      <c r="U40" s="216" t="s">
        <v>32</v>
      </c>
      <c r="V40" s="217" t="s">
        <v>33</v>
      </c>
      <c r="W40" s="217" t="s">
        <v>34</v>
      </c>
      <c r="X40" s="217" t="s">
        <v>35</v>
      </c>
      <c r="Y40" s="218" t="s">
        <v>36</v>
      </c>
    </row>
    <row r="41" spans="1:25" ht="27.75" customHeight="1" x14ac:dyDescent="0.4">
      <c r="A41" s="219" t="s">
        <v>48</v>
      </c>
      <c r="B41" s="97" t="s">
        <v>219</v>
      </c>
      <c r="C41" s="97" t="s">
        <v>219</v>
      </c>
      <c r="D41" s="97" t="s">
        <v>219</v>
      </c>
      <c r="E41" s="97" t="s">
        <v>219</v>
      </c>
      <c r="F41" s="97" t="s">
        <v>219</v>
      </c>
      <c r="G41" s="97" t="s">
        <v>219</v>
      </c>
      <c r="H41" s="97">
        <v>1.4110421453301436</v>
      </c>
      <c r="I41" s="97">
        <v>1.611863084778262</v>
      </c>
      <c r="J41" s="97">
        <v>1.7494952825124559</v>
      </c>
      <c r="K41" s="97">
        <v>1.748258676101879</v>
      </c>
      <c r="L41" s="97">
        <v>1.5821745109680154</v>
      </c>
      <c r="M41" s="97">
        <v>1.8665372858285361</v>
      </c>
      <c r="N41" s="97">
        <v>2.2490391240222865</v>
      </c>
      <c r="O41" s="97">
        <v>3.193352844876399</v>
      </c>
      <c r="P41" s="97">
        <v>3.5889972677106545</v>
      </c>
      <c r="Q41" s="97">
        <v>4.2474473891073128</v>
      </c>
      <c r="R41" s="97">
        <v>5.4137247306019649</v>
      </c>
      <c r="S41" s="97">
        <v>6.6858666055800935</v>
      </c>
      <c r="T41" s="97">
        <v>7.8945532651386499</v>
      </c>
      <c r="U41" s="97">
        <v>9.3654106878895185</v>
      </c>
      <c r="V41" s="97">
        <v>10.518952486985459</v>
      </c>
      <c r="W41" s="97">
        <v>11.312425619959532</v>
      </c>
      <c r="X41" s="97">
        <v>12.652320538852551</v>
      </c>
      <c r="Y41" s="63">
        <v>13.949744441576552</v>
      </c>
    </row>
    <row r="42" spans="1:25" ht="15" x14ac:dyDescent="0.4">
      <c r="A42" s="219" t="s">
        <v>190</v>
      </c>
      <c r="B42" s="97">
        <v>38.268957273073468</v>
      </c>
      <c r="C42" s="97">
        <v>40.310278670943454</v>
      </c>
      <c r="D42" s="97">
        <v>38.707958646804776</v>
      </c>
      <c r="E42" s="97">
        <v>40.307620808907316</v>
      </c>
      <c r="F42" s="97">
        <v>37.019171895859131</v>
      </c>
      <c r="G42" s="97">
        <v>39.405111495054932</v>
      </c>
      <c r="H42" s="97">
        <v>40.795551777134698</v>
      </c>
      <c r="I42" s="97">
        <v>38.619779870843459</v>
      </c>
      <c r="J42" s="97">
        <v>35.916519473896791</v>
      </c>
      <c r="K42" s="97">
        <v>33.702645751287406</v>
      </c>
      <c r="L42" s="97">
        <v>31.051296022320834</v>
      </c>
      <c r="M42" s="97">
        <v>29.567691864111687</v>
      </c>
      <c r="N42" s="97">
        <v>28.219465291835714</v>
      </c>
      <c r="O42" s="97">
        <v>26.953394229805614</v>
      </c>
      <c r="P42" s="97">
        <v>25.515677534049129</v>
      </c>
      <c r="Q42" s="97">
        <v>24.800622931844</v>
      </c>
      <c r="R42" s="97">
        <v>24.164362239197477</v>
      </c>
      <c r="S42" s="97">
        <v>23.354595254443822</v>
      </c>
      <c r="T42" s="97">
        <v>22.551770158992031</v>
      </c>
      <c r="U42" s="97">
        <v>22.136669017478393</v>
      </c>
      <c r="V42" s="97">
        <v>21.33566596832852</v>
      </c>
      <c r="W42" s="97">
        <v>20.713724092105362</v>
      </c>
      <c r="X42" s="97">
        <v>21.178925672237153</v>
      </c>
      <c r="Y42" s="63">
        <v>23.311037225359961</v>
      </c>
    </row>
    <row r="43" spans="1:25" ht="15" x14ac:dyDescent="0.4">
      <c r="A43" s="219" t="s">
        <v>50</v>
      </c>
      <c r="B43" s="97" t="s">
        <v>219</v>
      </c>
      <c r="C43" s="97" t="s">
        <v>219</v>
      </c>
      <c r="D43" s="97" t="s">
        <v>219</v>
      </c>
      <c r="E43" s="97" t="s">
        <v>219</v>
      </c>
      <c r="F43" s="97" t="s">
        <v>219</v>
      </c>
      <c r="G43" s="97">
        <v>1.989773214151511E-2</v>
      </c>
      <c r="H43" s="97">
        <v>3.1562818651503517E-2</v>
      </c>
      <c r="I43" s="97">
        <v>0.31334602353837232</v>
      </c>
      <c r="J43" s="97">
        <v>0.28027903875677396</v>
      </c>
      <c r="K43" s="97">
        <v>0.30833230270475387</v>
      </c>
      <c r="L43" s="97">
        <v>0.34996570924336667</v>
      </c>
      <c r="M43" s="97">
        <v>0.65122251582276536</v>
      </c>
      <c r="N43" s="97">
        <v>0.36076081939307136</v>
      </c>
      <c r="O43" s="97">
        <v>0.47101891380137895</v>
      </c>
      <c r="P43" s="97">
        <v>0.55306467307954088</v>
      </c>
      <c r="Q43" s="97">
        <v>0.7065420002895707</v>
      </c>
      <c r="R43" s="97">
        <v>0.94173131930043286</v>
      </c>
      <c r="S43" s="97">
        <v>1.1256601311609309</v>
      </c>
      <c r="T43" s="97">
        <v>1.2642716335343238</v>
      </c>
      <c r="U43" s="97">
        <v>1.3516162898653434</v>
      </c>
      <c r="V43" s="97">
        <v>1.4103009106916624</v>
      </c>
      <c r="W43" s="97">
        <v>1.5409044055207324</v>
      </c>
      <c r="X43" s="97">
        <v>1.8988161191897872</v>
      </c>
      <c r="Y43" s="63">
        <v>1.9796237896567628</v>
      </c>
    </row>
    <row r="44" spans="1:25" ht="15" x14ac:dyDescent="0.4">
      <c r="A44" s="219"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t="s">
        <v>219</v>
      </c>
      <c r="P44" s="97" t="s">
        <v>219</v>
      </c>
      <c r="Q44" s="97" t="s">
        <v>219</v>
      </c>
      <c r="R44" s="97" t="s">
        <v>219</v>
      </c>
      <c r="S44" s="97" t="s">
        <v>219</v>
      </c>
      <c r="T44" s="97" t="s">
        <v>219</v>
      </c>
      <c r="U44" s="97" t="s">
        <v>219</v>
      </c>
      <c r="V44" s="97" t="s">
        <v>219</v>
      </c>
      <c r="W44" s="97" t="s">
        <v>219</v>
      </c>
      <c r="X44" s="97" t="s">
        <v>219</v>
      </c>
      <c r="Y44" s="63" t="s">
        <v>219</v>
      </c>
    </row>
    <row r="45" spans="1:25" ht="15" x14ac:dyDescent="0.4">
      <c r="A45" s="219" t="s">
        <v>51</v>
      </c>
      <c r="B45" s="97" t="s">
        <v>219</v>
      </c>
      <c r="C45" s="97" t="s">
        <v>219</v>
      </c>
      <c r="D45" s="97" t="s">
        <v>219</v>
      </c>
      <c r="E45" s="97" t="s">
        <v>219</v>
      </c>
      <c r="F45" s="97" t="s">
        <v>219</v>
      </c>
      <c r="G45" s="97" t="s">
        <v>219</v>
      </c>
      <c r="H45" s="97" t="s">
        <v>219</v>
      </c>
      <c r="I45" s="97" t="s">
        <v>219</v>
      </c>
      <c r="J45" s="97" t="s">
        <v>219</v>
      </c>
      <c r="K45" s="97" t="s">
        <v>219</v>
      </c>
      <c r="L45" s="97" t="s">
        <v>219</v>
      </c>
      <c r="M45" s="97" t="s">
        <v>219</v>
      </c>
      <c r="N45" s="97" t="s">
        <v>219</v>
      </c>
      <c r="O45" s="97" t="s">
        <v>219</v>
      </c>
      <c r="P45" s="97" t="s">
        <v>219</v>
      </c>
      <c r="Q45" s="97" t="s">
        <v>219</v>
      </c>
      <c r="R45" s="97" t="s">
        <v>219</v>
      </c>
      <c r="S45" s="97" t="s">
        <v>219</v>
      </c>
      <c r="T45" s="97" t="s">
        <v>219</v>
      </c>
      <c r="U45" s="97" t="s">
        <v>219</v>
      </c>
      <c r="V45" s="97" t="s">
        <v>219</v>
      </c>
      <c r="W45" s="97" t="s">
        <v>219</v>
      </c>
      <c r="X45" s="97" t="s">
        <v>219</v>
      </c>
      <c r="Y45" s="63" t="s">
        <v>219</v>
      </c>
    </row>
    <row r="46" spans="1:25" ht="26.25" customHeight="1" x14ac:dyDescent="0.4">
      <c r="A46" s="219" t="s">
        <v>52</v>
      </c>
      <c r="B46" s="97" t="s">
        <v>219</v>
      </c>
      <c r="C46" s="97" t="s">
        <v>219</v>
      </c>
      <c r="D46" s="97" t="s">
        <v>219</v>
      </c>
      <c r="E46" s="97" t="s">
        <v>219</v>
      </c>
      <c r="F46" s="97" t="s">
        <v>219</v>
      </c>
      <c r="G46" s="97" t="s">
        <v>219</v>
      </c>
      <c r="H46" s="97">
        <v>8.0252226920370582</v>
      </c>
      <c r="I46" s="97">
        <v>8.3537721580924984</v>
      </c>
      <c r="J46" s="97">
        <v>8.9973290268486128</v>
      </c>
      <c r="K46" s="97">
        <v>9.559635653936212</v>
      </c>
      <c r="L46" s="97">
        <v>9.9633830203268268</v>
      </c>
      <c r="M46" s="97">
        <v>14.618830662760907</v>
      </c>
      <c r="N46" s="97">
        <v>11.693524634285007</v>
      </c>
      <c r="O46" s="97">
        <v>12.489530239955254</v>
      </c>
      <c r="P46" s="97">
        <v>12.814782062417484</v>
      </c>
      <c r="Q46" s="97">
        <v>14.152882724649501</v>
      </c>
      <c r="R46" s="97">
        <v>15.357523110352195</v>
      </c>
      <c r="S46" s="97">
        <v>15.428691930081911</v>
      </c>
      <c r="T46" s="97">
        <v>15.257901560017805</v>
      </c>
      <c r="U46" s="97">
        <v>15.041427002157112</v>
      </c>
      <c r="V46" s="97">
        <v>14.243578048851422</v>
      </c>
      <c r="W46" s="97">
        <v>13.053977629381063</v>
      </c>
      <c r="X46" s="97">
        <v>13.544912646369042</v>
      </c>
      <c r="Y46" s="63">
        <v>12.83288206741193</v>
      </c>
    </row>
    <row r="47" spans="1:25" ht="15" x14ac:dyDescent="0.4">
      <c r="A47" s="60" t="s">
        <v>53</v>
      </c>
      <c r="B47" s="97" t="s">
        <v>219</v>
      </c>
      <c r="C47" s="97" t="s">
        <v>219</v>
      </c>
      <c r="D47" s="97" t="s">
        <v>219</v>
      </c>
      <c r="E47" s="97" t="s">
        <v>219</v>
      </c>
      <c r="F47" s="97" t="s">
        <v>219</v>
      </c>
      <c r="G47" s="97" t="s">
        <v>219</v>
      </c>
      <c r="H47" s="97">
        <v>0.99741089762139279</v>
      </c>
      <c r="I47" s="97">
        <v>0.85313025997867842</v>
      </c>
      <c r="J47" s="97">
        <v>0.78996888496245288</v>
      </c>
      <c r="K47" s="97">
        <v>0.84127882569075318</v>
      </c>
      <c r="L47" s="97">
        <v>0.77632047427644102</v>
      </c>
      <c r="M47" s="97">
        <v>3.8978331458340145</v>
      </c>
      <c r="N47" s="97">
        <v>0.89538927841251004</v>
      </c>
      <c r="O47" s="97">
        <v>0.96218303825434537</v>
      </c>
      <c r="P47" s="97">
        <v>0.99599857982629603</v>
      </c>
      <c r="Q47" s="97">
        <v>1.0414868912681587</v>
      </c>
      <c r="R47" s="97">
        <v>0.9737245077644765</v>
      </c>
      <c r="S47" s="97">
        <v>0.92572933031416405</v>
      </c>
      <c r="T47" s="97">
        <v>0.99549139083217397</v>
      </c>
      <c r="U47" s="97">
        <v>0.92199655165930072</v>
      </c>
      <c r="V47" s="97">
        <v>0.89335102261730404</v>
      </c>
      <c r="W47" s="97">
        <v>1.0409405755107939</v>
      </c>
      <c r="X47" s="97">
        <v>2.1981541078383611</v>
      </c>
      <c r="Y47" s="63">
        <v>2.6109843258491279</v>
      </c>
    </row>
    <row r="48" spans="1:25" ht="15" x14ac:dyDescent="0.4">
      <c r="A48" s="60" t="s">
        <v>54</v>
      </c>
      <c r="B48" s="97" t="s">
        <v>219</v>
      </c>
      <c r="C48" s="97" t="s">
        <v>219</v>
      </c>
      <c r="D48" s="97" t="s">
        <v>219</v>
      </c>
      <c r="E48" s="97" t="s">
        <v>219</v>
      </c>
      <c r="F48" s="97" t="s">
        <v>219</v>
      </c>
      <c r="G48" s="97" t="s">
        <v>219</v>
      </c>
      <c r="H48" s="97">
        <v>3.9654951805254046</v>
      </c>
      <c r="I48" s="97">
        <v>4.1083593955875033</v>
      </c>
      <c r="J48" s="97">
        <v>4.3851390846531437</v>
      </c>
      <c r="K48" s="97">
        <v>4.5356656444824486</v>
      </c>
      <c r="L48" s="97">
        <v>4.7485418838174756</v>
      </c>
      <c r="M48" s="97">
        <v>6.0886804271301509</v>
      </c>
      <c r="N48" s="97">
        <v>5.5626299528506422</v>
      </c>
      <c r="O48" s="97">
        <v>5.5285061010226819</v>
      </c>
      <c r="P48" s="97">
        <v>5.3885900789240697</v>
      </c>
      <c r="Q48" s="97">
        <v>5.8605023075509104</v>
      </c>
      <c r="R48" s="97">
        <v>6.2861742403668925</v>
      </c>
      <c r="S48" s="97">
        <v>6.2155549862590762</v>
      </c>
      <c r="T48" s="97">
        <v>5.6122460374069929</v>
      </c>
      <c r="U48" s="97">
        <v>5.4269637517669391</v>
      </c>
      <c r="V48" s="97">
        <v>4.8002569198295015</v>
      </c>
      <c r="W48" s="97">
        <v>4.0923372361081052</v>
      </c>
      <c r="X48" s="97">
        <v>3.5496269609343325</v>
      </c>
      <c r="Y48" s="63">
        <v>2.9786349001427399</v>
      </c>
    </row>
    <row r="49" spans="1:25" ht="15" x14ac:dyDescent="0.4">
      <c r="A49" s="60" t="s">
        <v>55</v>
      </c>
      <c r="B49" s="97" t="s">
        <v>219</v>
      </c>
      <c r="C49" s="97" t="s">
        <v>219</v>
      </c>
      <c r="D49" s="97" t="s">
        <v>219</v>
      </c>
      <c r="E49" s="97" t="s">
        <v>219</v>
      </c>
      <c r="F49" s="97" t="s">
        <v>219</v>
      </c>
      <c r="G49" s="97" t="s">
        <v>219</v>
      </c>
      <c r="H49" s="97">
        <v>3.0663468947957035</v>
      </c>
      <c r="I49" s="97">
        <v>3.398133127177926</v>
      </c>
      <c r="J49" s="97">
        <v>3.825765207903201</v>
      </c>
      <c r="K49" s="97">
        <v>4.1930257319993647</v>
      </c>
      <c r="L49" s="97">
        <v>4.444527730545107</v>
      </c>
      <c r="M49" s="97">
        <v>4.7151185855547553</v>
      </c>
      <c r="N49" s="97">
        <v>5.2341112390093754</v>
      </c>
      <c r="O49" s="97">
        <v>5.981928833561466</v>
      </c>
      <c r="P49" s="97">
        <v>6.4726517191233617</v>
      </c>
      <c r="Q49" s="97">
        <v>7.2346091802992349</v>
      </c>
      <c r="R49" s="97">
        <v>8.0887410712607704</v>
      </c>
      <c r="S49" s="97">
        <v>8.3337227827803062</v>
      </c>
      <c r="T49" s="97">
        <v>8.8452216561818364</v>
      </c>
      <c r="U49" s="97">
        <v>8.6735438260779727</v>
      </c>
      <c r="V49" s="97">
        <v>8.6133187890110108</v>
      </c>
      <c r="W49" s="97">
        <v>7.8984372049499862</v>
      </c>
      <c r="X49" s="97">
        <v>7.7536535415693271</v>
      </c>
      <c r="Y49" s="63">
        <v>7.2515925714361771</v>
      </c>
    </row>
    <row r="50" spans="1:25" ht="17.25" customHeight="1" x14ac:dyDescent="0.4">
      <c r="A50" s="219" t="s">
        <v>96</v>
      </c>
      <c r="B50" s="97" t="s">
        <v>219</v>
      </c>
      <c r="C50" s="97" t="s">
        <v>219</v>
      </c>
      <c r="D50" s="97" t="s">
        <v>219</v>
      </c>
      <c r="E50" s="97" t="s">
        <v>219</v>
      </c>
      <c r="F50" s="97" t="s">
        <v>219</v>
      </c>
      <c r="G50" s="97" t="s">
        <v>219</v>
      </c>
      <c r="H50" s="97" t="s">
        <v>219</v>
      </c>
      <c r="I50" s="97" t="s">
        <v>219</v>
      </c>
      <c r="J50" s="97" t="s">
        <v>219</v>
      </c>
      <c r="K50" s="97" t="s">
        <v>219</v>
      </c>
      <c r="L50" s="97" t="s">
        <v>219</v>
      </c>
      <c r="M50" s="97" t="s">
        <v>219</v>
      </c>
      <c r="N50" s="97" t="s">
        <v>219</v>
      </c>
      <c r="O50" s="97" t="s">
        <v>219</v>
      </c>
      <c r="P50" s="97" t="s">
        <v>219</v>
      </c>
      <c r="Q50" s="97" t="s">
        <v>219</v>
      </c>
      <c r="R50" s="97" t="s">
        <v>219</v>
      </c>
      <c r="S50" s="97" t="s">
        <v>219</v>
      </c>
      <c r="T50" s="97" t="s">
        <v>219</v>
      </c>
      <c r="U50" s="97" t="s">
        <v>219</v>
      </c>
      <c r="V50" s="97" t="s">
        <v>219</v>
      </c>
      <c r="W50" s="97" t="s">
        <v>219</v>
      </c>
      <c r="X50" s="97" t="s">
        <v>219</v>
      </c>
      <c r="Y50" s="63" t="s">
        <v>219</v>
      </c>
    </row>
    <row r="51" spans="1:25" ht="29.25" customHeight="1" x14ac:dyDescent="0.4">
      <c r="A51" s="219"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2.6818875942161199E-2</v>
      </c>
      <c r="O51" s="97">
        <v>0.5845642536176735</v>
      </c>
      <c r="P51" s="97">
        <v>1.3107694032547965</v>
      </c>
      <c r="Q51" s="97">
        <v>3.0838577237127436</v>
      </c>
      <c r="R51" s="97">
        <v>11.958576296552998</v>
      </c>
      <c r="S51" s="97">
        <v>24.653493315732728</v>
      </c>
      <c r="T51" s="97">
        <v>26.778813970807047</v>
      </c>
      <c r="U51" s="97">
        <v>27.582733581033928</v>
      </c>
      <c r="V51" s="97">
        <v>26.883228269555786</v>
      </c>
      <c r="W51" s="97">
        <v>26.867076857230536</v>
      </c>
      <c r="X51" s="97">
        <v>27.523915247373903</v>
      </c>
      <c r="Y51" s="63">
        <v>26.31405821966197</v>
      </c>
    </row>
    <row r="52" spans="1:25" ht="15" x14ac:dyDescent="0.4">
      <c r="A52" s="220" t="s">
        <v>56</v>
      </c>
      <c r="B52" s="97" t="s">
        <v>219</v>
      </c>
      <c r="C52" s="97" t="s">
        <v>219</v>
      </c>
      <c r="D52" s="97" t="s">
        <v>219</v>
      </c>
      <c r="E52" s="97" t="s">
        <v>219</v>
      </c>
      <c r="F52" s="97" t="s">
        <v>219</v>
      </c>
      <c r="G52" s="97" t="s">
        <v>219</v>
      </c>
      <c r="H52" s="97" t="s">
        <v>219</v>
      </c>
      <c r="I52" s="97" t="s">
        <v>219</v>
      </c>
      <c r="J52" s="97" t="s">
        <v>219</v>
      </c>
      <c r="K52" s="97" t="s">
        <v>219</v>
      </c>
      <c r="L52" s="97" t="s">
        <v>219</v>
      </c>
      <c r="M52" s="97" t="s">
        <v>219</v>
      </c>
      <c r="N52" s="97" t="s">
        <v>219</v>
      </c>
      <c r="O52" s="97" t="s">
        <v>219</v>
      </c>
      <c r="P52" s="97" t="s">
        <v>219</v>
      </c>
      <c r="Q52" s="97" t="s">
        <v>219</v>
      </c>
      <c r="R52" s="97" t="s">
        <v>219</v>
      </c>
      <c r="S52" s="97" t="s">
        <v>219</v>
      </c>
      <c r="T52" s="97" t="s">
        <v>219</v>
      </c>
      <c r="U52" s="97" t="s">
        <v>219</v>
      </c>
      <c r="V52" s="97" t="s">
        <v>219</v>
      </c>
      <c r="W52" s="97" t="s">
        <v>219</v>
      </c>
      <c r="X52" s="97" t="s">
        <v>219</v>
      </c>
      <c r="Y52" s="63">
        <v>8.2779328675467116</v>
      </c>
    </row>
    <row r="53" spans="1:25" ht="15" x14ac:dyDescent="0.4">
      <c r="A53" s="60"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t="s">
        <v>219</v>
      </c>
      <c r="O53" s="97" t="s">
        <v>219</v>
      </c>
      <c r="P53" s="97" t="s">
        <v>219</v>
      </c>
      <c r="Q53" s="97" t="s">
        <v>219</v>
      </c>
      <c r="R53" s="97" t="s">
        <v>219</v>
      </c>
      <c r="S53" s="97" t="s">
        <v>219</v>
      </c>
      <c r="T53" s="97" t="s">
        <v>219</v>
      </c>
      <c r="U53" s="97" t="s">
        <v>219</v>
      </c>
      <c r="V53" s="97" t="s">
        <v>219</v>
      </c>
      <c r="W53" s="97" t="s">
        <v>219</v>
      </c>
      <c r="X53" s="97" t="s">
        <v>219</v>
      </c>
      <c r="Y53" s="63" t="s">
        <v>219</v>
      </c>
    </row>
    <row r="54" spans="1:25" ht="15" x14ac:dyDescent="0.4">
      <c r="A54" s="60"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t="s">
        <v>219</v>
      </c>
      <c r="O54" s="97" t="s">
        <v>219</v>
      </c>
      <c r="P54" s="97" t="s">
        <v>219</v>
      </c>
      <c r="Q54" s="97" t="s">
        <v>219</v>
      </c>
      <c r="R54" s="97" t="s">
        <v>219</v>
      </c>
      <c r="S54" s="97" t="s">
        <v>219</v>
      </c>
      <c r="T54" s="97" t="s">
        <v>219</v>
      </c>
      <c r="U54" s="97" t="s">
        <v>219</v>
      </c>
      <c r="V54" s="97" t="s">
        <v>219</v>
      </c>
      <c r="W54" s="97" t="s">
        <v>219</v>
      </c>
      <c r="X54" s="97" t="s">
        <v>219</v>
      </c>
      <c r="Y54" s="63" t="s">
        <v>219</v>
      </c>
    </row>
    <row r="55" spans="1:25" ht="15" x14ac:dyDescent="0.4">
      <c r="A55" s="220" t="s">
        <v>57</v>
      </c>
      <c r="B55" s="97">
        <v>53.500894229681542</v>
      </c>
      <c r="C55" s="97">
        <v>50.901008202887247</v>
      </c>
      <c r="D55" s="97">
        <v>49.956298794220004</v>
      </c>
      <c r="E55" s="97">
        <v>48.401111120400266</v>
      </c>
      <c r="F55" s="97">
        <v>53.963244163638834</v>
      </c>
      <c r="G55" s="97">
        <v>53.66247040552247</v>
      </c>
      <c r="H55" s="97">
        <v>53.816202967302729</v>
      </c>
      <c r="I55" s="97">
        <v>55.60636410888096</v>
      </c>
      <c r="J55" s="97">
        <v>56.603220230890912</v>
      </c>
      <c r="K55" s="97">
        <v>58.311238713604574</v>
      </c>
      <c r="L55" s="97">
        <v>57.008852076371454</v>
      </c>
      <c r="M55" s="97">
        <v>57.98581748784666</v>
      </c>
      <c r="N55" s="97">
        <v>55.296229596736893</v>
      </c>
      <c r="O55" s="97">
        <v>52.4505742992093</v>
      </c>
      <c r="P55" s="97">
        <v>46.581702354043621</v>
      </c>
      <c r="Q55" s="97">
        <v>41.535431119858501</v>
      </c>
      <c r="R55" s="97">
        <v>28.549197569957276</v>
      </c>
      <c r="S55" s="97">
        <v>10.772926841602539</v>
      </c>
      <c r="T55" s="97">
        <v>4.8025928032046936</v>
      </c>
      <c r="U55" s="97">
        <v>1.5171195078976643</v>
      </c>
      <c r="V55" s="97">
        <v>0.47151878763299415</v>
      </c>
      <c r="W55" s="97">
        <v>0.30185587398166747</v>
      </c>
      <c r="X55" s="97" t="s">
        <v>219</v>
      </c>
      <c r="Y55" s="63" t="s">
        <v>219</v>
      </c>
    </row>
    <row r="56" spans="1:25" ht="27" customHeight="1" x14ac:dyDescent="0.4">
      <c r="A56" s="219" t="s">
        <v>58</v>
      </c>
      <c r="B56" s="97" t="s">
        <v>219</v>
      </c>
      <c r="C56" s="97" t="s">
        <v>219</v>
      </c>
      <c r="D56" s="97" t="s">
        <v>219</v>
      </c>
      <c r="E56" s="97" t="s">
        <v>219</v>
      </c>
      <c r="F56" s="97">
        <v>3.9007495373647312</v>
      </c>
      <c r="G56" s="97">
        <v>3.3318606046930261</v>
      </c>
      <c r="H56" s="97">
        <v>2.2000646661687817</v>
      </c>
      <c r="I56" s="97">
        <v>2.0955774060982</v>
      </c>
      <c r="J56" s="97">
        <v>1.4176191237945985</v>
      </c>
      <c r="K56" s="97">
        <v>0.74573308755230849</v>
      </c>
      <c r="L56" s="97">
        <v>1.3505065986987039</v>
      </c>
      <c r="M56" s="97">
        <v>0.88145792960914504</v>
      </c>
      <c r="N56" s="97">
        <v>0.56634541436549868</v>
      </c>
      <c r="O56" s="97">
        <v>0.5116430368014121</v>
      </c>
      <c r="P56" s="97">
        <v>0.40589366912133223</v>
      </c>
      <c r="Q56" s="97">
        <v>0.35659105149086995</v>
      </c>
      <c r="R56" s="97">
        <v>0.21625362454888666</v>
      </c>
      <c r="S56" s="97">
        <v>0.15287980094323564</v>
      </c>
      <c r="T56" s="97">
        <v>0.10339407590120986</v>
      </c>
      <c r="U56" s="97">
        <v>0.10285539169487021</v>
      </c>
      <c r="V56" s="97">
        <v>9.1838355004976974E-2</v>
      </c>
      <c r="W56" s="97">
        <v>7.4010708433110459E-2</v>
      </c>
      <c r="X56" s="97">
        <v>0.20006679473291464</v>
      </c>
      <c r="Y56" s="63">
        <v>0.13452464156606161</v>
      </c>
    </row>
    <row r="57" spans="1:25" ht="15" x14ac:dyDescent="0.4">
      <c r="A57" s="60" t="s">
        <v>59</v>
      </c>
      <c r="B57" s="97" t="s">
        <v>219</v>
      </c>
      <c r="C57" s="97" t="s">
        <v>219</v>
      </c>
      <c r="D57" s="97" t="s">
        <v>219</v>
      </c>
      <c r="E57" s="97" t="s">
        <v>219</v>
      </c>
      <c r="F57" s="97">
        <v>1.7039338770225805</v>
      </c>
      <c r="G57" s="97">
        <v>1.0900709016431751</v>
      </c>
      <c r="H57" s="97">
        <v>0.63337871921142586</v>
      </c>
      <c r="I57" s="97">
        <v>0.47580540520801357</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63" t="s">
        <v>219</v>
      </c>
    </row>
    <row r="58" spans="1:25" ht="15" x14ac:dyDescent="0.4">
      <c r="A58" s="60" t="s">
        <v>193</v>
      </c>
      <c r="B58" s="97" t="s">
        <v>219</v>
      </c>
      <c r="C58" s="97" t="s">
        <v>219</v>
      </c>
      <c r="D58" s="97" t="s">
        <v>219</v>
      </c>
      <c r="E58" s="97" t="s">
        <v>219</v>
      </c>
      <c r="F58" s="97">
        <v>0.95734651888612265</v>
      </c>
      <c r="G58" s="97">
        <v>0.99538869053240531</v>
      </c>
      <c r="H58" s="97">
        <v>0.60843237888903212</v>
      </c>
      <c r="I58" s="97">
        <v>0.63236225712753658</v>
      </c>
      <c r="J58" s="97">
        <v>0.57476443868254401</v>
      </c>
      <c r="K58" s="97">
        <v>0.30022699018348159</v>
      </c>
      <c r="L58" s="97">
        <v>0.18796446576697445</v>
      </c>
      <c r="M58" s="97">
        <v>0.23987733739165515</v>
      </c>
      <c r="N58" s="97">
        <v>0.25130418409251004</v>
      </c>
      <c r="O58" s="97">
        <v>0.23655145536023434</v>
      </c>
      <c r="P58" s="97">
        <v>0.18435905582225939</v>
      </c>
      <c r="Q58" s="97">
        <v>0.16960789339501414</v>
      </c>
      <c r="R58" s="97">
        <v>6.7841257964161031E-2</v>
      </c>
      <c r="S58" s="97">
        <v>5.0949542597108329E-2</v>
      </c>
      <c r="T58" s="97">
        <v>3.1220006667956417E-2</v>
      </c>
      <c r="U58" s="97">
        <v>8.6443496148188165E-3</v>
      </c>
      <c r="V58" s="97" t="s">
        <v>219</v>
      </c>
      <c r="W58" s="97" t="s">
        <v>219</v>
      </c>
      <c r="X58" s="97" t="s">
        <v>219</v>
      </c>
      <c r="Y58" s="63" t="s">
        <v>219</v>
      </c>
    </row>
    <row r="59" spans="1:25" ht="15" x14ac:dyDescent="0.4">
      <c r="A59" s="60" t="s">
        <v>194</v>
      </c>
      <c r="B59" s="97" t="s">
        <v>219</v>
      </c>
      <c r="C59" s="97" t="s">
        <v>219</v>
      </c>
      <c r="D59" s="97" t="s">
        <v>219</v>
      </c>
      <c r="E59" s="97" t="s">
        <v>219</v>
      </c>
      <c r="F59" s="97">
        <v>1.0080428258171912</v>
      </c>
      <c r="G59" s="97">
        <v>1.0052698092618513</v>
      </c>
      <c r="H59" s="97">
        <v>0.7934337929074613</v>
      </c>
      <c r="I59" s="97">
        <v>0.85219005335392817</v>
      </c>
      <c r="J59" s="97">
        <v>0.61402305317038397</v>
      </c>
      <c r="K59" s="97">
        <v>0.28799139238153965</v>
      </c>
      <c r="L59" s="97">
        <v>0.36996915288266735</v>
      </c>
      <c r="M59" s="97">
        <v>0.29947510251298426</v>
      </c>
      <c r="N59" s="97">
        <v>0.26845050690625005</v>
      </c>
      <c r="O59" s="97">
        <v>0.2247997789077909</v>
      </c>
      <c r="P59" s="97">
        <v>0.16312822306375963</v>
      </c>
      <c r="Q59" s="97">
        <v>0.14423986281706672</v>
      </c>
      <c r="R59" s="97">
        <v>0.10444990566106631</v>
      </c>
      <c r="S59" s="97">
        <v>7.2148177771704208E-2</v>
      </c>
      <c r="T59" s="97">
        <v>5.6282984594437618E-2</v>
      </c>
      <c r="U59" s="97">
        <v>3.8734524150071378E-2</v>
      </c>
      <c r="V59" s="97">
        <v>4.4426285267662166E-2</v>
      </c>
      <c r="W59" s="97">
        <v>4.0410977017590353E-2</v>
      </c>
      <c r="X59" s="97">
        <v>0.15896120848381379</v>
      </c>
      <c r="Y59" s="63">
        <v>0.10422242743029429</v>
      </c>
    </row>
    <row r="60" spans="1:25" ht="15" x14ac:dyDescent="0.4">
      <c r="A60" s="60" t="s">
        <v>195</v>
      </c>
      <c r="B60" s="97" t="s">
        <v>219</v>
      </c>
      <c r="C60" s="97" t="s">
        <v>219</v>
      </c>
      <c r="D60" s="97" t="s">
        <v>219</v>
      </c>
      <c r="E60" s="97" t="s">
        <v>219</v>
      </c>
      <c r="F60" s="97">
        <v>2.6420266759560246E-2</v>
      </c>
      <c r="G60" s="97">
        <v>1.472318677415616E-2</v>
      </c>
      <c r="H60" s="97" t="s">
        <v>219</v>
      </c>
      <c r="I60" s="97" t="s">
        <v>219</v>
      </c>
      <c r="J60" s="97" t="s">
        <v>219</v>
      </c>
      <c r="K60" s="97" t="s">
        <v>219</v>
      </c>
      <c r="L60" s="97" t="s">
        <v>219</v>
      </c>
      <c r="M60" s="97" t="s">
        <v>219</v>
      </c>
      <c r="N60" s="97" t="s">
        <v>219</v>
      </c>
      <c r="O60" s="97" t="s">
        <v>219</v>
      </c>
      <c r="P60" s="97" t="s">
        <v>219</v>
      </c>
      <c r="Q60" s="97" t="s">
        <v>219</v>
      </c>
      <c r="R60" s="97" t="s">
        <v>219</v>
      </c>
      <c r="S60" s="97" t="s">
        <v>219</v>
      </c>
      <c r="T60" s="97" t="s">
        <v>219</v>
      </c>
      <c r="U60" s="97" t="s">
        <v>219</v>
      </c>
      <c r="V60" s="97" t="s">
        <v>219</v>
      </c>
      <c r="W60" s="97" t="s">
        <v>219</v>
      </c>
      <c r="X60" s="97">
        <v>5.1388461813009566E-2</v>
      </c>
      <c r="Y60" s="63">
        <v>2.9765008780100424E-2</v>
      </c>
    </row>
    <row r="61" spans="1:25" ht="15" x14ac:dyDescent="0.4">
      <c r="A61" s="60" t="s">
        <v>196</v>
      </c>
      <c r="B61" s="97" t="s">
        <v>219</v>
      </c>
      <c r="C61" s="97" t="s">
        <v>219</v>
      </c>
      <c r="D61" s="97" t="s">
        <v>219</v>
      </c>
      <c r="E61" s="97" t="s">
        <v>219</v>
      </c>
      <c r="F61" s="97">
        <v>0.20500604887927659</v>
      </c>
      <c r="G61" s="97">
        <v>0.22640801648143891</v>
      </c>
      <c r="H61" s="97">
        <v>0.16481977516086252</v>
      </c>
      <c r="I61" s="97">
        <v>0.13521969040872187</v>
      </c>
      <c r="J61" s="97">
        <v>0.22883163194167067</v>
      </c>
      <c r="K61" s="97">
        <v>0.18928295635893866</v>
      </c>
      <c r="L61" s="97">
        <v>1.1702383669453238</v>
      </c>
      <c r="M61" s="97">
        <v>0.38004000367523832</v>
      </c>
      <c r="N61" s="97">
        <v>4.259590740407921E-2</v>
      </c>
      <c r="O61" s="97">
        <v>3.9996267400156361E-2</v>
      </c>
      <c r="P61" s="97">
        <v>3.4979070797084434E-2</v>
      </c>
      <c r="Q61" s="97">
        <v>4.8780460922114105E-2</v>
      </c>
      <c r="R61" s="97">
        <v>3.5903097691132299E-2</v>
      </c>
      <c r="S61" s="97" t="s">
        <v>219</v>
      </c>
      <c r="T61" s="97">
        <v>1.9863046594727696E-2</v>
      </c>
      <c r="U61" s="97">
        <v>1.57703284323421E-2</v>
      </c>
      <c r="V61" s="97" t="s">
        <v>219</v>
      </c>
      <c r="W61" s="97" t="s">
        <v>219</v>
      </c>
      <c r="X61" s="97">
        <v>5.8533756280914609E-3</v>
      </c>
      <c r="Y61" s="63" t="s">
        <v>219</v>
      </c>
    </row>
    <row r="62" spans="1:25" ht="26.25" customHeight="1" x14ac:dyDescent="0.4">
      <c r="A62" s="220" t="s">
        <v>200</v>
      </c>
      <c r="B62" s="97" t="s">
        <v>219</v>
      </c>
      <c r="C62" s="97" t="s">
        <v>219</v>
      </c>
      <c r="D62" s="97" t="s">
        <v>219</v>
      </c>
      <c r="E62" s="97" t="s">
        <v>219</v>
      </c>
      <c r="F62" s="97">
        <v>14.92448214978857</v>
      </c>
      <c r="G62" s="97">
        <v>16.605372571454829</v>
      </c>
      <c r="H62" s="97">
        <v>18.739810917513353</v>
      </c>
      <c r="I62" s="97">
        <v>18.466914654412463</v>
      </c>
      <c r="J62" s="97">
        <v>15.737839360989634</v>
      </c>
      <c r="K62" s="97">
        <v>15.315032743219694</v>
      </c>
      <c r="L62" s="97">
        <v>19.520546811204216</v>
      </c>
      <c r="M62" s="97">
        <v>19.343854817860841</v>
      </c>
      <c r="N62" s="97">
        <v>19.611529696872108</v>
      </c>
      <c r="O62" s="97">
        <v>20.103182392155354</v>
      </c>
      <c r="P62" s="97">
        <v>20.686203878880505</v>
      </c>
      <c r="Q62" s="97">
        <v>20.514266736498286</v>
      </c>
      <c r="R62" s="97">
        <v>20.852519081673709</v>
      </c>
      <c r="S62" s="97">
        <v>20.67854581799196</v>
      </c>
      <c r="T62" s="97">
        <v>20.954521993312916</v>
      </c>
      <c r="U62" s="97">
        <v>19.829854717514749</v>
      </c>
      <c r="V62" s="97">
        <v>19.331242806237164</v>
      </c>
      <c r="W62" s="97">
        <v>19.195332542508925</v>
      </c>
      <c r="X62" s="97">
        <v>19.362153330354587</v>
      </c>
      <c r="Y62" s="63">
        <v>19.53245748100915</v>
      </c>
    </row>
    <row r="63" spans="1:25" ht="15" x14ac:dyDescent="0.4">
      <c r="A63" s="219" t="s">
        <v>65</v>
      </c>
      <c r="B63" s="97" t="s">
        <v>219</v>
      </c>
      <c r="C63" s="97" t="s">
        <v>219</v>
      </c>
      <c r="D63" s="97" t="s">
        <v>219</v>
      </c>
      <c r="E63" s="97" t="s">
        <v>219</v>
      </c>
      <c r="F63" s="97">
        <v>0.32402526904813111</v>
      </c>
      <c r="G63" s="97">
        <v>0.29127767401165944</v>
      </c>
      <c r="H63" s="97">
        <v>0.30730725966951089</v>
      </c>
      <c r="I63" s="97">
        <v>0.28086976046699497</v>
      </c>
      <c r="J63" s="97">
        <v>0.39891821495544438</v>
      </c>
      <c r="K63" s="97">
        <v>0.28773717772441071</v>
      </c>
      <c r="L63" s="97">
        <v>0.32079702736454485</v>
      </c>
      <c r="M63" s="97">
        <v>0.34544308197631068</v>
      </c>
      <c r="N63" s="97">
        <v>0.46419961789571107</v>
      </c>
      <c r="O63" s="97">
        <v>0.79651937182574684</v>
      </c>
      <c r="P63" s="97">
        <v>0.82022873764435467</v>
      </c>
      <c r="Q63" s="97">
        <v>0.9804986116743849</v>
      </c>
      <c r="R63" s="97">
        <v>1.0515195384453375</v>
      </c>
      <c r="S63" s="97">
        <v>0.89696823335987086</v>
      </c>
      <c r="T63" s="97">
        <v>0.64031401071741045</v>
      </c>
      <c r="U63" s="97">
        <v>0.96976622388815115</v>
      </c>
      <c r="V63" s="97">
        <v>0.34428781866209646</v>
      </c>
      <c r="W63" s="97">
        <v>0.25697188763247253</v>
      </c>
      <c r="X63" s="97">
        <v>0.55930464089136089</v>
      </c>
      <c r="Y63" s="63">
        <v>0.48111336506115487</v>
      </c>
    </row>
    <row r="64" spans="1:25" ht="15" x14ac:dyDescent="0.4">
      <c r="A64" s="219" t="s">
        <v>66</v>
      </c>
      <c r="B64" s="97" t="s">
        <v>219</v>
      </c>
      <c r="C64" s="97" t="s">
        <v>219</v>
      </c>
      <c r="D64" s="97" t="s">
        <v>219</v>
      </c>
      <c r="E64" s="97" t="s">
        <v>219</v>
      </c>
      <c r="F64" s="97" t="s">
        <v>219</v>
      </c>
      <c r="G64" s="97">
        <v>0.11558184592786036</v>
      </c>
      <c r="H64" s="97" t="s">
        <v>219</v>
      </c>
      <c r="I64" s="97">
        <v>0.28394658829469011</v>
      </c>
      <c r="J64" s="97">
        <v>0.54332376427790163</v>
      </c>
      <c r="K64" s="97">
        <v>0.2105179295977595</v>
      </c>
      <c r="L64" s="97">
        <v>0.44329982202066609</v>
      </c>
      <c r="M64" s="97">
        <v>0.30178612111812181</v>
      </c>
      <c r="N64" s="97">
        <v>0.64497978217574792</v>
      </c>
      <c r="O64" s="97">
        <v>0.80494244685092542</v>
      </c>
      <c r="P64" s="97">
        <v>0.79429409490481118</v>
      </c>
      <c r="Q64" s="97">
        <v>0.88280873862817266</v>
      </c>
      <c r="R64" s="97">
        <v>1.3222657182394386</v>
      </c>
      <c r="S64" s="97">
        <v>1.5724021511607409</v>
      </c>
      <c r="T64" s="97">
        <v>0.96715053369490001</v>
      </c>
      <c r="U64" s="97">
        <v>1.3901844630390128</v>
      </c>
      <c r="V64" s="97">
        <v>1.3017284538402116</v>
      </c>
      <c r="W64" s="97">
        <v>0.93641103452365337</v>
      </c>
      <c r="X64" s="97">
        <v>0.44818784766125236</v>
      </c>
      <c r="Y64" s="63">
        <v>1.0761765475192715</v>
      </c>
    </row>
    <row r="65" spans="1:25" ht="15" x14ac:dyDescent="0.4">
      <c r="A65" s="219" t="s">
        <v>197</v>
      </c>
      <c r="B65" s="97" t="s">
        <v>219</v>
      </c>
      <c r="C65" s="97" t="s">
        <v>219</v>
      </c>
      <c r="D65" s="97" t="s">
        <v>219</v>
      </c>
      <c r="E65" s="97" t="s">
        <v>219</v>
      </c>
      <c r="F65" s="97" t="s">
        <v>219</v>
      </c>
      <c r="G65" s="97" t="s">
        <v>219</v>
      </c>
      <c r="H65" s="97" t="s">
        <v>219</v>
      </c>
      <c r="I65" s="97" t="s">
        <v>219</v>
      </c>
      <c r="J65" s="97" t="s">
        <v>219</v>
      </c>
      <c r="K65" s="97" t="s">
        <v>219</v>
      </c>
      <c r="L65" s="97" t="s">
        <v>219</v>
      </c>
      <c r="M65" s="97" t="s">
        <v>219</v>
      </c>
      <c r="N65" s="97" t="s">
        <v>219</v>
      </c>
      <c r="O65" s="97" t="s">
        <v>219</v>
      </c>
      <c r="P65" s="97" t="s">
        <v>219</v>
      </c>
      <c r="Q65" s="97" t="s">
        <v>219</v>
      </c>
      <c r="R65" s="97" t="s">
        <v>219</v>
      </c>
      <c r="S65" s="97" t="s">
        <v>219</v>
      </c>
      <c r="T65" s="97" t="s">
        <v>219</v>
      </c>
      <c r="U65" s="97" t="s">
        <v>219</v>
      </c>
      <c r="V65" s="97" t="s">
        <v>219</v>
      </c>
      <c r="W65" s="97" t="s">
        <v>219</v>
      </c>
      <c r="X65" s="97" t="s">
        <v>219</v>
      </c>
      <c r="Y65" s="63" t="s">
        <v>219</v>
      </c>
    </row>
    <row r="66" spans="1:25" ht="15" x14ac:dyDescent="0.4">
      <c r="A66" s="219" t="s">
        <v>100</v>
      </c>
      <c r="B66" s="97" t="s">
        <v>219</v>
      </c>
      <c r="C66" s="97" t="s">
        <v>219</v>
      </c>
      <c r="D66" s="97" t="s">
        <v>219</v>
      </c>
      <c r="E66" s="97" t="s">
        <v>219</v>
      </c>
      <c r="F66" s="97" t="s">
        <v>219</v>
      </c>
      <c r="G66" s="97" t="s">
        <v>219</v>
      </c>
      <c r="H66" s="97" t="s">
        <v>219</v>
      </c>
      <c r="I66" s="97" t="s">
        <v>219</v>
      </c>
      <c r="J66" s="97">
        <v>1.3945350420946718</v>
      </c>
      <c r="K66" s="97">
        <v>0.98627334119422116</v>
      </c>
      <c r="L66" s="97">
        <v>1.9430835690796899</v>
      </c>
      <c r="M66" s="97">
        <v>2.3202265911197864</v>
      </c>
      <c r="N66" s="97">
        <v>1.2813286657313174</v>
      </c>
      <c r="O66" s="97">
        <v>1.0099694246176889</v>
      </c>
      <c r="P66" s="97">
        <v>1.045203517148914</v>
      </c>
      <c r="Q66" s="97">
        <v>0.86453951615904645</v>
      </c>
      <c r="R66" s="97">
        <v>0.6400264404658631</v>
      </c>
      <c r="S66" s="97">
        <v>0.68066325951633067</v>
      </c>
      <c r="T66" s="97">
        <v>0.63706367451475809</v>
      </c>
      <c r="U66" s="97">
        <v>0.73896401375461584</v>
      </c>
      <c r="V66" s="97">
        <v>0.89320593234445778</v>
      </c>
      <c r="W66" s="97">
        <v>1.1078748927491271</v>
      </c>
      <c r="X66" s="97">
        <v>2.3409717105409671</v>
      </c>
      <c r="Y66" s="63">
        <v>2.6971525220490324</v>
      </c>
    </row>
    <row r="67" spans="1:25" ht="27" customHeight="1" x14ac:dyDescent="0.4">
      <c r="A67" s="219"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6.8677993971393764E-2</v>
      </c>
      <c r="T67" s="97">
        <v>0.53356505006097654</v>
      </c>
      <c r="U67" s="97">
        <v>0.99450742908436185</v>
      </c>
      <c r="V67" s="97">
        <v>1.9078640179800295</v>
      </c>
      <c r="W67" s="97">
        <v>3.2965276471423612</v>
      </c>
      <c r="X67" s="97">
        <v>4.8207351599778088</v>
      </c>
      <c r="Y67" s="63">
        <v>7.143751523764581</v>
      </c>
    </row>
    <row r="68" spans="1:25" ht="15" x14ac:dyDescent="0.4">
      <c r="A68" s="219" t="s">
        <v>67</v>
      </c>
      <c r="B68" s="97">
        <v>1.047951794219079</v>
      </c>
      <c r="C68" s="97">
        <v>0.92622791463156218</v>
      </c>
      <c r="D68" s="97">
        <v>1.2071620429637748</v>
      </c>
      <c r="E68" s="97">
        <v>1.2609955851174932</v>
      </c>
      <c r="F68" s="97">
        <v>3.5059356890826714</v>
      </c>
      <c r="G68" s="97">
        <v>3.1512020433284387</v>
      </c>
      <c r="H68" s="97">
        <v>2.4077567522410099</v>
      </c>
      <c r="I68" s="97">
        <v>2.2315773536799668</v>
      </c>
      <c r="J68" s="97">
        <v>2.2577694746454511</v>
      </c>
      <c r="K68" s="97">
        <v>2.2690203513481548</v>
      </c>
      <c r="L68" s="97">
        <v>2.4350350904926694</v>
      </c>
      <c r="M68" s="97">
        <v>2.4046290075773786</v>
      </c>
      <c r="N68" s="97">
        <v>2.4088207894061342</v>
      </c>
      <c r="O68" s="97">
        <v>2.3628233923793336</v>
      </c>
      <c r="P68" s="97">
        <v>2.1876815244063637</v>
      </c>
      <c r="Q68" s="97">
        <v>2.1979898107607942</v>
      </c>
      <c r="R68" s="97">
        <v>2.1799072751541311</v>
      </c>
      <c r="S68" s="97">
        <v>1.6268220647908203</v>
      </c>
      <c r="T68" s="97">
        <v>0.57389940399931294</v>
      </c>
      <c r="U68" s="97">
        <v>0.3996608127417377</v>
      </c>
      <c r="V68" s="97">
        <v>0.33133950473696455</v>
      </c>
      <c r="W68" s="97">
        <v>0.29784564956082993</v>
      </c>
      <c r="X68" s="97">
        <v>0.27158971645450192</v>
      </c>
      <c r="Y68" s="63">
        <v>0.22840852759681612</v>
      </c>
    </row>
    <row r="69" spans="1:25" ht="15" x14ac:dyDescent="0.4">
      <c r="A69" s="60" t="s">
        <v>54</v>
      </c>
      <c r="B69" s="97" t="s">
        <v>219</v>
      </c>
      <c r="C69" s="97" t="s">
        <v>219</v>
      </c>
      <c r="D69" s="97" t="s">
        <v>219</v>
      </c>
      <c r="E69" s="97" t="s">
        <v>219</v>
      </c>
      <c r="F69" s="97">
        <v>2.7574696695879863</v>
      </c>
      <c r="G69" s="97">
        <v>2.5373562549127588</v>
      </c>
      <c r="H69" s="97">
        <v>2.0085859487161248</v>
      </c>
      <c r="I69" s="97">
        <v>1.8844026219658254</v>
      </c>
      <c r="J69" s="97">
        <v>1.988576754177263</v>
      </c>
      <c r="K69" s="97">
        <v>2.0281215526955987</v>
      </c>
      <c r="L69" s="97">
        <v>2.1653719166597623</v>
      </c>
      <c r="M69" s="97">
        <v>1.9838963048469851</v>
      </c>
      <c r="N69" s="97">
        <v>2.0430345916058048</v>
      </c>
      <c r="O69" s="97">
        <v>2.0353643221601931</v>
      </c>
      <c r="P69" s="97">
        <v>1.8905311573713306</v>
      </c>
      <c r="Q69" s="97">
        <v>1.8724920086030818</v>
      </c>
      <c r="R69" s="97">
        <v>1.8582627949767627</v>
      </c>
      <c r="S69" s="97">
        <v>1.3305790793146925</v>
      </c>
      <c r="T69" s="97">
        <v>0.26020000211991706</v>
      </c>
      <c r="U69" s="97">
        <v>0.11329250712142626</v>
      </c>
      <c r="V69" s="97">
        <v>7.733814071022474E-2</v>
      </c>
      <c r="W69" s="97">
        <v>5.1324677923969809E-2</v>
      </c>
      <c r="X69" s="97">
        <v>3.5711913778779157E-2</v>
      </c>
      <c r="Y69" s="63" t="s">
        <v>219</v>
      </c>
    </row>
    <row r="70" spans="1:25" ht="15" x14ac:dyDescent="0.4">
      <c r="A70" s="60" t="s">
        <v>55</v>
      </c>
      <c r="B70" s="97" t="s">
        <v>219</v>
      </c>
      <c r="C70" s="97" t="s">
        <v>219</v>
      </c>
      <c r="D70" s="97" t="s">
        <v>219</v>
      </c>
      <c r="E70" s="97" t="s">
        <v>219</v>
      </c>
      <c r="F70" s="97">
        <v>0.74846601949468472</v>
      </c>
      <c r="G70" s="97">
        <v>0.61384578841567983</v>
      </c>
      <c r="H70" s="97">
        <v>0.39917080352488504</v>
      </c>
      <c r="I70" s="97">
        <v>0.3471747317141412</v>
      </c>
      <c r="J70" s="97">
        <v>0.26919272046818798</v>
      </c>
      <c r="K70" s="97">
        <v>0.24089879865255645</v>
      </c>
      <c r="L70" s="97">
        <v>0.2696631738329075</v>
      </c>
      <c r="M70" s="97">
        <v>0.42073270273039359</v>
      </c>
      <c r="N70" s="97">
        <v>0.36578619780032928</v>
      </c>
      <c r="O70" s="97">
        <v>0.32745907021914045</v>
      </c>
      <c r="P70" s="97">
        <v>0.29715036703503284</v>
      </c>
      <c r="Q70" s="97">
        <v>0.32549780215771262</v>
      </c>
      <c r="R70" s="97">
        <v>0.32164448017736852</v>
      </c>
      <c r="S70" s="97">
        <v>0.29624298547612765</v>
      </c>
      <c r="T70" s="97">
        <v>0.31369940187939582</v>
      </c>
      <c r="U70" s="97">
        <v>0.28636830562031146</v>
      </c>
      <c r="V70" s="97">
        <v>0.25400136402673984</v>
      </c>
      <c r="W70" s="97">
        <v>0.24652097163686015</v>
      </c>
      <c r="X70" s="97">
        <v>0.23587780267572278</v>
      </c>
      <c r="Y70" s="63">
        <v>0.22840852759681612</v>
      </c>
    </row>
    <row r="71" spans="1:25" ht="15" x14ac:dyDescent="0.4">
      <c r="A71" s="221" t="s">
        <v>68</v>
      </c>
      <c r="B71" s="97">
        <v>1623.9538411529838</v>
      </c>
      <c r="C71" s="97">
        <v>1732.4051020145296</v>
      </c>
      <c r="D71" s="97">
        <v>1843.4618824120705</v>
      </c>
      <c r="E71" s="97">
        <v>1986.7921684851158</v>
      </c>
      <c r="F71" s="97">
        <v>2078.3864376911729</v>
      </c>
      <c r="G71" s="97">
        <v>2224.7977437252052</v>
      </c>
      <c r="H71" s="97">
        <v>2330.3582224749357</v>
      </c>
      <c r="I71" s="97">
        <v>2468.7113014762249</v>
      </c>
      <c r="J71" s="97">
        <v>2588.8175407058193</v>
      </c>
      <c r="K71" s="97">
        <v>2720.5596713652708</v>
      </c>
      <c r="L71" s="97">
        <v>2825.1897534060204</v>
      </c>
      <c r="M71" s="97">
        <v>2953.6305899131494</v>
      </c>
      <c r="N71" s="97">
        <v>3099.7422594107825</v>
      </c>
      <c r="O71" s="97">
        <v>3343.9705465824095</v>
      </c>
      <c r="P71" s="97">
        <v>3600.6786980534525</v>
      </c>
      <c r="Q71" s="97">
        <v>3733.0647097148462</v>
      </c>
      <c r="R71" s="97">
        <v>3926.4152429519536</v>
      </c>
      <c r="S71" s="97">
        <v>3935.0831945904342</v>
      </c>
      <c r="T71" s="97">
        <v>4100.503134298142</v>
      </c>
      <c r="U71" s="97">
        <v>4150.8560275795917</v>
      </c>
      <c r="V71" s="97">
        <v>4187.3793677715566</v>
      </c>
      <c r="W71" s="97">
        <v>4191.4367758340313</v>
      </c>
      <c r="X71" s="97">
        <v>4270.3575999115074</v>
      </c>
      <c r="Y71" s="63">
        <v>4283.4087395373472</v>
      </c>
    </row>
    <row r="72" spans="1:25" ht="27" customHeight="1" x14ac:dyDescent="0.4">
      <c r="A72" s="221" t="s">
        <v>101</v>
      </c>
      <c r="B72" s="97" t="s">
        <v>219</v>
      </c>
      <c r="C72" s="97" t="s">
        <v>219</v>
      </c>
      <c r="D72" s="97" t="s">
        <v>219</v>
      </c>
      <c r="E72" s="97" t="s">
        <v>219</v>
      </c>
      <c r="F72" s="97" t="s">
        <v>219</v>
      </c>
      <c r="G72" s="97" t="s">
        <v>219</v>
      </c>
      <c r="H72" s="97" t="s">
        <v>219</v>
      </c>
      <c r="I72" s="97" t="s">
        <v>219</v>
      </c>
      <c r="J72" s="97" t="s">
        <v>219</v>
      </c>
      <c r="K72" s="97">
        <v>2.0040922223848225</v>
      </c>
      <c r="L72" s="97">
        <v>1.8357153122398782</v>
      </c>
      <c r="M72" s="97">
        <v>3.1431009924383528</v>
      </c>
      <c r="N72" s="97">
        <v>8.7765223764495701</v>
      </c>
      <c r="O72" s="97">
        <v>6.2005110265877343</v>
      </c>
      <c r="P72" s="97">
        <v>4.5480737073198672</v>
      </c>
      <c r="Q72" s="97">
        <v>4.4073047903828888</v>
      </c>
      <c r="R72" s="97">
        <v>4.4160905222915554</v>
      </c>
      <c r="S72" s="97">
        <v>4.2934684745245688</v>
      </c>
      <c r="T72" s="97">
        <v>4.3260519430237023</v>
      </c>
      <c r="U72" s="97">
        <v>4.2935571461132547</v>
      </c>
      <c r="V72" s="97">
        <v>5.8592754970944299</v>
      </c>
      <c r="W72" s="97">
        <v>2.5339891888896089</v>
      </c>
      <c r="X72" s="97">
        <v>1.8791464443544825</v>
      </c>
      <c r="Y72" s="63">
        <v>1.6396921037164289</v>
      </c>
    </row>
    <row r="73" spans="1:25" ht="15" x14ac:dyDescent="0.4">
      <c r="A73" s="221"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t="s">
        <v>219</v>
      </c>
      <c r="T73" s="97" t="s">
        <v>219</v>
      </c>
      <c r="U73" s="97" t="s">
        <v>219</v>
      </c>
      <c r="V73" s="97" t="s">
        <v>219</v>
      </c>
      <c r="W73" s="97" t="s">
        <v>219</v>
      </c>
      <c r="X73" s="97" t="s">
        <v>219</v>
      </c>
      <c r="Y73" s="63">
        <v>9.9517250937894595</v>
      </c>
    </row>
    <row r="74" spans="1:25" ht="15" x14ac:dyDescent="0.4">
      <c r="A74" s="221" t="s">
        <v>69</v>
      </c>
      <c r="B74" s="97" t="s">
        <v>219</v>
      </c>
      <c r="C74" s="97" t="s">
        <v>219</v>
      </c>
      <c r="D74" s="97" t="s">
        <v>219</v>
      </c>
      <c r="E74" s="97" t="s">
        <v>219</v>
      </c>
      <c r="F74" s="97" t="s">
        <v>219</v>
      </c>
      <c r="G74" s="97" t="s">
        <v>219</v>
      </c>
      <c r="H74" s="97">
        <v>1.4361118475861421</v>
      </c>
      <c r="I74" s="97">
        <v>4.2234024633244909</v>
      </c>
      <c r="J74" s="97">
        <v>7.5298181778995641</v>
      </c>
      <c r="K74" s="97">
        <v>8.5534487547840197</v>
      </c>
      <c r="L74" s="97">
        <v>10.136672128658388</v>
      </c>
      <c r="M74" s="97">
        <v>11.393146352130946</v>
      </c>
      <c r="N74" s="97">
        <v>16.66446165020076</v>
      </c>
      <c r="O74" s="97">
        <v>18.458615298206155</v>
      </c>
      <c r="P74" s="97">
        <v>18.617008426880439</v>
      </c>
      <c r="Q74" s="97">
        <v>15.005581634868564</v>
      </c>
      <c r="R74" s="97">
        <v>24.673203593801798</v>
      </c>
      <c r="S74" s="97">
        <v>24.571303023763903</v>
      </c>
      <c r="T74" s="97">
        <v>27.335595777804443</v>
      </c>
      <c r="U74" s="97">
        <v>8.9500575291920779</v>
      </c>
      <c r="V74" s="97">
        <v>8.8385951062199712</v>
      </c>
      <c r="W74" s="97">
        <v>8.6291194941585374</v>
      </c>
      <c r="X74" s="97">
        <v>8.4163321224953442</v>
      </c>
      <c r="Y74" s="63">
        <v>8.1085830642667904</v>
      </c>
    </row>
    <row r="75" spans="1:25" s="195" customFormat="1" ht="40.5" customHeight="1" x14ac:dyDescent="0.4">
      <c r="A75" s="226" t="s">
        <v>198</v>
      </c>
      <c r="B75" s="227">
        <v>1716.7716444499579</v>
      </c>
      <c r="C75" s="227">
        <v>1824.5426168029917</v>
      </c>
      <c r="D75" s="227">
        <v>1933.3333018960591</v>
      </c>
      <c r="E75" s="227">
        <v>2076.7618959995407</v>
      </c>
      <c r="F75" s="227">
        <v>2192.0240463959549</v>
      </c>
      <c r="G75" s="227">
        <v>2341.38051809734</v>
      </c>
      <c r="H75" s="227">
        <v>2459.5288563185704</v>
      </c>
      <c r="I75" s="227">
        <v>2600.7987149486353</v>
      </c>
      <c r="J75" s="227">
        <v>2721.6442069173818</v>
      </c>
      <c r="K75" s="227">
        <v>2854.5616380707106</v>
      </c>
      <c r="L75" s="227">
        <v>2963.1310811050098</v>
      </c>
      <c r="M75" s="227">
        <v>3098.4543346233509</v>
      </c>
      <c r="N75" s="227">
        <v>3248.0062857460948</v>
      </c>
      <c r="O75" s="227">
        <v>3490.3611877530998</v>
      </c>
      <c r="P75" s="227">
        <v>3740.1482789043143</v>
      </c>
      <c r="Q75" s="227">
        <v>3866.8010744947715</v>
      </c>
      <c r="R75" s="227">
        <v>4068.1521440125366</v>
      </c>
      <c r="S75" s="227">
        <v>4071.6461594890593</v>
      </c>
      <c r="T75" s="227">
        <v>4235.1245941528659</v>
      </c>
      <c r="U75" s="227">
        <v>4265.5204113929367</v>
      </c>
      <c r="V75" s="227">
        <v>4301.1419897357227</v>
      </c>
      <c r="W75" s="227">
        <v>4301.5548233578083</v>
      </c>
      <c r="X75" s="227">
        <v>4385.4549779029921</v>
      </c>
      <c r="Y75" s="228">
        <v>4421.0676030188997</v>
      </c>
    </row>
    <row r="81" spans="2:25" x14ac:dyDescent="0.35">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row>
  </sheetData>
  <pageMargins left="0.75" right="0.75" top="1" bottom="1" header="0.5" footer="0.5"/>
  <pageSetup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zoomScale="85" zoomScaleNormal="85" workbookViewId="0">
      <pane xSplit="1" ySplit="2" topLeftCell="B3" activePane="bottomRight" state="frozen"/>
      <selection activeCell="X1" sqref="X1"/>
      <selection pane="topRight" activeCell="X1" sqref="X1"/>
      <selection pane="bottomLeft" activeCell="X1" sqref="X1"/>
      <selection pane="bottomRight"/>
    </sheetView>
  </sheetViews>
  <sheetFormatPr defaultColWidth="8.88671875" defaultRowHeight="12.75" x14ac:dyDescent="0.35"/>
  <cols>
    <col min="1" max="1" width="51.5546875" style="179" customWidth="1"/>
    <col min="2" max="21" width="9.109375" style="199" customWidth="1"/>
    <col min="22" max="25" width="9.88671875" style="199" bestFit="1" customWidth="1"/>
    <col min="26" max="16384" width="8.88671875" style="179"/>
  </cols>
  <sheetData>
    <row r="1" spans="1:25" ht="60" customHeight="1" x14ac:dyDescent="0.4">
      <c r="A1" s="214" t="s">
        <v>217</v>
      </c>
      <c r="B1" s="177"/>
      <c r="C1" s="177"/>
      <c r="D1" s="177"/>
      <c r="E1" s="177"/>
      <c r="F1" s="177"/>
      <c r="G1" s="177"/>
      <c r="H1" s="177"/>
      <c r="I1" s="177"/>
      <c r="J1" s="177"/>
      <c r="K1" s="177"/>
      <c r="L1" s="177"/>
      <c r="M1" s="177"/>
      <c r="N1" s="177"/>
      <c r="O1" s="177"/>
      <c r="P1" s="177"/>
      <c r="Q1" s="177"/>
      <c r="R1" s="177"/>
      <c r="S1" s="177"/>
      <c r="T1" s="177"/>
      <c r="U1" s="177"/>
      <c r="V1" s="215"/>
      <c r="W1" s="215"/>
      <c r="X1" s="215"/>
      <c r="Y1" s="215"/>
    </row>
    <row r="2" spans="1:25" ht="15" x14ac:dyDescent="0.4">
      <c r="A2" s="214" t="s">
        <v>189</v>
      </c>
      <c r="B2" s="216" t="s">
        <v>13</v>
      </c>
      <c r="C2" s="216" t="s">
        <v>14</v>
      </c>
      <c r="D2" s="216" t="s">
        <v>15</v>
      </c>
      <c r="E2" s="216" t="s">
        <v>16</v>
      </c>
      <c r="F2" s="216" t="s">
        <v>17</v>
      </c>
      <c r="G2" s="216" t="s">
        <v>18</v>
      </c>
      <c r="H2" s="216" t="s">
        <v>19</v>
      </c>
      <c r="I2" s="216" t="s">
        <v>20</v>
      </c>
      <c r="J2" s="216" t="s">
        <v>21</v>
      </c>
      <c r="K2" s="216" t="s">
        <v>22</v>
      </c>
      <c r="L2" s="216" t="s">
        <v>23</v>
      </c>
      <c r="M2" s="216" t="s">
        <v>24</v>
      </c>
      <c r="N2" s="216" t="s">
        <v>25</v>
      </c>
      <c r="O2" s="216" t="s">
        <v>26</v>
      </c>
      <c r="P2" s="216" t="s">
        <v>27</v>
      </c>
      <c r="Q2" s="216" t="s">
        <v>28</v>
      </c>
      <c r="R2" s="216" t="s">
        <v>29</v>
      </c>
      <c r="S2" s="216" t="s">
        <v>30</v>
      </c>
      <c r="T2" s="216" t="s">
        <v>31</v>
      </c>
      <c r="U2" s="216" t="s">
        <v>32</v>
      </c>
      <c r="V2" s="216" t="s">
        <v>33</v>
      </c>
      <c r="W2" s="217" t="s">
        <v>34</v>
      </c>
      <c r="X2" s="217" t="s">
        <v>35</v>
      </c>
      <c r="Y2" s="218" t="s">
        <v>36</v>
      </c>
    </row>
    <row r="3" spans="1:25" ht="30" customHeight="1" x14ac:dyDescent="0.4">
      <c r="A3" s="219" t="s">
        <v>48</v>
      </c>
      <c r="B3" s="97">
        <f>'Great Britain and overseas'!B3-Overseas!B3</f>
        <v>2392.893</v>
      </c>
      <c r="C3" s="97">
        <f>'Great Britain and overseas'!C3-Overseas!C3</f>
        <v>2521.2500000000005</v>
      </c>
      <c r="D3" s="97">
        <f>'Great Britain and overseas'!D3-Overseas!D3</f>
        <v>2679.9750000000004</v>
      </c>
      <c r="E3" s="97">
        <f>'Great Britain and overseas'!E3-Overseas!E3</f>
        <v>2822.8040000000005</v>
      </c>
      <c r="F3" s="97">
        <f>'Great Britain and overseas'!F3-Overseas!F3</f>
        <v>2955.1210000000037</v>
      </c>
      <c r="G3" s="97">
        <f>'Great Britain and overseas'!G3-Overseas!G3</f>
        <v>3124.4597597447409</v>
      </c>
      <c r="H3" s="97">
        <f>'Great Britain and overseas'!H3-Overseas!H3</f>
        <v>3249.6962452289786</v>
      </c>
      <c r="I3" s="97">
        <f>'Great Britain and overseas'!I3-Overseas!I3</f>
        <v>3455.899598330458</v>
      </c>
      <c r="J3" s="97">
        <f>'Great Britain and overseas'!J3-Overseas!J3</f>
        <v>3672.308117343809</v>
      </c>
      <c r="K3" s="97">
        <f>'Great Britain and overseas'!K3-Overseas!K3</f>
        <v>3922.8322677001815</v>
      </c>
      <c r="L3" s="97">
        <f>'Great Britain and overseas'!L3-Overseas!L3</f>
        <v>4148.1883260537334</v>
      </c>
      <c r="M3" s="97">
        <f>'Great Britain and overseas'!M3-Overseas!M3</f>
        <v>4442.9606287202205</v>
      </c>
      <c r="N3" s="97">
        <f>'Great Britain and overseas'!N3-Overseas!N3</f>
        <v>4732.9819592220747</v>
      </c>
      <c r="O3" s="97">
        <f>'Great Britain and overseas'!O3-Overseas!O3</f>
        <v>5103.6241526904587</v>
      </c>
      <c r="P3" s="97">
        <f>'Great Britain and overseas'!P3-Overseas!P3</f>
        <v>5224.7412107165719</v>
      </c>
      <c r="Q3" s="97">
        <f>'Great Britain and overseas'!Q3-Overseas!Q3</f>
        <v>5335.8138761475893</v>
      </c>
      <c r="R3" s="97">
        <f>'Great Britain and overseas'!R3-Overseas!R3</f>
        <v>5470.926535715068</v>
      </c>
      <c r="S3" s="97">
        <f>'Great Britain and overseas'!S3-Overseas!S3</f>
        <v>5354.1607975142206</v>
      </c>
      <c r="T3" s="97">
        <f>'Great Britain and overseas'!T3-Overseas!T3</f>
        <v>5414.6925598168091</v>
      </c>
      <c r="U3" s="97">
        <f>'Great Britain and overseas'!U3-Overseas!U3</f>
        <v>5481.0706271792096</v>
      </c>
      <c r="V3" s="97">
        <f>'Great Britain and overseas'!V3-Overseas!V3</f>
        <v>5473.0259245038942</v>
      </c>
      <c r="W3" s="97">
        <f>'Great Britain and overseas'!W3-Overseas!W3</f>
        <v>5518.6610608720366</v>
      </c>
      <c r="X3" s="97">
        <f>'Great Britain and overseas'!X3-Overseas!X3</f>
        <v>5663.3761939870728</v>
      </c>
      <c r="Y3" s="63">
        <f>'Great Britain and overseas'!Y3-Overseas!Y3</f>
        <v>5894.8028726974608</v>
      </c>
    </row>
    <row r="4" spans="1:25" ht="15" customHeight="1" x14ac:dyDescent="0.4">
      <c r="A4" s="219" t="s">
        <v>190</v>
      </c>
      <c r="B4" s="97">
        <f>'Great Britain and overseas'!B4-Overseas!B4</f>
        <v>956.59924569161649</v>
      </c>
      <c r="C4" s="97">
        <f>'Great Britain and overseas'!C4-Overseas!C4</f>
        <v>961.00693268926432</v>
      </c>
      <c r="D4" s="97">
        <f>'Great Britain and overseas'!D4-Overseas!D4</f>
        <v>948.98623194134893</v>
      </c>
      <c r="E4" s="97">
        <f>'Great Britain and overseas'!E4-Overseas!E4</f>
        <v>975.11488647517308</v>
      </c>
      <c r="F4" s="97">
        <f>'Great Britain and overseas'!F4-Overseas!F4</f>
        <v>960.96768352218578</v>
      </c>
      <c r="G4" s="97">
        <f>'Great Britain and overseas'!G4-Overseas!G4</f>
        <v>1072.4794561522572</v>
      </c>
      <c r="H4" s="97">
        <f>'Great Britain and overseas'!H4-Overseas!H4</f>
        <v>1059.0076860393108</v>
      </c>
      <c r="I4" s="97">
        <f>'Great Britain and overseas'!I4-Overseas!I4</f>
        <v>979.24536652373195</v>
      </c>
      <c r="J4" s="97">
        <f>'Great Britain and overseas'!J4-Overseas!J4</f>
        <v>896.57352096752788</v>
      </c>
      <c r="K4" s="97">
        <f>'Great Britain and overseas'!K4-Overseas!K4</f>
        <v>849.32236939621578</v>
      </c>
      <c r="L4" s="97">
        <f>'Great Britain and overseas'!L4-Overseas!L4</f>
        <v>772.65428177417789</v>
      </c>
      <c r="M4" s="97">
        <f>'Great Britain and overseas'!M4-Overseas!M4</f>
        <v>712.8152209127644</v>
      </c>
      <c r="N4" s="97">
        <f>'Great Britain and overseas'!N4-Overseas!N4</f>
        <v>651.88939805832558</v>
      </c>
      <c r="O4" s="97">
        <f>'Great Britain and overseas'!O4-Overseas!O4</f>
        <v>627.44536743938511</v>
      </c>
      <c r="P4" s="97">
        <f>'Great Britain and overseas'!P4-Overseas!P4</f>
        <v>592.15313393931865</v>
      </c>
      <c r="Q4" s="97">
        <f>'Great Britain and overseas'!Q4-Overseas!Q4</f>
        <v>572.8687981661119</v>
      </c>
      <c r="R4" s="97">
        <f>'Great Britain and overseas'!R4-Overseas!R4</f>
        <v>571.56855091934369</v>
      </c>
      <c r="S4" s="97">
        <f>'Great Britain and overseas'!S4-Overseas!S4</f>
        <v>561.57131277125472</v>
      </c>
      <c r="T4" s="97">
        <f>'Great Britain and overseas'!T4-Overseas!T4</f>
        <v>550.43757171922562</v>
      </c>
      <c r="U4" s="97">
        <f>'Great Britain and overseas'!U4-Overseas!U4</f>
        <v>548.89371038782338</v>
      </c>
      <c r="V4" s="97">
        <f>'Great Britain and overseas'!V4-Overseas!V4</f>
        <v>537.57838408928762</v>
      </c>
      <c r="W4" s="97">
        <f>'Great Britain and overseas'!W4-Overseas!W4</f>
        <v>483.03716897876416</v>
      </c>
      <c r="X4" s="97">
        <f>'Great Britain and overseas'!X4-Overseas!X4</f>
        <v>442.88019232034344</v>
      </c>
      <c r="Y4" s="63">
        <f>'Great Britain and overseas'!Y4-Overseas!Y4</f>
        <v>483.42338452915499</v>
      </c>
    </row>
    <row r="5" spans="1:25" ht="15" customHeight="1" x14ac:dyDescent="0.4">
      <c r="A5" s="219" t="s">
        <v>50</v>
      </c>
      <c r="B5" s="97"/>
      <c r="C5" s="97"/>
      <c r="D5" s="97"/>
      <c r="E5" s="97"/>
      <c r="F5" s="97"/>
      <c r="G5" s="97">
        <f>'Great Britain and overseas'!G5-Overseas!G5</f>
        <v>931.76747776310754</v>
      </c>
      <c r="H5" s="97">
        <f>'Great Britain and overseas'!H5-Overseas!H5</f>
        <v>993.08602203309965</v>
      </c>
      <c r="I5" s="97">
        <f>'Great Britain and overseas'!I5-Overseas!I5</f>
        <v>1053.4465369517025</v>
      </c>
      <c r="J5" s="97">
        <f>'Great Britain and overseas'!J5-Overseas!J5</f>
        <v>1095.8362759712466</v>
      </c>
      <c r="K5" s="97">
        <f>'Great Britain and overseas'!K5-Overseas!K5</f>
        <v>1148.9078669092407</v>
      </c>
      <c r="L5" s="97">
        <f>'Great Britain and overseas'!L5-Overseas!L5</f>
        <v>1180.9942633384226</v>
      </c>
      <c r="M5" s="97">
        <f>'Great Britain and overseas'!M5-Overseas!M5</f>
        <v>1279.3709564986468</v>
      </c>
      <c r="N5" s="97">
        <f>'Great Britain and overseas'!N5-Overseas!N5</f>
        <v>1362.7042223206768</v>
      </c>
      <c r="O5" s="97">
        <f>'Great Britain and overseas'!O5-Overseas!O5</f>
        <v>1494.5101697135497</v>
      </c>
      <c r="P5" s="97">
        <f>'Great Britain and overseas'!P5-Overseas!P5</f>
        <v>1571.6194017802454</v>
      </c>
      <c r="Q5" s="97">
        <f>'Great Britain and overseas'!Q5-Overseas!Q5</f>
        <v>1732.3763886078707</v>
      </c>
      <c r="R5" s="97">
        <f>'Great Britain and overseas'!R5-Overseas!R5</f>
        <v>1926.4059029240329</v>
      </c>
      <c r="S5" s="97">
        <f>'Great Britain and overseas'!S5-Overseas!S5</f>
        <v>2087.271047104166</v>
      </c>
      <c r="T5" s="97">
        <f>'Great Britain and overseas'!T5-Overseas!T5</f>
        <v>2318.0775734550675</v>
      </c>
      <c r="U5" s="97">
        <f>'Great Britain and overseas'!U5-Overseas!U5</f>
        <v>2544.2211782386653</v>
      </c>
      <c r="V5" s="97">
        <f>'Great Britain and overseas'!V5-Overseas!V5</f>
        <v>2665.667484066169</v>
      </c>
      <c r="W5" s="97">
        <f>'Great Britain and overseas'!W5-Overseas!W5</f>
        <v>2828.563656905952</v>
      </c>
      <c r="X5" s="97">
        <f>'Great Britain and overseas'!X5-Overseas!X5</f>
        <v>2883.1841250353432</v>
      </c>
      <c r="Y5" s="63">
        <f>'Great Britain and overseas'!Y5-Overseas!Y5</f>
        <v>2938.8579354347357</v>
      </c>
    </row>
    <row r="6" spans="1:25" ht="15" customHeight="1" x14ac:dyDescent="0.4">
      <c r="A6" s="219" t="s">
        <v>108</v>
      </c>
      <c r="B6" s="97"/>
      <c r="C6" s="97"/>
      <c r="D6" s="97"/>
      <c r="E6" s="97"/>
      <c r="F6" s="97"/>
      <c r="G6" s="97">
        <f>'Great Britain and overseas'!G6-Overseas!G6</f>
        <v>0</v>
      </c>
      <c r="H6" s="97">
        <f>'Great Britain and overseas'!H6-Overseas!H6</f>
        <v>0</v>
      </c>
      <c r="I6" s="97">
        <f>'Great Britain and overseas'!I6-Overseas!I6</f>
        <v>0</v>
      </c>
      <c r="J6" s="97">
        <f>'Great Britain and overseas'!J6-Overseas!J6</f>
        <v>0</v>
      </c>
      <c r="K6" s="97">
        <f>'Great Britain and overseas'!K6-Overseas!K6</f>
        <v>0</v>
      </c>
      <c r="L6" s="97">
        <f>'Great Britain and overseas'!L6-Overseas!L6</f>
        <v>0</v>
      </c>
      <c r="M6" s="97">
        <f>'Great Britain and overseas'!M6-Overseas!M6</f>
        <v>0</v>
      </c>
      <c r="N6" s="97">
        <f>'Great Britain and overseas'!N6-Overseas!N6</f>
        <v>0</v>
      </c>
      <c r="O6" s="97">
        <f>'Great Britain and overseas'!O6-Overseas!O6</f>
        <v>298.26100000000002</v>
      </c>
      <c r="P6" s="97">
        <f>'Great Britain and overseas'!P6-Overseas!P6</f>
        <v>435.41003043999996</v>
      </c>
      <c r="Q6" s="97">
        <f>'Great Britain and overseas'!Q6-Overseas!Q6</f>
        <v>128.72999999999999</v>
      </c>
      <c r="R6" s="97">
        <f>'Great Britain and overseas'!R6-Overseas!R6</f>
        <v>141.73699999999999</v>
      </c>
      <c r="S6" s="97">
        <f>'Great Britain and overseas'!S6-Overseas!S6</f>
        <v>8.4069999999999965</v>
      </c>
      <c r="T6" s="97">
        <f>'Great Britain and overseas'!T6-Overseas!T6</f>
        <v>11.036000000000001</v>
      </c>
      <c r="U6" s="97">
        <f>'Great Britain and overseas'!U6-Overseas!U6</f>
        <v>3.9260000000000019</v>
      </c>
      <c r="V6" s="97">
        <f>'Great Britain and overseas'!V6-Overseas!V6</f>
        <v>3.1778794200000005</v>
      </c>
      <c r="W6" s="97">
        <f>'Great Britain and overseas'!W6-Overseas!W6</f>
        <v>114.2644971</v>
      </c>
      <c r="X6" s="97">
        <f>'Great Britain and overseas'!X6-Overseas!X6</f>
        <v>26.955252090000002</v>
      </c>
      <c r="Y6" s="63">
        <f>'Great Britain and overseas'!Y6-Overseas!Y6</f>
        <v>0.22715072999999997</v>
      </c>
    </row>
    <row r="7" spans="1:25" ht="15" customHeight="1" x14ac:dyDescent="0.4">
      <c r="A7" s="219" t="s">
        <v>51</v>
      </c>
      <c r="B7" s="97">
        <f>'Great Britain and overseas'!B7-Overseas!B7</f>
        <v>2310.6117920000002</v>
      </c>
      <c r="C7" s="97">
        <f>'Great Britain and overseas'!C7-Overseas!C7</f>
        <v>2394.6855339999997</v>
      </c>
      <c r="D7" s="97">
        <f>'Great Britain and overseas'!D7-Overseas!D7</f>
        <v>2452.4046149999999</v>
      </c>
      <c r="E7" s="97">
        <f>'Great Britain and overseas'!E7-Overseas!E7</f>
        <v>2517.7942849999999</v>
      </c>
      <c r="F7" s="97">
        <f>'Great Britain and overseas'!F7-Overseas!F7</f>
        <v>2579.9474510599998</v>
      </c>
      <c r="G7" s="97">
        <f>'Great Britain and overseas'!G7-Overseas!G7</f>
        <v>2689.6139499999999</v>
      </c>
      <c r="H7" s="97">
        <f>'Great Britain and overseas'!H7-Overseas!H7</f>
        <v>2836.9688480000004</v>
      </c>
      <c r="I7" s="97">
        <f>'Great Britain and overseas'!I7-Overseas!I7</f>
        <v>3228.3309952600002</v>
      </c>
      <c r="J7" s="97">
        <f>'Great Britain and overseas'!J7-Overseas!J7</f>
        <v>3557.5824190100002</v>
      </c>
      <c r="K7" s="97">
        <f>'Great Britain and overseas'!K7-Overseas!K7</f>
        <v>3774.0895750000004</v>
      </c>
      <c r="L7" s="97">
        <f>'Great Britain and overseas'!L7-Overseas!L7</f>
        <v>3941.0267050000002</v>
      </c>
      <c r="M7" s="97">
        <f>'Great Britain and overseas'!M7-Overseas!M7</f>
        <v>4026.6875789999999</v>
      </c>
      <c r="N7" s="97">
        <f>'Great Britain and overseas'!N7-Overseas!N7</f>
        <v>4234.4436620000006</v>
      </c>
      <c r="O7" s="97">
        <f>'Great Britain and overseas'!O7-Overseas!O7</f>
        <v>4697.6782249999997</v>
      </c>
      <c r="P7" s="97">
        <f>'Great Britain and overseas'!P7-Overseas!P7</f>
        <v>4924.7733250000001</v>
      </c>
      <c r="Q7" s="97">
        <f>'Great Britain and overseas'!Q7-Overseas!Q7</f>
        <v>4918.3788949999998</v>
      </c>
      <c r="R7" s="97">
        <f>'Great Britain and overseas'!R7-Overseas!R7</f>
        <v>4911.948089999999</v>
      </c>
      <c r="S7" s="97"/>
      <c r="T7" s="97"/>
      <c r="U7" s="97"/>
      <c r="V7" s="97"/>
      <c r="W7" s="97"/>
      <c r="X7" s="97"/>
      <c r="Y7" s="63"/>
    </row>
    <row r="8" spans="1:25" ht="30" customHeight="1" x14ac:dyDescent="0.4">
      <c r="A8" s="219" t="s">
        <v>52</v>
      </c>
      <c r="B8" s="97">
        <f>'Great Britain and overseas'!B8-Overseas!B8</f>
        <v>4497.8189999999995</v>
      </c>
      <c r="C8" s="97">
        <f>'Great Britain and overseas'!C8-Overseas!C8</f>
        <v>4953.4069999999992</v>
      </c>
      <c r="D8" s="97">
        <f>'Great Britain and overseas'!D8-Overseas!D8</f>
        <v>5316.132999999998</v>
      </c>
      <c r="E8" s="97">
        <f>'Great Britain and overseas'!E8-Overseas!E8</f>
        <v>5659.9930000000013</v>
      </c>
      <c r="F8" s="97">
        <f>'Great Britain and overseas'!F8-Overseas!F8</f>
        <v>6043.639000000001</v>
      </c>
      <c r="G8" s="97">
        <f>'Great Britain and overseas'!G8-Overseas!G8</f>
        <v>6580.0587643462231</v>
      </c>
      <c r="H8" s="97">
        <f>'Great Britain and overseas'!H8-Overseas!H8</f>
        <v>7046.3807286868314</v>
      </c>
      <c r="I8" s="97">
        <f>'Great Britain and overseas'!I8-Overseas!I8</f>
        <v>7576.1530414979134</v>
      </c>
      <c r="J8" s="97">
        <f>'Great Britain and overseas'!J8-Overseas!J8</f>
        <v>8072.5910870429316</v>
      </c>
      <c r="K8" s="97">
        <f>'Great Britain and overseas'!K8-Overseas!K8</f>
        <v>8611.1494299372825</v>
      </c>
      <c r="L8" s="97">
        <f>'Great Britain and overseas'!L8-Overseas!L8</f>
        <v>9147.7798069362889</v>
      </c>
      <c r="M8" s="97">
        <f>'Great Britain and overseas'!M8-Overseas!M8</f>
        <v>9855.4817049952017</v>
      </c>
      <c r="N8" s="97">
        <f>'Great Britain and overseas'!N8-Overseas!N8</f>
        <v>10515.730358807879</v>
      </c>
      <c r="O8" s="97">
        <f>'Great Britain and overseas'!O8-Overseas!O8</f>
        <v>11448.307828240761</v>
      </c>
      <c r="P8" s="97">
        <f>'Great Britain and overseas'!P8-Overseas!P8</f>
        <v>11865.881874134779</v>
      </c>
      <c r="Q8" s="97">
        <f>'Great Britain and overseas'!Q8-Overseas!Q8</f>
        <v>12553.700530566115</v>
      </c>
      <c r="R8" s="97">
        <f>'Great Britain and overseas'!R8-Overseas!R8</f>
        <v>13416.821329538703</v>
      </c>
      <c r="S8" s="97">
        <f>'Great Britain and overseas'!S8-Overseas!S8</f>
        <v>13748.866226301803</v>
      </c>
      <c r="T8" s="97">
        <f>'Great Britain and overseas'!T8-Overseas!T8</f>
        <v>13784.575479807643</v>
      </c>
      <c r="U8" s="97">
        <f>'Great Britain and overseas'!U8-Overseas!U8</f>
        <v>13219.517186389261</v>
      </c>
      <c r="V8" s="97">
        <f>'Great Britain and overseas'!V8-Overseas!V8</f>
        <v>11500.421316723434</v>
      </c>
      <c r="W8" s="97">
        <f>'Great Britain and overseas'!W8-Overseas!W8</f>
        <v>9367.2950554060499</v>
      </c>
      <c r="X8" s="97">
        <f>'Great Britain and overseas'!X8-Overseas!X8</f>
        <v>8113.1930852221021</v>
      </c>
      <c r="Y8" s="63">
        <f>'Great Britain and overseas'!Y8-Overseas!Y8</f>
        <v>7220.5560094832872</v>
      </c>
    </row>
    <row r="9" spans="1:25" ht="15" customHeight="1" x14ac:dyDescent="0.4">
      <c r="A9" s="60" t="s">
        <v>53</v>
      </c>
      <c r="B9" s="97"/>
      <c r="C9" s="97"/>
      <c r="D9" s="97"/>
      <c r="E9" s="97"/>
      <c r="F9" s="97"/>
      <c r="G9" s="97"/>
      <c r="H9" s="97">
        <f>'Great Britain and overseas'!H9-Overseas!H9</f>
        <v>761.53547826111276</v>
      </c>
      <c r="I9" s="97">
        <f>'Great Britain and overseas'!I9-Overseas!I9</f>
        <v>792.94121613139077</v>
      </c>
      <c r="J9" s="97">
        <f>'Great Britain and overseas'!J9-Overseas!J9</f>
        <v>841.55298356153526</v>
      </c>
      <c r="K9" s="97">
        <f>'Great Britain and overseas'!K9-Overseas!K9</f>
        <v>923.13532170549126</v>
      </c>
      <c r="L9" s="97">
        <f>'Great Britain and overseas'!L9-Overseas!L9</f>
        <v>972.09350814790946</v>
      </c>
      <c r="M9" s="97">
        <f>'Great Britain and overseas'!M9-Overseas!M9</f>
        <v>1036.7456280377137</v>
      </c>
      <c r="N9" s="97">
        <f>'Great Britain and overseas'!N9-Overseas!N9</f>
        <v>1105.2139472521935</v>
      </c>
      <c r="O9" s="97">
        <f>'Great Britain and overseas'!O9-Overseas!O9</f>
        <v>1191.3085953965322</v>
      </c>
      <c r="P9" s="97">
        <f>'Great Britain and overseas'!P9-Overseas!P9</f>
        <v>1219.3702263501514</v>
      </c>
      <c r="Q9" s="97">
        <f>'Great Britain and overseas'!Q9-Overseas!Q9</f>
        <v>1313.8309452941257</v>
      </c>
      <c r="R9" s="97">
        <f>'Great Britain and overseas'!R9-Overseas!R9</f>
        <v>1389.7902511729067</v>
      </c>
      <c r="S9" s="97">
        <f>'Great Britain and overseas'!S9-Overseas!S9</f>
        <v>1462.5725367108435</v>
      </c>
      <c r="T9" s="97">
        <f>'Great Britain and overseas'!T9-Overseas!T9</f>
        <v>1716.411431392384</v>
      </c>
      <c r="U9" s="97">
        <f>'Great Britain and overseas'!U9-Overseas!U9</f>
        <v>1833.874971075275</v>
      </c>
      <c r="V9" s="97">
        <f>'Great Britain and overseas'!V9-Overseas!V9</f>
        <v>1896.1446622709791</v>
      </c>
      <c r="W9" s="97">
        <f>'Great Britain and overseas'!W9-Overseas!W9</f>
        <v>1964.0954925097299</v>
      </c>
      <c r="X9" s="97">
        <f>'Great Britain and overseas'!X9-Overseas!X9</f>
        <v>2112.0131883849349</v>
      </c>
      <c r="Y9" s="63">
        <f>'Great Britain and overseas'!Y9-Overseas!Y9</f>
        <v>2297.0299217148536</v>
      </c>
    </row>
    <row r="10" spans="1:25" ht="15" customHeight="1" x14ac:dyDescent="0.4">
      <c r="A10" s="60" t="s">
        <v>54</v>
      </c>
      <c r="B10" s="97"/>
      <c r="C10" s="97"/>
      <c r="D10" s="97"/>
      <c r="E10" s="97"/>
      <c r="F10" s="97"/>
      <c r="G10" s="97"/>
      <c r="H10" s="97">
        <f>'Great Britain and overseas'!H10-Overseas!H10</f>
        <v>4102.4826168002746</v>
      </c>
      <c r="I10" s="97">
        <f>'Great Britain and overseas'!I10-Overseas!I10</f>
        <v>4385.7089858419195</v>
      </c>
      <c r="J10" s="97">
        <f>'Great Britain and overseas'!J10-Overseas!J10</f>
        <v>4625.0489658236374</v>
      </c>
      <c r="K10" s="97">
        <f>'Great Britain and overseas'!K10-Overseas!K10</f>
        <v>4866.3026528889632</v>
      </c>
      <c r="L10" s="97">
        <f>'Great Britain and overseas'!L10-Overseas!L10</f>
        <v>5119.3425184834214</v>
      </c>
      <c r="M10" s="97">
        <f>'Great Britain and overseas'!M10-Overseas!M10</f>
        <v>5463.2662750759973</v>
      </c>
      <c r="N10" s="97">
        <f>'Great Britain and overseas'!N10-Overseas!N10</f>
        <v>5795.1642649796895</v>
      </c>
      <c r="O10" s="97">
        <f>'Great Britain and overseas'!O10-Overseas!O10</f>
        <v>6272.7399450473722</v>
      </c>
      <c r="P10" s="97">
        <f>'Great Britain and overseas'!P10-Overseas!P10</f>
        <v>6451.6056921455875</v>
      </c>
      <c r="Q10" s="97">
        <f>'Great Britain and overseas'!Q10-Overseas!Q10</f>
        <v>6894.7918300928795</v>
      </c>
      <c r="R10" s="97">
        <f>'Great Britain and overseas'!R10-Overseas!R10</f>
        <v>7413.972040771604</v>
      </c>
      <c r="S10" s="97">
        <f>'Great Britain and overseas'!S10-Overseas!S10</f>
        <v>7522.8294594495374</v>
      </c>
      <c r="T10" s="97">
        <f>'Great Britain and overseas'!T10-Overseas!T10</f>
        <v>7065.932360987973</v>
      </c>
      <c r="U10" s="97">
        <f>'Great Britain and overseas'!U10-Overseas!U10</f>
        <v>6627.1782982129225</v>
      </c>
      <c r="V10" s="97">
        <f>'Great Britain and overseas'!V10-Overseas!V10</f>
        <v>5133.8549932894739</v>
      </c>
      <c r="W10" s="97">
        <f>'Great Britain and overseas'!W10-Overseas!W10</f>
        <v>3568.1071581228534</v>
      </c>
      <c r="X10" s="97">
        <f>'Great Britain and overseas'!X10-Overseas!X10</f>
        <v>2483.1635751901258</v>
      </c>
      <c r="Y10" s="63">
        <f>'Great Britain and overseas'!Y10-Overseas!Y10</f>
        <v>1618.5950081896938</v>
      </c>
    </row>
    <row r="11" spans="1:25" ht="15" customHeight="1" x14ac:dyDescent="0.4">
      <c r="A11" s="60" t="s">
        <v>55</v>
      </c>
      <c r="B11" s="97"/>
      <c r="C11" s="97"/>
      <c r="D11" s="97"/>
      <c r="E11" s="97"/>
      <c r="F11" s="97"/>
      <c r="G11" s="97"/>
      <c r="H11" s="97">
        <f>'Great Britain and overseas'!H11-Overseas!H11</f>
        <v>2182.3598272417303</v>
      </c>
      <c r="I11" s="97">
        <f>'Great Britain and overseas'!I11-Overseas!I11</f>
        <v>2397.4986836635185</v>
      </c>
      <c r="J11" s="97">
        <f>'Great Britain and overseas'!J11-Overseas!J11</f>
        <v>2605.9865489061849</v>
      </c>
      <c r="K11" s="97">
        <f>'Great Britain and overseas'!K11-Overseas!K11</f>
        <v>2821.7037226597231</v>
      </c>
      <c r="L11" s="97">
        <f>'Great Britain and overseas'!L11-Overseas!L11</f>
        <v>3056.3391579661652</v>
      </c>
      <c r="M11" s="97">
        <f>'Great Britain and overseas'!M11-Overseas!M11</f>
        <v>3355.4043929559084</v>
      </c>
      <c r="N11" s="97">
        <f>'Great Britain and overseas'!N11-Overseas!N11</f>
        <v>3615.3532759982745</v>
      </c>
      <c r="O11" s="97">
        <f>'Great Britain and overseas'!O11-Overseas!O11</f>
        <v>3984.2732144352258</v>
      </c>
      <c r="P11" s="97">
        <f>'Great Britain and overseas'!P11-Overseas!P11</f>
        <v>4194.8703939366678</v>
      </c>
      <c r="Q11" s="97">
        <f>'Great Britain and overseas'!Q11-Overseas!Q11</f>
        <v>4345.0916025762972</v>
      </c>
      <c r="R11" s="97">
        <f>'Great Britain and overseas'!R11-Overseas!R11</f>
        <v>4613.0667470879634</v>
      </c>
      <c r="S11" s="97">
        <f>'Great Britain and overseas'!S11-Overseas!S11</f>
        <v>4763.4232593179322</v>
      </c>
      <c r="T11" s="97">
        <f>'Great Britain and overseas'!T11-Overseas!T11</f>
        <v>5002.0567281734384</v>
      </c>
      <c r="U11" s="97">
        <f>'Great Britain and overseas'!U11-Overseas!U11</f>
        <v>4758.4810363764709</v>
      </c>
      <c r="V11" s="97">
        <f>'Great Britain and overseas'!V11-Overseas!V11</f>
        <v>4470.3629935051495</v>
      </c>
      <c r="W11" s="97">
        <f>'Great Britain and overseas'!W11-Overseas!W11</f>
        <v>3835.1133785268185</v>
      </c>
      <c r="X11" s="97">
        <f>'Great Britain and overseas'!X11-Overseas!X11</f>
        <v>3518.0581577271682</v>
      </c>
      <c r="Y11" s="63">
        <f>'Great Britain and overseas'!Y11-Overseas!Y11</f>
        <v>3304.9229107824431</v>
      </c>
    </row>
    <row r="12" spans="1:25" ht="15" customHeight="1" x14ac:dyDescent="0.4">
      <c r="A12" s="219" t="s">
        <v>96</v>
      </c>
      <c r="B12" s="97"/>
      <c r="C12" s="97"/>
      <c r="D12" s="97"/>
      <c r="E12" s="97"/>
      <c r="F12" s="97"/>
      <c r="G12" s="97"/>
      <c r="H12" s="97">
        <f>'Great Britain and overseas'!H12-Overseas!H12</f>
        <v>13.107519600000002</v>
      </c>
      <c r="I12" s="97">
        <f>'Great Britain and overseas'!I12-Overseas!I12</f>
        <v>14.986460219999998</v>
      </c>
      <c r="J12" s="97">
        <f>'Great Britain and overseas'!J12-Overseas!J12</f>
        <v>16.622024122071426</v>
      </c>
      <c r="K12" s="97">
        <f>'Great Britain and overseas'!K12-Overseas!K12</f>
        <v>17.693564299999998</v>
      </c>
      <c r="L12" s="97">
        <f>'Great Britain and overseas'!L12-Overseas!L12</f>
        <v>19.498030839999998</v>
      </c>
      <c r="M12" s="97">
        <f>'Great Britain and overseas'!M12-Overseas!M12</f>
        <v>20.507303</v>
      </c>
      <c r="N12" s="97">
        <f>'Great Britain and overseas'!N12-Overseas!N12</f>
        <v>21.180479929999997</v>
      </c>
      <c r="O12" s="97">
        <f>'Great Britain and overseas'!O12-Overseas!O12</f>
        <v>21.798681950000002</v>
      </c>
      <c r="P12" s="97">
        <f>'Great Britain and overseas'!P12-Overseas!P12</f>
        <v>21.36265912</v>
      </c>
      <c r="Q12" s="97">
        <f>'Great Britain and overseas'!Q12-Overseas!Q12</f>
        <v>22.33975126</v>
      </c>
      <c r="R12" s="97">
        <f>'Great Britain and overseas'!R12-Overseas!R12</f>
        <v>56.572571999999994</v>
      </c>
      <c r="S12" s="97">
        <f>'Great Britain and overseas'!S12-Overseas!S12</f>
        <v>176.393889</v>
      </c>
      <c r="T12" s="97">
        <f>'Great Britain and overseas'!T12-Overseas!T12</f>
        <v>199.78361199999998</v>
      </c>
      <c r="U12" s="97">
        <f>'Great Britain and overseas'!U12-Overseas!U12</f>
        <v>163.36812400000002</v>
      </c>
      <c r="V12" s="97">
        <f>'Great Britain and overseas'!V12-Overseas!V12</f>
        <v>183.73239999999998</v>
      </c>
      <c r="W12" s="97">
        <f>'Great Britain and overseas'!W12-Overseas!W12</f>
        <v>164.25627313000001</v>
      </c>
      <c r="X12" s="97">
        <f>'Great Britain and overseas'!X12-Overseas!X12</f>
        <v>153.50407799999999</v>
      </c>
      <c r="Y12" s="63">
        <f>'Great Britain and overseas'!Y12-Overseas!Y12</f>
        <v>131.80724099000003</v>
      </c>
    </row>
    <row r="13" spans="1:25" ht="30" customHeight="1" x14ac:dyDescent="0.4">
      <c r="A13" s="219" t="s">
        <v>106</v>
      </c>
      <c r="B13" s="97"/>
      <c r="C13" s="97"/>
      <c r="D13" s="97"/>
      <c r="E13" s="97"/>
      <c r="F13" s="97"/>
      <c r="G13" s="97"/>
      <c r="H13" s="97"/>
      <c r="I13" s="97"/>
      <c r="J13" s="97"/>
      <c r="K13" s="97"/>
      <c r="L13" s="97"/>
      <c r="M13" s="97"/>
      <c r="N13" s="97">
        <f>'Great Britain and overseas'!N13-Overseas!N13</f>
        <v>127.16620278609381</v>
      </c>
      <c r="O13" s="97">
        <f>'Great Britain and overseas'!O13-Overseas!O13</f>
        <v>1266.9179327757552</v>
      </c>
      <c r="P13" s="97">
        <f>'Great Britain and overseas'!P13-Overseas!P13</f>
        <v>2230.6505041327223</v>
      </c>
      <c r="Q13" s="97">
        <f>'Great Britain and overseas'!Q13-Overseas!Q13</f>
        <v>3551.4798564431203</v>
      </c>
      <c r="R13" s="97">
        <f>'Great Britain and overseas'!R13-Overseas!R13</f>
        <v>6769.2760631101473</v>
      </c>
      <c r="S13" s="97">
        <f>'Great Britain and overseas'!S13-Overseas!S13</f>
        <v>10414.899133693963</v>
      </c>
      <c r="T13" s="97">
        <f>'Great Britain and overseas'!T13-Overseas!T13</f>
        <v>12803.362563483412</v>
      </c>
      <c r="U13" s="97">
        <f>'Great Britain and overseas'!U13-Overseas!U13</f>
        <v>14246.594830829465</v>
      </c>
      <c r="V13" s="97">
        <f>'Great Britain and overseas'!V13-Overseas!V13</f>
        <v>14805.548071009171</v>
      </c>
      <c r="W13" s="97">
        <f>'Great Britain and overseas'!W13-Overseas!W13</f>
        <v>15327.580706101562</v>
      </c>
      <c r="X13" s="97">
        <f>'Great Britain and overseas'!X13-Overseas!X13</f>
        <v>15071.434964345308</v>
      </c>
      <c r="Y13" s="63">
        <f>'Great Britain and overseas'!Y13-Overseas!Y13</f>
        <v>13825.183168063064</v>
      </c>
    </row>
    <row r="14" spans="1:25" ht="15" customHeight="1" x14ac:dyDescent="0.4">
      <c r="A14" s="220" t="s">
        <v>56</v>
      </c>
      <c r="B14" s="97">
        <f>'Great Britain and overseas'!B14-Overseas!B14</f>
        <v>11379.761965</v>
      </c>
      <c r="C14" s="97">
        <f>'Great Britain and overseas'!C14-Overseas!C14</f>
        <v>11176.396123000002</v>
      </c>
      <c r="D14" s="97">
        <f>'Great Britain and overseas'!D14-Overseas!D14</f>
        <v>11064.804219999998</v>
      </c>
      <c r="E14" s="97">
        <f>'Great Britain and overseas'!E14-Overseas!E14</f>
        <v>11167.522956999999</v>
      </c>
      <c r="F14" s="97">
        <f>'Great Britain and overseas'!F14-Overseas!F14</f>
        <v>11242.0689748</v>
      </c>
      <c r="G14" s="97">
        <f>'Great Britain and overseas'!G14-Overseas!G14</f>
        <v>11625.595130999998</v>
      </c>
      <c r="H14" s="97">
        <f>'Great Britain and overseas'!H14-Overseas!H14</f>
        <v>12672.020415999999</v>
      </c>
      <c r="I14" s="97">
        <f>'Great Britain and overseas'!I14-Overseas!I14</f>
        <v>12362.273120709999</v>
      </c>
      <c r="J14" s="97">
        <f>'Great Britain and overseas'!J14-Overseas!J14</f>
        <v>13162.27006144</v>
      </c>
      <c r="K14" s="97">
        <f>'Great Britain and overseas'!K14-Overseas!K14</f>
        <v>13928.205135</v>
      </c>
      <c r="L14" s="97">
        <f>'Great Britain and overseas'!L14-Overseas!L14</f>
        <v>14840.547586000001</v>
      </c>
      <c r="M14" s="97">
        <f>'Great Britain and overseas'!M14-Overseas!M14</f>
        <v>15731.800595000001</v>
      </c>
      <c r="N14" s="97">
        <f>'Great Britain and overseas'!N14-Overseas!N14</f>
        <v>17103.441161999999</v>
      </c>
      <c r="O14" s="97">
        <f>'Great Britain and overseas'!O14-Overseas!O14</f>
        <v>19989.231177999998</v>
      </c>
      <c r="P14" s="97">
        <f>'Great Britain and overseas'!P14-Overseas!P14</f>
        <v>21426.990301000002</v>
      </c>
      <c r="Q14" s="97">
        <f>'Great Britain and overseas'!Q14-Overseas!Q14</f>
        <v>22820.290123000002</v>
      </c>
      <c r="R14" s="97">
        <f>'Great Britain and overseas'!R14-Overseas!R14</f>
        <v>23899.631611999997</v>
      </c>
      <c r="S14" s="97">
        <f>'Great Britain and overseas'!S14-Overseas!S14</f>
        <v>24169.807672999999</v>
      </c>
      <c r="T14" s="97">
        <f>'Great Britain and overseas'!T14-Overseas!T14</f>
        <v>24316.565555000001</v>
      </c>
      <c r="U14" s="97">
        <f>'Great Britain and overseas'!U14-Overseas!U14</f>
        <v>24243.713646999997</v>
      </c>
      <c r="V14" s="97">
        <f>'Great Britain and overseas'!V14-Overseas!V14</f>
        <v>23440.599919</v>
      </c>
      <c r="W14" s="97">
        <f>'Great Britain and overseas'!W14-Overseas!W14</f>
        <v>22301.220214000004</v>
      </c>
      <c r="X14" s="97">
        <f>'Great Britain and overseas'!X14-Overseas!X14</f>
        <v>20729.821951000002</v>
      </c>
      <c r="Y14" s="63">
        <f>'Great Britain and overseas'!Y14-Overseas!Y14</f>
        <v>18356.171597100143</v>
      </c>
    </row>
    <row r="15" spans="1:25" ht="15" customHeight="1" x14ac:dyDescent="0.4">
      <c r="A15" s="60" t="s">
        <v>191</v>
      </c>
      <c r="B15" s="97"/>
      <c r="C15" s="97"/>
      <c r="D15" s="97"/>
      <c r="E15" s="97"/>
      <c r="F15" s="97"/>
      <c r="G15" s="97"/>
      <c r="H15" s="97"/>
      <c r="I15" s="97"/>
      <c r="J15" s="97"/>
      <c r="K15" s="97"/>
      <c r="L15" s="97"/>
      <c r="M15" s="97"/>
      <c r="N15" s="97">
        <f>'Great Britain and overseas'!N15-Overseas!N15</f>
        <v>11599.496934000001</v>
      </c>
      <c r="O15" s="97">
        <f>'Great Britain and overseas'!O15-Overseas!O15</f>
        <v>14226.791441000001</v>
      </c>
      <c r="P15" s="97">
        <f>'Great Britain and overseas'!P15-Overseas!P15</f>
        <v>15478.010538999999</v>
      </c>
      <c r="Q15" s="97">
        <f>'Great Britain and overseas'!Q15-Overseas!Q15</f>
        <v>16578.667176999999</v>
      </c>
      <c r="R15" s="97">
        <f>'Great Britain and overseas'!R15-Overseas!R15</f>
        <v>17472.49165</v>
      </c>
      <c r="S15" s="97">
        <f>'Great Britain and overseas'!S15-Overseas!S15</f>
        <v>17625.749532000002</v>
      </c>
      <c r="T15" s="97">
        <f>'Great Britain and overseas'!T15-Overseas!T15</f>
        <v>17738.510613999999</v>
      </c>
      <c r="U15" s="97">
        <f>'Great Britain and overseas'!U15-Overseas!U15</f>
        <v>17716.225637</v>
      </c>
      <c r="V15" s="97">
        <f>'Great Britain and overseas'!V15-Overseas!V15</f>
        <v>17111.311003999999</v>
      </c>
      <c r="W15" s="97">
        <f>'Great Britain and overseas'!W15-Overseas!W15</f>
        <v>16213.076771999999</v>
      </c>
      <c r="X15" s="97">
        <f>'Great Britain and overseas'!X15-Overseas!X15</f>
        <v>14895.346253</v>
      </c>
      <c r="Y15" s="63">
        <f>'Great Britain and overseas'!Y15-Overseas!Y15</f>
        <v>12619.932899300002</v>
      </c>
    </row>
    <row r="16" spans="1:25" ht="15" customHeight="1" x14ac:dyDescent="0.4">
      <c r="A16" s="60" t="s">
        <v>192</v>
      </c>
      <c r="B16" s="97"/>
      <c r="C16" s="97"/>
      <c r="D16" s="97"/>
      <c r="E16" s="97"/>
      <c r="F16" s="97"/>
      <c r="G16" s="97"/>
      <c r="H16" s="97"/>
      <c r="I16" s="97"/>
      <c r="J16" s="97"/>
      <c r="K16" s="97"/>
      <c r="L16" s="97"/>
      <c r="M16" s="97"/>
      <c r="N16" s="97">
        <f>'Great Britain and overseas'!N16-Overseas!N16</f>
        <v>5503.9442200000003</v>
      </c>
      <c r="O16" s="97">
        <f>'Great Britain and overseas'!O16-Overseas!O16</f>
        <v>5762.439738</v>
      </c>
      <c r="P16" s="97">
        <f>'Great Britain and overseas'!P16-Overseas!P16</f>
        <v>5948.9797619999999</v>
      </c>
      <c r="Q16" s="97">
        <f>'Great Britain and overseas'!Q16-Overseas!Q16</f>
        <v>6241.6229469999998</v>
      </c>
      <c r="R16" s="97">
        <f>'Great Britain and overseas'!R16-Overseas!R16</f>
        <v>6427.1399630000005</v>
      </c>
      <c r="S16" s="97">
        <f>'Great Britain and overseas'!S16-Overseas!S16</f>
        <v>6544.0581410000013</v>
      </c>
      <c r="T16" s="97">
        <f>'Great Britain and overseas'!T16-Overseas!T16</f>
        <v>6578.0549410000003</v>
      </c>
      <c r="U16" s="97">
        <f>'Great Britain and overseas'!U16-Overseas!U16</f>
        <v>6527.4880119999998</v>
      </c>
      <c r="V16" s="97">
        <f>'Great Britain and overseas'!V16-Overseas!V16</f>
        <v>6329.2889150000001</v>
      </c>
      <c r="W16" s="97">
        <f>'Great Britain and overseas'!W16-Overseas!W16</f>
        <v>6088.1434419999996</v>
      </c>
      <c r="X16" s="97">
        <f>'Great Britain and overseas'!X16-Overseas!X16</f>
        <v>5834.4756980000002</v>
      </c>
      <c r="Y16" s="63">
        <f>'Great Britain and overseas'!Y16-Overseas!Y16</f>
        <v>5744.3566907000004</v>
      </c>
    </row>
    <row r="17" spans="1:25" ht="15" customHeight="1" x14ac:dyDescent="0.4">
      <c r="A17" s="220" t="s">
        <v>57</v>
      </c>
      <c r="B17" s="97">
        <f>'Great Britain and overseas'!B17-Overseas!B17</f>
        <v>7627.1742531339078</v>
      </c>
      <c r="C17" s="97">
        <f>'Great Britain and overseas'!C17-Overseas!C17</f>
        <v>7379.3575883475414</v>
      </c>
      <c r="D17" s="97">
        <f>'Great Britain and overseas'!D17-Overseas!D17</f>
        <v>7217.7833738483887</v>
      </c>
      <c r="E17" s="97">
        <f>'Great Britain and overseas'!E17-Overseas!E17</f>
        <v>6758.1287882504803</v>
      </c>
      <c r="F17" s="97">
        <f>'Great Britain and overseas'!F17-Overseas!F17</f>
        <v>6729.9117802324035</v>
      </c>
      <c r="G17" s="97">
        <f>'Great Britain and overseas'!G17-Overseas!G17</f>
        <v>6712.5246388923788</v>
      </c>
      <c r="H17" s="97">
        <f>'Great Britain and overseas'!H17-Overseas!H17</f>
        <v>6720.4809632405331</v>
      </c>
      <c r="I17" s="97">
        <f>'Great Britain and overseas'!I17-Overseas!I17</f>
        <v>6684.6248110926526</v>
      </c>
      <c r="J17" s="97">
        <f>'Great Britain and overseas'!J17-Overseas!J17</f>
        <v>6620.6823481219999</v>
      </c>
      <c r="K17" s="97">
        <f>'Great Britain and overseas'!K17-Overseas!K17</f>
        <v>6606.3000278011068</v>
      </c>
      <c r="L17" s="97">
        <f>'Great Britain and overseas'!L17-Overseas!L17</f>
        <v>6522.30196085839</v>
      </c>
      <c r="M17" s="97">
        <f>'Great Britain and overseas'!M17-Overseas!M17</f>
        <v>6611.1943664482269</v>
      </c>
      <c r="N17" s="97">
        <f>'Great Britain and overseas'!N17-Overseas!N17</f>
        <v>6471.0477297484531</v>
      </c>
      <c r="O17" s="97">
        <f>'Great Britain and overseas'!O17-Overseas!O17</f>
        <v>6065.1512116168715</v>
      </c>
      <c r="P17" s="97">
        <f>'Great Britain and overseas'!P17-Overseas!P17</f>
        <v>5517.0216970653255</v>
      </c>
      <c r="Q17" s="97">
        <f>'Great Britain and overseas'!Q17-Overseas!Q17</f>
        <v>4899.9600623752403</v>
      </c>
      <c r="R17" s="97">
        <f>'Great Britain and overseas'!R17-Overseas!R17</f>
        <v>3251.0686081431995</v>
      </c>
      <c r="S17" s="97">
        <f>'Great Britain and overseas'!S17-Overseas!S17</f>
        <v>1177.2683892966356</v>
      </c>
      <c r="T17" s="97">
        <f>'Great Britain and overseas'!T17-Overseas!T17</f>
        <v>240.22037313311591</v>
      </c>
      <c r="U17" s="97">
        <f>'Great Britain and overseas'!U17-Overseas!U17</f>
        <v>60.5547035717223</v>
      </c>
      <c r="V17" s="97">
        <f>'Great Britain and overseas'!V17-Overseas!V17</f>
        <v>14.458691474389601</v>
      </c>
      <c r="W17" s="97">
        <f>'Great Britain and overseas'!W17-Overseas!W17</f>
        <v>8.6440831538322502</v>
      </c>
      <c r="X17" s="97">
        <f>'Great Britain and overseas'!X17-Overseas!X17</f>
        <v>0</v>
      </c>
      <c r="Y17" s="63">
        <f>'Great Britain and overseas'!Y17-Overseas!Y17</f>
        <v>0</v>
      </c>
    </row>
    <row r="18" spans="1:25" ht="30" customHeight="1" x14ac:dyDescent="0.4">
      <c r="A18" s="219" t="s">
        <v>58</v>
      </c>
      <c r="B18" s="97">
        <f>'Great Britain and overseas'!B18-Overseas!B18</f>
        <v>14444.695</v>
      </c>
      <c r="C18" s="97">
        <f>'Great Britain and overseas'!C18-Overseas!C18</f>
        <v>11965.316999999999</v>
      </c>
      <c r="D18" s="97">
        <f>'Great Britain and overseas'!D18-Overseas!D18</f>
        <v>11790.69</v>
      </c>
      <c r="E18" s="97">
        <f>'Great Britain and overseas'!E18-Overseas!E18</f>
        <v>12220.356763508138</v>
      </c>
      <c r="F18" s="97">
        <f>'Great Britain and overseas'!F18-Overseas!F18</f>
        <v>13217.18750660968</v>
      </c>
      <c r="G18" s="97">
        <f>'Great Britain and overseas'!G18-Overseas!G18</f>
        <v>14151.554188755876</v>
      </c>
      <c r="H18" s="97">
        <f>'Great Britain and overseas'!H18-Overseas!H18</f>
        <v>14266.051392173891</v>
      </c>
      <c r="I18" s="97">
        <f>'Great Britain and overseas'!I18-Overseas!I18</f>
        <v>12873.426736919173</v>
      </c>
      <c r="J18" s="97">
        <f>'Great Britain and overseas'!J18-Overseas!J18</f>
        <v>10036.741303500985</v>
      </c>
      <c r="K18" s="97">
        <f>'Great Britain and overseas'!K18-Overseas!K18</f>
        <v>9149.4380201127678</v>
      </c>
      <c r="L18" s="97">
        <f>'Great Britain and overseas'!L18-Overseas!L18</f>
        <v>8837.7316566251829</v>
      </c>
      <c r="M18" s="97">
        <f>'Great Britain and overseas'!M18-Overseas!M18</f>
        <v>9027.2895628021197</v>
      </c>
      <c r="N18" s="97">
        <f>'Great Britain and overseas'!N18-Overseas!N18</f>
        <v>8684.2746089046123</v>
      </c>
      <c r="O18" s="97">
        <f>'Great Britain and overseas'!O18-Overseas!O18</f>
        <v>8373.3386583421452</v>
      </c>
      <c r="P18" s="97">
        <f>'Great Britain and overseas'!P18-Overseas!P18</f>
        <v>7856.0560426987768</v>
      </c>
      <c r="Q18" s="97">
        <f>'Great Britain and overseas'!Q18-Overseas!Q18</f>
        <v>6996.9122152324671</v>
      </c>
      <c r="R18" s="97">
        <f>'Great Britain and overseas'!R18-Overseas!R18</f>
        <v>5308.7312005743424</v>
      </c>
      <c r="S18" s="97">
        <f>'Great Britain and overseas'!S18-Overseas!S18</f>
        <v>3582.6907805060177</v>
      </c>
      <c r="T18" s="97">
        <f>'Great Britain and overseas'!T18-Overseas!T18</f>
        <v>2893.3837312275637</v>
      </c>
      <c r="U18" s="97">
        <f>'Great Britain and overseas'!U18-Overseas!U18</f>
        <v>2539.0187964722509</v>
      </c>
      <c r="V18" s="97">
        <f>'Great Britain and overseas'!V18-Overseas!V18</f>
        <v>2231.7916264473879</v>
      </c>
      <c r="W18" s="97">
        <f>'Great Britain and overseas'!W18-Overseas!W18</f>
        <v>2138.6303187267818</v>
      </c>
      <c r="X18" s="97">
        <f>'Great Britain and overseas'!X18-Overseas!X18</f>
        <v>1839.1692308339939</v>
      </c>
      <c r="Y18" s="63">
        <f>'Great Britain and overseas'!Y18-Overseas!Y18</f>
        <v>1375.4380901683814</v>
      </c>
    </row>
    <row r="19" spans="1:25" ht="15" customHeight="1" x14ac:dyDescent="0.4">
      <c r="A19" s="60" t="s">
        <v>59</v>
      </c>
      <c r="B19" s="97">
        <f>'Great Britain and overseas'!B19-Overseas!B19</f>
        <v>3815.0000000000009</v>
      </c>
      <c r="C19" s="97">
        <f>'Great Britain and overseas'!C19-Overseas!C19</f>
        <v>3773</v>
      </c>
      <c r="D19" s="97">
        <f>'Great Britain and overseas'!D19-Overseas!D19</f>
        <v>3619</v>
      </c>
      <c r="E19" s="97">
        <f>'Great Britain and overseas'!E19-Overseas!E19</f>
        <v>3781</v>
      </c>
      <c r="F19" s="97">
        <f>'Great Britain and overseas'!F19-Overseas!F19</f>
        <v>3921.9510328888305</v>
      </c>
      <c r="G19" s="97">
        <f>'Great Britain and overseas'!G19-Overseas!G19</f>
        <v>4328.5269909929939</v>
      </c>
      <c r="H19" s="97">
        <f>'Great Britain and overseas'!H19-Overseas!H19</f>
        <v>4326.2286007173243</v>
      </c>
      <c r="I19" s="97">
        <f>'Great Britain and overseas'!I19-Overseas!I19</f>
        <v>2381.2137188760844</v>
      </c>
      <c r="J19" s="97">
        <f>'Great Britain and overseas'!J19-Overseas!J19</f>
        <v>0</v>
      </c>
      <c r="K19" s="97">
        <f>'Great Britain and overseas'!K19-Overseas!K19</f>
        <v>0</v>
      </c>
      <c r="L19" s="97">
        <f>'Great Britain and overseas'!L19-Overseas!L19</f>
        <v>0</v>
      </c>
      <c r="M19" s="97">
        <f>'Great Britain and overseas'!M19-Overseas!M19</f>
        <v>0</v>
      </c>
      <c r="N19" s="97">
        <f>'Great Britain and overseas'!N19-Overseas!N19</f>
        <v>0</v>
      </c>
      <c r="O19" s="97">
        <f>'Great Britain and overseas'!O19-Overseas!O19</f>
        <v>0</v>
      </c>
      <c r="P19" s="97">
        <f>'Great Britain and overseas'!P19-Overseas!P19</f>
        <v>0</v>
      </c>
      <c r="Q19" s="97">
        <f>'Great Britain and overseas'!Q19-Overseas!Q19</f>
        <v>0</v>
      </c>
      <c r="R19" s="97">
        <f>'Great Britain and overseas'!R19-Overseas!R19</f>
        <v>0</v>
      </c>
      <c r="S19" s="97">
        <f>'Great Britain and overseas'!S19-Overseas!S19</f>
        <v>0</v>
      </c>
      <c r="T19" s="97">
        <f>'Great Britain and overseas'!T19-Overseas!T19</f>
        <v>0</v>
      </c>
      <c r="U19" s="97">
        <f>'Great Britain and overseas'!U19-Overseas!U19</f>
        <v>0</v>
      </c>
      <c r="V19" s="97">
        <f>'Great Britain and overseas'!V19-Overseas!V19</f>
        <v>0</v>
      </c>
      <c r="W19" s="97">
        <f>'Great Britain and overseas'!W19-Overseas!W19</f>
        <v>0</v>
      </c>
      <c r="X19" s="97">
        <f>'Great Britain and overseas'!X19-Overseas!X19</f>
        <v>0</v>
      </c>
      <c r="Y19" s="63">
        <f>'Great Britain and overseas'!Y19-Overseas!Y19</f>
        <v>0</v>
      </c>
    </row>
    <row r="20" spans="1:25" ht="15" customHeight="1" x14ac:dyDescent="0.4">
      <c r="A20" s="60" t="s">
        <v>193</v>
      </c>
      <c r="B20" s="97"/>
      <c r="C20" s="97"/>
      <c r="D20" s="97"/>
      <c r="E20" s="97"/>
      <c r="F20" s="97">
        <f>'Great Britain and overseas'!F20-Overseas!F20</f>
        <v>4216.3272647588783</v>
      </c>
      <c r="G20" s="97">
        <f>'Great Britain and overseas'!G20-Overseas!G20</f>
        <v>4559.6505850568501</v>
      </c>
      <c r="H20" s="97">
        <f>'Great Britain and overseas'!H20-Overseas!H20</f>
        <v>4550.4563242744171</v>
      </c>
      <c r="I20" s="97">
        <f>'Great Britain and overseas'!I20-Overseas!I20</f>
        <v>4864.5214446088221</v>
      </c>
      <c r="J20" s="97">
        <f>'Great Britain and overseas'!J20-Overseas!J20</f>
        <v>4855.2579744948616</v>
      </c>
      <c r="K20" s="97">
        <f>'Great Britain and overseas'!K20-Overseas!K20</f>
        <v>4531.9654036625643</v>
      </c>
      <c r="L20" s="97">
        <f>'Great Britain and overseas'!L20-Overseas!L20</f>
        <v>4574.1064275511508</v>
      </c>
      <c r="M20" s="97">
        <f>'Great Britain and overseas'!M20-Overseas!M20</f>
        <v>5056.6689142085979</v>
      </c>
      <c r="N20" s="97">
        <f>'Great Britain and overseas'!N20-Overseas!N20</f>
        <v>5098.5480961587791</v>
      </c>
      <c r="O20" s="97">
        <f>'Great Britain and overseas'!O20-Overseas!O20</f>
        <v>4984.7252710941675</v>
      </c>
      <c r="P20" s="97">
        <f>'Great Britain and overseas'!P20-Overseas!P20</f>
        <v>4634.857444207777</v>
      </c>
      <c r="Q20" s="97">
        <f>'Great Britain and overseas'!Q20-Overseas!Q20</f>
        <v>4042.1420114912289</v>
      </c>
      <c r="R20" s="97">
        <f>'Great Britain and overseas'!R20-Overseas!R20</f>
        <v>2489.353040548358</v>
      </c>
      <c r="S20" s="97">
        <f>'Great Britain and overseas'!S20-Overseas!S20</f>
        <v>991.6046933166707</v>
      </c>
      <c r="T20" s="97">
        <f>'Great Britain and overseas'!T20-Overseas!T20</f>
        <v>459.81534836531466</v>
      </c>
      <c r="U20" s="97">
        <f>'Great Britain and overseas'!U20-Overseas!U20</f>
        <v>233.18642823443992</v>
      </c>
      <c r="V20" s="97">
        <f>'Great Britain and overseas'!V20-Overseas!V20</f>
        <v>99.729245369872373</v>
      </c>
      <c r="W20" s="97">
        <f>'Great Britain and overseas'!W20-Overseas!W20</f>
        <v>28.960770188816397</v>
      </c>
      <c r="X20" s="97">
        <f>'Great Britain and overseas'!X20-Overseas!X20</f>
        <v>3.9458946524339318</v>
      </c>
      <c r="Y20" s="63">
        <f>'Great Britain and overseas'!Y20-Overseas!Y20</f>
        <v>0</v>
      </c>
    </row>
    <row r="21" spans="1:25" ht="15" customHeight="1" x14ac:dyDescent="0.4">
      <c r="A21" s="60" t="s">
        <v>194</v>
      </c>
      <c r="B21" s="97"/>
      <c r="C21" s="97"/>
      <c r="D21" s="97"/>
      <c r="E21" s="97"/>
      <c r="F21" s="97">
        <f>'Great Britain and overseas'!F21-Overseas!F21</f>
        <v>4480.6202864355382</v>
      </c>
      <c r="G21" s="97">
        <f>'Great Britain and overseas'!G21-Overseas!G21</f>
        <v>4646.9565574720364</v>
      </c>
      <c r="H21" s="97">
        <f>'Great Britain and overseas'!H21-Overseas!H21</f>
        <v>4788.2557127179343</v>
      </c>
      <c r="I21" s="97">
        <f>'Great Britain and overseas'!I21-Overseas!I21</f>
        <v>5010.7914373458943</v>
      </c>
      <c r="J21" s="97">
        <f>'Great Britain and overseas'!J21-Overseas!J21</f>
        <v>4587.5147152427444</v>
      </c>
      <c r="K21" s="97">
        <f>'Great Britain and overseas'!K21-Overseas!K21</f>
        <v>3942.7930569426776</v>
      </c>
      <c r="L21" s="97">
        <f>'Great Britain and overseas'!L21-Overseas!L21</f>
        <v>3604.181603232314</v>
      </c>
      <c r="M21" s="97">
        <f>'Great Britain and overseas'!M21-Overseas!M21</f>
        <v>3385.5153130824929</v>
      </c>
      <c r="N21" s="97">
        <f>'Great Britain and overseas'!N21-Overseas!N21</f>
        <v>3061.106059181579</v>
      </c>
      <c r="O21" s="97">
        <f>'Great Britain and overseas'!O21-Overseas!O21</f>
        <v>2842.1400935367933</v>
      </c>
      <c r="P21" s="97">
        <f>'Great Britain and overseas'!P21-Overseas!P21</f>
        <v>2586.1361960731397</v>
      </c>
      <c r="Q21" s="97">
        <f>'Great Britain and overseas'!Q21-Overseas!Q21</f>
        <v>2304.2647555632357</v>
      </c>
      <c r="R21" s="97">
        <f>'Great Britain and overseas'!R21-Overseas!R21</f>
        <v>2110.4036108516007</v>
      </c>
      <c r="S21" s="97">
        <f>'Great Britain and overseas'!S21-Overseas!S21</f>
        <v>1856.4669140836265</v>
      </c>
      <c r="T21" s="97">
        <f>'Great Britain and overseas'!T21-Overseas!T21</f>
        <v>1698.7981513881768</v>
      </c>
      <c r="U21" s="97">
        <f>'Great Britain and overseas'!U21-Overseas!U21</f>
        <v>1558.2712662905501</v>
      </c>
      <c r="V21" s="97">
        <f>'Great Britain and overseas'!V21-Overseas!V21</f>
        <v>1397.335307385812</v>
      </c>
      <c r="W21" s="97">
        <f>'Great Britain and overseas'!W21-Overseas!W21</f>
        <v>1344.4009429592518</v>
      </c>
      <c r="X21" s="97">
        <f>'Great Britain and overseas'!X21-Overseas!X21</f>
        <v>1117.3633793586628</v>
      </c>
      <c r="Y21" s="63">
        <f>'Great Britain and overseas'!Y21-Overseas!Y21</f>
        <v>809.81535663319983</v>
      </c>
    </row>
    <row r="22" spans="1:25" ht="15" customHeight="1" x14ac:dyDescent="0.4">
      <c r="A22" s="60" t="s">
        <v>195</v>
      </c>
      <c r="B22" s="97"/>
      <c r="C22" s="97"/>
      <c r="D22" s="97"/>
      <c r="E22" s="97"/>
      <c r="F22" s="97">
        <f>'Great Britain and overseas'!F22-Overseas!F22</f>
        <v>210.10321714537955</v>
      </c>
      <c r="G22" s="97">
        <f>'Great Britain and overseas'!G22-Overseas!G22</f>
        <v>270.54904521067942</v>
      </c>
      <c r="H22" s="97">
        <f>'Great Britain and overseas'!H22-Overseas!H22</f>
        <v>292.00557556425974</v>
      </c>
      <c r="I22" s="97">
        <f>'Great Britain and overseas'!I22-Overseas!I22</f>
        <v>317.28259298054263</v>
      </c>
      <c r="J22" s="97">
        <f>'Great Britain and overseas'!J22-Overseas!J22</f>
        <v>312.66128505767614</v>
      </c>
      <c r="K22" s="97">
        <f>'Great Britain and overseas'!K22-Overseas!K22</f>
        <v>296.30574154435203</v>
      </c>
      <c r="L22" s="97">
        <f>'Great Britain and overseas'!L22-Overseas!L22</f>
        <v>290.48548701729459</v>
      </c>
      <c r="M22" s="97">
        <f>'Great Britain and overseas'!M22-Overseas!M22</f>
        <v>283.72187865289754</v>
      </c>
      <c r="N22" s="97">
        <f>'Great Britain and overseas'!N22-Overseas!N22</f>
        <v>276.94990169243863</v>
      </c>
      <c r="O22" s="97">
        <f>'Great Britain and overseas'!O22-Overseas!O22</f>
        <v>304.28514955817315</v>
      </c>
      <c r="P22" s="97">
        <f>'Great Britain and overseas'!P22-Overseas!P22</f>
        <v>388.24454173128265</v>
      </c>
      <c r="Q22" s="97">
        <f>'Great Britain and overseas'!Q22-Overseas!Q22</f>
        <v>430.68552026831765</v>
      </c>
      <c r="R22" s="97">
        <f>'Great Britain and overseas'!R22-Overseas!R22</f>
        <v>508.21788711256062</v>
      </c>
      <c r="S22" s="97">
        <f>'Great Britain and overseas'!S22-Overseas!S22</f>
        <v>557.83154347728646</v>
      </c>
      <c r="T22" s="97">
        <f>'Great Britain and overseas'!T22-Overseas!T22</f>
        <v>585.49981248498966</v>
      </c>
      <c r="U22" s="97">
        <f>'Great Britain and overseas'!U22-Overseas!U22</f>
        <v>622.1284920376753</v>
      </c>
      <c r="V22" s="97">
        <f>'Great Britain and overseas'!V22-Overseas!V22</f>
        <v>626.32200668966459</v>
      </c>
      <c r="W22" s="97">
        <f>'Great Britain and overseas'!W22-Overseas!W22</f>
        <v>674.62025960591473</v>
      </c>
      <c r="X22" s="97">
        <f>'Great Britain and overseas'!X22-Overseas!X22</f>
        <v>650.56525124567315</v>
      </c>
      <c r="Y22" s="63">
        <f>'Great Britain and overseas'!Y22-Overseas!Y22</f>
        <v>539.42855662048589</v>
      </c>
    </row>
    <row r="23" spans="1:25" ht="15" customHeight="1" x14ac:dyDescent="0.4">
      <c r="A23" s="60" t="s">
        <v>196</v>
      </c>
      <c r="B23" s="97"/>
      <c r="C23" s="97"/>
      <c r="D23" s="97"/>
      <c r="E23" s="97"/>
      <c r="F23" s="97">
        <f>'Great Britain and overseas'!F23-Overseas!F23</f>
        <v>388.18570538105348</v>
      </c>
      <c r="G23" s="97">
        <f>'Great Britain and overseas'!G23-Overseas!G23</f>
        <v>345.87101002331644</v>
      </c>
      <c r="H23" s="97">
        <f>'Great Britain and overseas'!H23-Overseas!H23</f>
        <v>309.10517889995447</v>
      </c>
      <c r="I23" s="97">
        <f>'Great Britain and overseas'!I23-Overseas!I23</f>
        <v>299.61754310782629</v>
      </c>
      <c r="J23" s="97">
        <f>'Great Britain and overseas'!J23-Overseas!J23</f>
        <v>281.30732870570284</v>
      </c>
      <c r="K23" s="97">
        <f>'Great Britain and overseas'!K23-Overseas!K23</f>
        <v>378.35004780745032</v>
      </c>
      <c r="L23" s="97">
        <f>'Great Britain and overseas'!L23-Overseas!L23</f>
        <v>368.66753161326039</v>
      </c>
      <c r="M23" s="97">
        <f>'Great Britain and overseas'!M23-Overseas!M23</f>
        <v>301.3534905419678</v>
      </c>
      <c r="N23" s="97">
        <f>'Great Britain and overseas'!N23-Overseas!N23</f>
        <v>247.67378810089616</v>
      </c>
      <c r="O23" s="97">
        <f>'Great Britain and overseas'!O23-Overseas!O23</f>
        <v>242.19662215266032</v>
      </c>
      <c r="P23" s="97">
        <f>'Great Britain and overseas'!P23-Overseas!P23</f>
        <v>246.83748264644069</v>
      </c>
      <c r="Q23" s="97">
        <f>'Great Britain and overseas'!Q23-Overseas!Q23</f>
        <v>219.81479420440877</v>
      </c>
      <c r="R23" s="97">
        <f>'Great Britain and overseas'!R23-Overseas!R23</f>
        <v>200.76365649788397</v>
      </c>
      <c r="S23" s="97">
        <f>'Great Britain and overseas'!S23-Overseas!S23</f>
        <v>176.81397513004154</v>
      </c>
      <c r="T23" s="97">
        <f>'Great Britain and overseas'!T23-Overseas!T23</f>
        <v>149.26685628878801</v>
      </c>
      <c r="U23" s="97">
        <f>'Great Britain and overseas'!U23-Overseas!U23</f>
        <v>125.46853157995621</v>
      </c>
      <c r="V23" s="97">
        <f>'Great Britain and overseas'!V23-Overseas!V23</f>
        <v>108.44897565128312</v>
      </c>
      <c r="W23" s="97">
        <f>'Great Britain and overseas'!W23-Overseas!W23</f>
        <v>90.680000499860228</v>
      </c>
      <c r="X23" s="97">
        <f>'Great Britain and overseas'!X23-Overseas!X23</f>
        <v>67.279178714480182</v>
      </c>
      <c r="Y23" s="63">
        <f>'Great Britain and overseas'!Y23-Overseas!Y23</f>
        <v>26.194703741029208</v>
      </c>
    </row>
    <row r="24" spans="1:25" ht="30" customHeight="1" x14ac:dyDescent="0.4">
      <c r="A24" s="220" t="s">
        <v>64</v>
      </c>
      <c r="B24" s="97"/>
      <c r="C24" s="97"/>
      <c r="D24" s="97"/>
      <c r="E24" s="97"/>
      <c r="F24" s="97">
        <f>'Great Britain and overseas'!F24-Overseas!F24</f>
        <v>697.9685576661949</v>
      </c>
      <c r="G24" s="97">
        <f>'Great Britain and overseas'!G24-Overseas!G24</f>
        <v>716.15760986455359</v>
      </c>
      <c r="H24" s="97">
        <f>'Great Britain and overseas'!H24-Overseas!H24</f>
        <v>719.67213011349156</v>
      </c>
      <c r="I24" s="97">
        <f>'Great Britain and overseas'!I24-Overseas!I24</f>
        <v>723.43832571050007</v>
      </c>
      <c r="J24" s="97">
        <f>'Great Britain and overseas'!J24-Overseas!J24</f>
        <v>738.44562063752142</v>
      </c>
      <c r="K24" s="97">
        <f>'Great Britain and overseas'!K24-Overseas!K24</f>
        <v>734.20311738411647</v>
      </c>
      <c r="L24" s="97">
        <f>'Great Britain and overseas'!L24-Overseas!L24</f>
        <v>735.07416398896453</v>
      </c>
      <c r="M24" s="97">
        <f>'Great Britain and overseas'!M24-Overseas!M24</f>
        <v>740.48141563958882</v>
      </c>
      <c r="N24" s="97">
        <f>'Great Britain and overseas'!N24-Overseas!N24</f>
        <v>762.78275616139626</v>
      </c>
      <c r="O24" s="97">
        <f>'Great Britain and overseas'!O24-Overseas!O24</f>
        <v>790.53316273476526</v>
      </c>
      <c r="P24" s="97">
        <f>'Great Britain and overseas'!P24-Overseas!P24</f>
        <v>836.29994765225183</v>
      </c>
      <c r="Q24" s="97">
        <f>'Great Britain and overseas'!Q24-Overseas!Q24</f>
        <v>836.70966301138856</v>
      </c>
      <c r="R24" s="97">
        <f>'Great Britain and overseas'!R24-Overseas!R24</f>
        <v>854.98379443704516</v>
      </c>
      <c r="S24" s="97">
        <f>'Great Britain and overseas'!S24-Overseas!S24</f>
        <v>852.2832964249809</v>
      </c>
      <c r="T24" s="97">
        <f>'Great Britain and overseas'!T24-Overseas!T24</f>
        <v>860.40158288415228</v>
      </c>
      <c r="U24" s="97">
        <f>'Great Britain and overseas'!U24-Overseas!U24</f>
        <v>847.11264427954154</v>
      </c>
      <c r="V24" s="97">
        <f>'Great Britain and overseas'!V24-Overseas!V24</f>
        <v>817.6538684390913</v>
      </c>
      <c r="W24" s="97">
        <f>'Great Britain and overseas'!W24-Overseas!W24</f>
        <v>798.48872875314419</v>
      </c>
      <c r="X24" s="97">
        <f>'Great Britain and overseas'!X24-Overseas!X24</f>
        <v>797.05710782254755</v>
      </c>
      <c r="Y24" s="63">
        <f>'Great Britain and overseas'!Y24-Overseas!Y24</f>
        <v>791.95626044005621</v>
      </c>
    </row>
    <row r="25" spans="1:25" ht="15" customHeight="1" x14ac:dyDescent="0.4">
      <c r="A25" s="219" t="s">
        <v>65</v>
      </c>
      <c r="B25" s="97">
        <f>'Great Britain and overseas'!B25-Overseas!B25</f>
        <v>2165.9230000000002</v>
      </c>
      <c r="C25" s="97">
        <f>'Great Britain and overseas'!C25-Overseas!C25</f>
        <v>3893.4660000000003</v>
      </c>
      <c r="D25" s="97">
        <f>'Great Britain and overseas'!D25-Overseas!D25</f>
        <v>3557.6930000000011</v>
      </c>
      <c r="E25" s="97">
        <f>'Great Britain and overseas'!E25-Overseas!E25</f>
        <v>3255.0860000000002</v>
      </c>
      <c r="F25" s="97">
        <f>'Great Britain and overseas'!F25-Overseas!F25</f>
        <v>2882.0022074649887</v>
      </c>
      <c r="G25" s="97">
        <f>'Great Britain and overseas'!G25-Overseas!G25</f>
        <v>2605.3726793355177</v>
      </c>
      <c r="H25" s="97">
        <f>'Great Britain and overseas'!H25-Overseas!H25</f>
        <v>2623.9018830870077</v>
      </c>
      <c r="I25" s="97">
        <f>'Great Britain and overseas'!I25-Overseas!I25</f>
        <v>2558.9888917766107</v>
      </c>
      <c r="J25" s="97">
        <f>'Great Britain and overseas'!J25-Overseas!J25</f>
        <v>2204.1916184380011</v>
      </c>
      <c r="K25" s="97">
        <f>'Great Britain and overseas'!K25-Overseas!K25</f>
        <v>2310.9890164573117</v>
      </c>
      <c r="L25" s="97">
        <f>'Great Britain and overseas'!L25-Overseas!L25</f>
        <v>2439.5515192322414</v>
      </c>
      <c r="M25" s="97">
        <f>'Great Britain and overseas'!M25-Overseas!M25</f>
        <v>2241.215257066543</v>
      </c>
      <c r="N25" s="97">
        <f>'Great Britain and overseas'!N25-Overseas!N25</f>
        <v>2856.4516645675271</v>
      </c>
      <c r="O25" s="97">
        <f>'Great Britain and overseas'!O25-Overseas!O25</f>
        <v>4683.3616649058677</v>
      </c>
      <c r="P25" s="97">
        <f>'Great Britain and overseas'!P25-Overseas!P25</f>
        <v>4472.798228943524</v>
      </c>
      <c r="Q25" s="97">
        <f>'Great Britain and overseas'!Q25-Overseas!Q25</f>
        <v>4933.1512271366146</v>
      </c>
      <c r="R25" s="97">
        <f>'Great Britain and overseas'!R25-Overseas!R25</f>
        <v>5168.8944334649896</v>
      </c>
      <c r="S25" s="97">
        <f>'Great Britain and overseas'!S25-Overseas!S25</f>
        <v>4337.2360823008039</v>
      </c>
      <c r="T25" s="97">
        <f>'Great Britain and overseas'!T25-Overseas!T25</f>
        <v>3064.4667501255358</v>
      </c>
      <c r="U25" s="97">
        <f>'Great Britain and overseas'!U25-Overseas!U25</f>
        <v>2312.6386809696141</v>
      </c>
      <c r="V25" s="97">
        <f>'Great Britain and overseas'!V25-Overseas!V25</f>
        <v>1875.1595751042232</v>
      </c>
      <c r="W25" s="97">
        <f>'Great Britain and overseas'!W25-Overseas!W25</f>
        <v>1666.7423735113816</v>
      </c>
      <c r="X25" s="97">
        <f>'Great Britain and overseas'!X25-Overseas!X25</f>
        <v>1299.3564457301361</v>
      </c>
      <c r="Y25" s="63">
        <f>'Great Britain and overseas'!Y25-Overseas!Y25</f>
        <v>713.27015108782268</v>
      </c>
    </row>
    <row r="26" spans="1:25" ht="15" customHeight="1" x14ac:dyDescent="0.4">
      <c r="A26" s="219" t="s">
        <v>66</v>
      </c>
      <c r="B26" s="97">
        <f>'Great Britain and overseas'!B26-Overseas!B26</f>
        <v>32.725000000000001</v>
      </c>
      <c r="C26" s="97">
        <f>'Great Britain and overseas'!C26-Overseas!C26</f>
        <v>35.762999999999998</v>
      </c>
      <c r="D26" s="97">
        <f>'Great Britain and overseas'!D26-Overseas!D26</f>
        <v>38.264000000000003</v>
      </c>
      <c r="E26" s="97">
        <f>'Great Britain and overseas'!E26-Overseas!E26</f>
        <v>38.268000000000001</v>
      </c>
      <c r="F26" s="97">
        <f>'Great Britain and overseas'!F26-Overseas!F26</f>
        <v>44.713000000000001</v>
      </c>
      <c r="G26" s="97">
        <f>'Great Britain and overseas'!G26-Overseas!G26</f>
        <v>55.716050032285139</v>
      </c>
      <c r="H26" s="97">
        <f>'Great Britain and overseas'!H26-Overseas!H26</f>
        <v>68.73589613</v>
      </c>
      <c r="I26" s="97">
        <f>'Great Britain and overseas'!I26-Overseas!I26</f>
        <v>127.41814222394018</v>
      </c>
      <c r="J26" s="97">
        <f>'Great Britain and overseas'!J26-Overseas!J26</f>
        <v>149.36814039025546</v>
      </c>
      <c r="K26" s="97">
        <f>'Great Britain and overseas'!K26-Overseas!K26</f>
        <v>163.46786596415791</v>
      </c>
      <c r="L26" s="97">
        <f>'Great Britain and overseas'!L26-Overseas!L26</f>
        <v>175.0486397365888</v>
      </c>
      <c r="M26" s="97">
        <f>'Great Britain and overseas'!M26-Overseas!M26</f>
        <v>246.44821676246605</v>
      </c>
      <c r="N26" s="97">
        <f>'Great Britain and overseas'!N26-Overseas!N26</f>
        <v>320.3740182688075</v>
      </c>
      <c r="O26" s="97">
        <f>'Great Britain and overseas'!O26-Overseas!O26</f>
        <v>343.85469660918096</v>
      </c>
      <c r="P26" s="97">
        <f>'Great Britain and overseas'!P26-Overseas!P26</f>
        <v>342.58961085960186</v>
      </c>
      <c r="Q26" s="97">
        <f>'Great Britain and overseas'!Q26-Overseas!Q26</f>
        <v>364.78592232397125</v>
      </c>
      <c r="R26" s="97">
        <f>'Great Britain and overseas'!R26-Overseas!R26</f>
        <v>394.62503708961304</v>
      </c>
      <c r="S26" s="97">
        <f>'Great Britain and overseas'!S26-Overseas!S26</f>
        <v>398.60107762647056</v>
      </c>
      <c r="T26" s="97">
        <f>'Great Britain and overseas'!T26-Overseas!T26</f>
        <v>415.68854411254273</v>
      </c>
      <c r="U26" s="97">
        <f>'Great Britain and overseas'!U26-Overseas!U26</f>
        <v>439.68328911678014</v>
      </c>
      <c r="V26" s="97">
        <f>'Great Britain and overseas'!V26-Overseas!V26</f>
        <v>435.25223401852713</v>
      </c>
      <c r="W26" s="97">
        <f>'Great Britain and overseas'!W26-Overseas!W26</f>
        <v>426.54071082046846</v>
      </c>
      <c r="X26" s="97">
        <f>'Great Britain and overseas'!X26-Overseas!X26</f>
        <v>427.21326168755274</v>
      </c>
      <c r="Y26" s="63">
        <f>'Great Britain and overseas'!Y26-Overseas!Y26</f>
        <v>418.26887125435292</v>
      </c>
    </row>
    <row r="27" spans="1:25" ht="15" customHeight="1" x14ac:dyDescent="0.4">
      <c r="A27" s="219" t="s">
        <v>197</v>
      </c>
      <c r="B27" s="97"/>
      <c r="C27" s="97"/>
      <c r="D27" s="97"/>
      <c r="E27" s="97"/>
      <c r="F27" s="97"/>
      <c r="G27" s="97"/>
      <c r="H27" s="97"/>
      <c r="I27" s="97"/>
      <c r="J27" s="97">
        <f>'Great Britain and overseas'!J27-Overseas!J27</f>
        <v>425.35699497931432</v>
      </c>
      <c r="K27" s="97">
        <f>'Great Britain and overseas'!K27-Overseas!K27</f>
        <v>449.6072684537466</v>
      </c>
      <c r="L27" s="97">
        <f>'Great Britain and overseas'!L27-Overseas!L27</f>
        <v>476.27213789694639</v>
      </c>
      <c r="M27" s="97">
        <f>'Great Britain and overseas'!M27-Overseas!M27</f>
        <v>497.64711229305311</v>
      </c>
      <c r="N27" s="97">
        <f>'Great Britain and overseas'!N27-Overseas!N27</f>
        <v>515.13750610718887</v>
      </c>
      <c r="O27" s="97">
        <f>'Great Britain and overseas'!O27-Overseas!O27</f>
        <v>536.24584358410516</v>
      </c>
      <c r="P27" s="97">
        <f>'Great Britain and overseas'!P27-Overseas!P27</f>
        <v>565.04847507227998</v>
      </c>
      <c r="Q27" s="97">
        <f>'Great Britain and overseas'!Q27-Overseas!Q27</f>
        <v>573.57955790020594</v>
      </c>
      <c r="R27" s="97">
        <f>'Great Britain and overseas'!R27-Overseas!R27</f>
        <v>581.96717842993792</v>
      </c>
      <c r="S27" s="97">
        <f>'Great Britain and overseas'!S27-Overseas!S27</f>
        <v>591.74134486956291</v>
      </c>
      <c r="T27" s="97">
        <f>'Great Britain and overseas'!T27-Overseas!T27</f>
        <v>597.02929659073902</v>
      </c>
      <c r="U27" s="97">
        <f>'Great Britain and overseas'!U27-Overseas!U27</f>
        <v>606.62578991538703</v>
      </c>
      <c r="V27" s="97">
        <f>'Great Britain and overseas'!V27-Overseas!V27</f>
        <v>612.28589483968483</v>
      </c>
      <c r="W27" s="97">
        <f>'Great Britain and overseas'!W27-Overseas!W27</f>
        <v>638.82611139248331</v>
      </c>
      <c r="X27" s="97">
        <f>'Great Britain and overseas'!X27-Overseas!X27</f>
        <v>457.04299468139516</v>
      </c>
      <c r="Y27" s="63">
        <f>'Great Britain and overseas'!Y27-Overseas!Y27</f>
        <v>246.64737300000002</v>
      </c>
    </row>
    <row r="28" spans="1:25" ht="15" customHeight="1" x14ac:dyDescent="0.4">
      <c r="A28" s="219" t="s">
        <v>100</v>
      </c>
      <c r="B28" s="97"/>
      <c r="C28" s="97"/>
      <c r="D28" s="97"/>
      <c r="E28" s="97"/>
      <c r="F28" s="97"/>
      <c r="G28" s="97"/>
      <c r="H28" s="97"/>
      <c r="I28" s="97">
        <f>'Great Britain and overseas'!I28-Overseas!I28</f>
        <v>0</v>
      </c>
      <c r="J28" s="97">
        <f>'Great Britain and overseas'!J28-Overseas!J28</f>
        <v>5969.597390712187</v>
      </c>
      <c r="K28" s="97">
        <f>'Great Britain and overseas'!K28-Overseas!K28</f>
        <v>6425.5372541822389</v>
      </c>
      <c r="L28" s="97">
        <f>'Great Britain and overseas'!L28-Overseas!L28</f>
        <v>6867.0484892278673</v>
      </c>
      <c r="M28" s="97">
        <f>'Great Britain and overseas'!M28-Overseas!M28</f>
        <v>7365.2919609688215</v>
      </c>
      <c r="N28" s="97">
        <f>'Great Britain and overseas'!N28-Overseas!N28</f>
        <v>7702.2804687505395</v>
      </c>
      <c r="O28" s="97">
        <f>'Great Britain and overseas'!O28-Overseas!O28</f>
        <v>8128.0534751815894</v>
      </c>
      <c r="P28" s="97">
        <f>'Great Britain and overseas'!P28-Overseas!P28</f>
        <v>8241.2814147308345</v>
      </c>
      <c r="Q28" s="97">
        <f>'Great Britain and overseas'!Q28-Overseas!Q28</f>
        <v>8051.4179479217419</v>
      </c>
      <c r="R28" s="97">
        <f>'Great Britain and overseas'!R28-Overseas!R28</f>
        <v>7510.3196600284164</v>
      </c>
      <c r="S28" s="97">
        <f>'Great Britain and overseas'!S28-Overseas!S28</f>
        <v>7040.9213552381907</v>
      </c>
      <c r="T28" s="97">
        <f>'Great Britain and overseas'!T28-Overseas!T28</f>
        <v>6575.5085156147125</v>
      </c>
      <c r="U28" s="97">
        <f>'Great Britain and overseas'!U28-Overseas!U28</f>
        <v>6078.0375197907433</v>
      </c>
      <c r="V28" s="97">
        <f>'Great Britain and overseas'!V28-Overseas!V28</f>
        <v>5664.7583508516591</v>
      </c>
      <c r="W28" s="97">
        <f>'Great Britain and overseas'!W28-Overseas!W28</f>
        <v>5366.6042820464663</v>
      </c>
      <c r="X28" s="97">
        <f>'Great Britain and overseas'!X28-Overseas!X28</f>
        <v>5137.6246622299504</v>
      </c>
      <c r="Y28" s="63">
        <f>'Great Britain and overseas'!Y28-Overseas!Y28</f>
        <v>5058.2417582847975</v>
      </c>
    </row>
    <row r="29" spans="1:25" ht="30" customHeight="1" x14ac:dyDescent="0.4">
      <c r="A29" s="219" t="s">
        <v>113</v>
      </c>
      <c r="B29" s="97"/>
      <c r="C29" s="97"/>
      <c r="D29" s="97"/>
      <c r="E29" s="97"/>
      <c r="F29" s="97"/>
      <c r="G29" s="97"/>
      <c r="H29" s="97"/>
      <c r="I29" s="97">
        <f>'Great Britain and overseas'!I29-Overseas!I29</f>
        <v>0</v>
      </c>
      <c r="J29" s="97">
        <f>'Great Britain and overseas'!J29-Overseas!J29</f>
        <v>0</v>
      </c>
      <c r="K29" s="97">
        <f>'Great Britain and overseas'!K29-Overseas!K29</f>
        <v>0</v>
      </c>
      <c r="L29" s="97">
        <f>'Great Britain and overseas'!L29-Overseas!L29</f>
        <v>0</v>
      </c>
      <c r="M29" s="97">
        <f>'Great Britain and overseas'!M29-Overseas!M29</f>
        <v>0</v>
      </c>
      <c r="N29" s="97">
        <f>'Great Britain and overseas'!N29-Overseas!N29</f>
        <v>0</v>
      </c>
      <c r="O29" s="97">
        <f>'Great Britain and overseas'!O29-Overseas!O29</f>
        <v>0</v>
      </c>
      <c r="P29" s="97">
        <f>'Great Britain and overseas'!P29-Overseas!P29</f>
        <v>0</v>
      </c>
      <c r="Q29" s="97">
        <f>'Great Britain and overseas'!Q29-Overseas!Q29</f>
        <v>0</v>
      </c>
      <c r="R29" s="97">
        <f>'Great Britain and overseas'!R29-Overseas!R29</f>
        <v>0</v>
      </c>
      <c r="S29" s="97">
        <f>'Great Britain and overseas'!S29-Overseas!S29</f>
        <v>160.47431425668225</v>
      </c>
      <c r="T29" s="97">
        <f>'Great Britain and overseas'!T29-Overseas!T29</f>
        <v>1564.1118937232611</v>
      </c>
      <c r="U29" s="97">
        <f>'Great Britain and overseas'!U29-Overseas!U29</f>
        <v>3003.6845637348301</v>
      </c>
      <c r="V29" s="97">
        <f>'Great Britain and overseas'!V29-Overseas!V29</f>
        <v>5158.6124485950113</v>
      </c>
      <c r="W29" s="97">
        <f>'Great Britain and overseas'!W29-Overseas!W29</f>
        <v>8634.3562443399132</v>
      </c>
      <c r="X29" s="97">
        <f>'Great Britain and overseas'!X29-Overseas!X29</f>
        <v>10620.777516116159</v>
      </c>
      <c r="Y29" s="63">
        <f>'Great Britain and overseas'!Y29-Overseas!Y29</f>
        <v>12495.824253456522</v>
      </c>
    </row>
    <row r="30" spans="1:25" ht="15" customHeight="1" x14ac:dyDescent="0.4">
      <c r="A30" s="219" t="s">
        <v>67</v>
      </c>
      <c r="B30" s="97">
        <f>'Great Britain and overseas'!B30-Overseas!B30</f>
        <v>905.10621363318273</v>
      </c>
      <c r="C30" s="97">
        <f>'Great Britain and overseas'!C30-Overseas!C30</f>
        <v>998.22706791707037</v>
      </c>
      <c r="D30" s="97">
        <f>'Great Britain and overseas'!D30-Overseas!D30</f>
        <v>983.42924883940941</v>
      </c>
      <c r="E30" s="97">
        <f>'Great Britain and overseas'!E30-Overseas!E30</f>
        <v>1005.4076162528007</v>
      </c>
      <c r="F30" s="97">
        <f>'Great Britain and overseas'!F30-Overseas!F30</f>
        <v>1011.8514966829613</v>
      </c>
      <c r="G30" s="97">
        <f>'Great Britain and overseas'!G30-Overseas!G30</f>
        <v>1037.5165106653585</v>
      </c>
      <c r="H30" s="97">
        <f>'Great Britain and overseas'!H30-Overseas!H30</f>
        <v>955.96785969558027</v>
      </c>
      <c r="I30" s="97">
        <f>'Great Britain and overseas'!I30-Overseas!I30</f>
        <v>934.46096672818339</v>
      </c>
      <c r="J30" s="97">
        <f>'Great Britain and overseas'!J30-Overseas!J30</f>
        <v>916.75485896934424</v>
      </c>
      <c r="K30" s="97">
        <f>'Great Britain and overseas'!K30-Overseas!K30</f>
        <v>898.51391284277395</v>
      </c>
      <c r="L30" s="97">
        <f>'Great Britain and overseas'!L30-Overseas!L30</f>
        <v>901.62759440387299</v>
      </c>
      <c r="M30" s="97">
        <f>'Great Britain and overseas'!M30-Overseas!M30</f>
        <v>896.43232962702427</v>
      </c>
      <c r="N30" s="97">
        <f>'Great Britain and overseas'!N30-Overseas!N30</f>
        <v>885.4792646680346</v>
      </c>
      <c r="O30" s="97">
        <f>'Great Britain and overseas'!O30-Overseas!O30</f>
        <v>904.60355640210469</v>
      </c>
      <c r="P30" s="97">
        <f>'Great Britain and overseas'!P30-Overseas!P30</f>
        <v>886.43199369149579</v>
      </c>
      <c r="Q30" s="97">
        <f>'Great Britain and overseas'!Q30-Overseas!Q30</f>
        <v>878.81722756878025</v>
      </c>
      <c r="R30" s="97">
        <f>'Great Britain and overseas'!R30-Overseas!R30</f>
        <v>884.9730475817538</v>
      </c>
      <c r="S30" s="97">
        <f>'Great Britain and overseas'!S30-Overseas!S30</f>
        <v>858.28863226178396</v>
      </c>
      <c r="T30" s="97">
        <f>'Great Britain and overseas'!T30-Overseas!T30</f>
        <v>734.65229398670147</v>
      </c>
      <c r="U30" s="97">
        <f>'Great Britain and overseas'!U30-Overseas!U30</f>
        <v>469.23113774937826</v>
      </c>
      <c r="V30" s="97">
        <f>'Great Britain and overseas'!V30-Overseas!V30</f>
        <v>233.98252225827167</v>
      </c>
      <c r="W30" s="97">
        <f>'Great Britain and overseas'!W30-Overseas!W30</f>
        <v>119.30537431252789</v>
      </c>
      <c r="X30" s="97">
        <f>'Great Britain and overseas'!X30-Overseas!X30</f>
        <v>96.897867658360326</v>
      </c>
      <c r="Y30" s="63">
        <f>'Great Britain and overseas'!Y30-Overseas!Y30</f>
        <v>88.78816532662664</v>
      </c>
    </row>
    <row r="31" spans="1:25" ht="15" customHeight="1" x14ac:dyDescent="0.4">
      <c r="A31" s="60" t="s">
        <v>54</v>
      </c>
      <c r="B31" s="97"/>
      <c r="C31" s="97"/>
      <c r="D31" s="97"/>
      <c r="E31" s="97"/>
      <c r="F31" s="97">
        <f>'Great Britain and overseas'!F31-Overseas!F31</f>
        <v>849.3025756935441</v>
      </c>
      <c r="G31" s="97">
        <f>'Great Britain and overseas'!G31-Overseas!G31</f>
        <v>872.44724877163992</v>
      </c>
      <c r="H31" s="97">
        <f>'Great Britain and overseas'!H31-Overseas!H31</f>
        <v>793.59456322190704</v>
      </c>
      <c r="I31" s="97">
        <f>'Great Britain and overseas'!I31-Overseas!I31</f>
        <v>764.80458587537396</v>
      </c>
      <c r="J31" s="97">
        <f>'Great Britain and overseas'!J31-Overseas!J31</f>
        <v>792.6684852261269</v>
      </c>
      <c r="K31" s="97">
        <f>'Great Britain and overseas'!K31-Overseas!K31</f>
        <v>770.43360540584194</v>
      </c>
      <c r="L31" s="97">
        <f>'Great Britain and overseas'!L31-Overseas!L31</f>
        <v>766.66902169763466</v>
      </c>
      <c r="M31" s="97">
        <f>'Great Britain and overseas'!M31-Overseas!M31</f>
        <v>696.01026666965834</v>
      </c>
      <c r="N31" s="97">
        <f>'Great Britain and overseas'!N31-Overseas!N31</f>
        <v>710.24052765105364</v>
      </c>
      <c r="O31" s="97">
        <f>'Great Britain and overseas'!O31-Overseas!O31</f>
        <v>721.63479091731404</v>
      </c>
      <c r="P31" s="97">
        <f>'Great Britain and overseas'!P31-Overseas!P31</f>
        <v>716.69594337533624</v>
      </c>
      <c r="Q31" s="97">
        <f>'Great Britain and overseas'!Q31-Overseas!Q31</f>
        <v>709.77165997078077</v>
      </c>
      <c r="R31" s="97">
        <f>'Great Britain and overseas'!R31-Overseas!R31</f>
        <v>725.78546922329622</v>
      </c>
      <c r="S31" s="97">
        <f>'Great Britain and overseas'!S31-Overseas!S31</f>
        <v>713.87617060081607</v>
      </c>
      <c r="T31" s="97">
        <f>'Great Britain and overseas'!T31-Overseas!T31</f>
        <v>596.62463659763898</v>
      </c>
      <c r="U31" s="97">
        <f>'Great Britain and overseas'!U31-Overseas!U31</f>
        <v>341.29260291443779</v>
      </c>
      <c r="V31" s="97">
        <f>'Great Britain and overseas'!V31-Overseas!V31</f>
        <v>116.61232275351045</v>
      </c>
      <c r="W31" s="97">
        <f>'Great Britain and overseas'!W31-Overseas!W31</f>
        <v>14.368678118963995</v>
      </c>
      <c r="X31" s="97">
        <f>'Great Britain and overseas'!X31-Overseas!X31</f>
        <v>0.74503963611712876</v>
      </c>
      <c r="Y31" s="63">
        <f>'Great Britain and overseas'!Y31-Overseas!Y31</f>
        <v>0</v>
      </c>
    </row>
    <row r="32" spans="1:25" ht="15" customHeight="1" x14ac:dyDescent="0.4">
      <c r="A32" s="60" t="s">
        <v>55</v>
      </c>
      <c r="B32" s="97"/>
      <c r="C32" s="97"/>
      <c r="D32" s="97"/>
      <c r="E32" s="97"/>
      <c r="F32" s="97">
        <f>'Great Britain and overseas'!F32-Overseas!F32</f>
        <v>162.54892098941741</v>
      </c>
      <c r="G32" s="97">
        <f>'Great Britain and overseas'!G32-Overseas!G32</f>
        <v>165.06926189371853</v>
      </c>
      <c r="H32" s="97">
        <f>'Great Britain and overseas'!H32-Overseas!H32</f>
        <v>162.37329647367341</v>
      </c>
      <c r="I32" s="97">
        <f>'Great Britain and overseas'!I32-Overseas!I32</f>
        <v>169.65638085280963</v>
      </c>
      <c r="J32" s="97">
        <f>'Great Britain and overseas'!J32-Overseas!J32</f>
        <v>124.08637374321739</v>
      </c>
      <c r="K32" s="97">
        <f>'Great Britain and overseas'!K32-Overseas!K32</f>
        <v>128.08030743693195</v>
      </c>
      <c r="L32" s="97">
        <f>'Great Britain and overseas'!L32-Overseas!L32</f>
        <v>134.95857270623807</v>
      </c>
      <c r="M32" s="97">
        <f>'Great Britain and overseas'!M32-Overseas!M32</f>
        <v>200.42206295736582</v>
      </c>
      <c r="N32" s="97">
        <f>'Great Britain and overseas'!N32-Overseas!N32</f>
        <v>175.23873701698113</v>
      </c>
      <c r="O32" s="97">
        <f>'Great Britain and overseas'!O32-Overseas!O32</f>
        <v>182.96876548479077</v>
      </c>
      <c r="P32" s="97">
        <f>'Great Britain and overseas'!P32-Overseas!P32</f>
        <v>169.73605031615972</v>
      </c>
      <c r="Q32" s="97">
        <f>'Great Britain and overseas'!Q32-Overseas!Q32</f>
        <v>169.04556759799937</v>
      </c>
      <c r="R32" s="97">
        <f>'Great Britain and overseas'!R32-Overseas!R32</f>
        <v>159.18757835845742</v>
      </c>
      <c r="S32" s="97">
        <f>'Great Britain and overseas'!S32-Overseas!S32</f>
        <v>144.41246166096778</v>
      </c>
      <c r="T32" s="97">
        <f>'Great Britain and overseas'!T32-Overseas!T32</f>
        <v>138.02765738906251</v>
      </c>
      <c r="U32" s="97">
        <f>'Great Britain and overseas'!U32-Overseas!U32</f>
        <v>127.93853483494041</v>
      </c>
      <c r="V32" s="97">
        <f>'Great Britain and overseas'!V32-Overseas!V32</f>
        <v>117.37019950476126</v>
      </c>
      <c r="W32" s="97">
        <f>'Great Britain and overseas'!W32-Overseas!W32</f>
        <v>104.93669619356392</v>
      </c>
      <c r="X32" s="97">
        <f>'Great Britain and overseas'!X32-Overseas!X32</f>
        <v>96.152828022243199</v>
      </c>
      <c r="Y32" s="63">
        <f>'Great Britain and overseas'!Y32-Overseas!Y32</f>
        <v>88.78816532662664</v>
      </c>
    </row>
    <row r="33" spans="1:25" ht="15" x14ac:dyDescent="0.4">
      <c r="A33" s="221" t="s">
        <v>68</v>
      </c>
      <c r="B33" s="97">
        <f>'Great Britain and overseas'!B33-Overseas!B33</f>
        <v>30978.606305194102</v>
      </c>
      <c r="C33" s="97">
        <f>'Great Britain and overseas'!C33-Overseas!C33</f>
        <v>32465.764926281117</v>
      </c>
      <c r="D33" s="97">
        <f>'Great Britain and overseas'!D33-Overseas!D33</f>
        <v>34392.677598671806</v>
      </c>
      <c r="E33" s="97">
        <f>'Great Britain and overseas'!E33-Overseas!E33</f>
        <v>36492.531179201949</v>
      </c>
      <c r="F33" s="97">
        <f>'Great Britain and overseas'!F33-Overseas!F33</f>
        <v>37348.119270192212</v>
      </c>
      <c r="G33" s="97">
        <f>'Great Britain and overseas'!G33-Overseas!G33</f>
        <v>40407.874381371039</v>
      </c>
      <c r="H33" s="97">
        <f>'Great Britain and overseas'!H33-Overseas!H33</f>
        <v>42744.572821105321</v>
      </c>
      <c r="I33" s="97">
        <f>'Great Britain and overseas'!I33-Overseas!I33</f>
        <v>44752.758220528071</v>
      </c>
      <c r="J33" s="97">
        <f>'Great Britain and overseas'!J33-Overseas!J33</f>
        <v>46910.856754307577</v>
      </c>
      <c r="K33" s="97">
        <f>'Great Britain and overseas'!K33-Overseas!K33</f>
        <v>49386.841453163375</v>
      </c>
      <c r="L33" s="97">
        <f>'Great Britain and overseas'!L33-Overseas!L33</f>
        <v>51489.520390207283</v>
      </c>
      <c r="M33" s="97">
        <f>'Great Britain and overseas'!M33-Overseas!M33</f>
        <v>55260.526005525193</v>
      </c>
      <c r="N33" s="97">
        <f>'Great Britain and overseas'!N33-Overseas!N33</f>
        <v>59073.226204993392</v>
      </c>
      <c r="O33" s="97">
        <f>'Great Britain and overseas'!O33-Overseas!O33</f>
        <v>64142.203567995239</v>
      </c>
      <c r="P33" s="97">
        <f>'Great Britain and overseas'!P33-Overseas!P33</f>
        <v>66819.330110807176</v>
      </c>
      <c r="Q33" s="97">
        <f>'Great Britain and overseas'!Q33-Overseas!Q33</f>
        <v>70976.10741261371</v>
      </c>
      <c r="R33" s="97">
        <f>'Great Britain and overseas'!R33-Overseas!R33</f>
        <v>76401.409639404097</v>
      </c>
      <c r="S33" s="97">
        <f>'Great Britain and overseas'!S33-Overseas!S33</f>
        <v>79629.329677085683</v>
      </c>
      <c r="T33" s="97">
        <f>'Great Britain and overseas'!T33-Overseas!T33</f>
        <v>82837.833979865391</v>
      </c>
      <c r="U33" s="97">
        <f>'Great Britain and overseas'!U33-Overseas!U33</f>
        <v>85612.636309627138</v>
      </c>
      <c r="V33" s="97">
        <f>'Great Britain and overseas'!V33-Overseas!V33</f>
        <v>87702.328957126301</v>
      </c>
      <c r="W33" s="97">
        <f>'Great Britain and overseas'!W33-Overseas!W33</f>
        <v>89851.666933010129</v>
      </c>
      <c r="X33" s="97">
        <f>'Great Britain and overseas'!X33-Overseas!X33</f>
        <v>92634.282812572463</v>
      </c>
      <c r="Y33" s="63">
        <f>'Great Britain and overseas'!Y33-Overseas!Y33</f>
        <v>94606.767473138054</v>
      </c>
    </row>
    <row r="34" spans="1:25" ht="30" customHeight="1" x14ac:dyDescent="0.4">
      <c r="A34" s="221" t="s">
        <v>101</v>
      </c>
      <c r="B34" s="97"/>
      <c r="C34" s="97"/>
      <c r="D34" s="97"/>
      <c r="E34" s="97"/>
      <c r="F34" s="97"/>
      <c r="G34" s="97"/>
      <c r="H34" s="97"/>
      <c r="I34" s="97"/>
      <c r="J34" s="97">
        <f>'Great Britain and overseas'!J34-Overseas!J34</f>
        <v>1291.1700000000003</v>
      </c>
      <c r="K34" s="97">
        <f>'Great Britain and overseas'!K34-Overseas!K34</f>
        <v>1182.1554099521468</v>
      </c>
      <c r="L34" s="97">
        <f>'Great Britain and overseas'!L34-Overseas!L34</f>
        <v>1311.5416597044073</v>
      </c>
      <c r="M34" s="97">
        <f>'Great Britain and overseas'!M34-Overseas!M34</f>
        <v>1620.7053908555088</v>
      </c>
      <c r="N34" s="97">
        <f>'Great Britain and overseas'!N34-Overseas!N34</f>
        <v>1942.3119924759797</v>
      </c>
      <c r="O34" s="97">
        <f>'Great Britain and overseas'!O34-Overseas!O34</f>
        <v>2021.0964728572344</v>
      </c>
      <c r="P34" s="97">
        <f>'Great Britain and overseas'!P34-Overseas!P34</f>
        <v>2130.6653662073495</v>
      </c>
      <c r="Q34" s="97">
        <f>'Great Britain and overseas'!Q34-Overseas!Q34</f>
        <v>2191.1197568365283</v>
      </c>
      <c r="R34" s="97">
        <f>'Great Britain and overseas'!R34-Overseas!R34</f>
        <v>2240.7073075812009</v>
      </c>
      <c r="S34" s="97">
        <f>'Great Britain and overseas'!S34-Overseas!S34</f>
        <v>2220.5211020738088</v>
      </c>
      <c r="T34" s="97">
        <f>'Great Britain and overseas'!T34-Overseas!T34</f>
        <v>2268.6167191628465</v>
      </c>
      <c r="U34" s="97">
        <f>'Great Britain and overseas'!U34-Overseas!U34</f>
        <v>2396.14131417</v>
      </c>
      <c r="V34" s="97">
        <f>'Great Britain and overseas'!V34-Overseas!V34</f>
        <v>2483.6779278382996</v>
      </c>
      <c r="W34" s="97">
        <f>'Great Britain and overseas'!W34-Overseas!W34</f>
        <v>2339.6127121907616</v>
      </c>
      <c r="X34" s="97">
        <f>'Great Britain and overseas'!X34-Overseas!X34</f>
        <v>2437.1918198657791</v>
      </c>
      <c r="Y34" s="63">
        <f>'Great Britain and overseas'!Y34-Overseas!Y34</f>
        <v>2167.3919874083126</v>
      </c>
    </row>
    <row r="35" spans="1:25" ht="15" customHeight="1" x14ac:dyDescent="0.4">
      <c r="A35" s="221" t="s">
        <v>114</v>
      </c>
      <c r="B35" s="97"/>
      <c r="C35" s="97"/>
      <c r="D35" s="97"/>
      <c r="E35" s="97"/>
      <c r="F35" s="97"/>
      <c r="G35" s="97"/>
      <c r="H35" s="97"/>
      <c r="I35" s="97"/>
      <c r="J35" s="97"/>
      <c r="K35" s="97"/>
      <c r="L35" s="97"/>
      <c r="M35" s="97"/>
      <c r="N35" s="97"/>
      <c r="O35" s="97"/>
      <c r="P35" s="97"/>
      <c r="Q35" s="97"/>
      <c r="R35" s="97"/>
      <c r="S35" s="97">
        <f>'Great Britain and overseas'!S35-Overseas!S35</f>
        <v>5.8574696600000031</v>
      </c>
      <c r="T35" s="97">
        <f>'Great Britain and overseas'!T35-Overseas!T35</f>
        <v>56.150329630000016</v>
      </c>
      <c r="U35" s="97">
        <f>'Great Britain and overseas'!U35-Overseas!U35</f>
        <v>490.79643462000018</v>
      </c>
      <c r="V35" s="97">
        <f>'Great Britain and overseas'!V35-Overseas!V35</f>
        <v>1585.2890467599996</v>
      </c>
      <c r="W35" s="97">
        <f>'Great Britain and overseas'!W35-Overseas!W35</f>
        <v>3321.8002079199982</v>
      </c>
      <c r="X35" s="97">
        <f>'Great Britain and overseas'!X35-Overseas!X35</f>
        <v>8130.6088377400001</v>
      </c>
      <c r="Y35" s="63">
        <f>'Great Britain and overseas'!Y35-Overseas!Y35</f>
        <v>18367.166748090374</v>
      </c>
    </row>
    <row r="36" spans="1:25" ht="15" customHeight="1" x14ac:dyDescent="0.4">
      <c r="A36" s="221" t="s">
        <v>69</v>
      </c>
      <c r="B36" s="97"/>
      <c r="C36" s="97"/>
      <c r="D36" s="97"/>
      <c r="E36" s="97"/>
      <c r="F36" s="97">
        <f>'Great Britain and overseas'!F36-Overseas!F36</f>
        <v>1749.2679999999998</v>
      </c>
      <c r="G36" s="97">
        <f>'Great Britain and overseas'!G36-Overseas!G36</f>
        <v>1680.5630000000001</v>
      </c>
      <c r="H36" s="97">
        <f>'Great Britain and overseas'!H36-Overseas!H36</f>
        <v>1704.4359999999999</v>
      </c>
      <c r="I36" s="97">
        <f>'Great Britain and overseas'!I36-Overseas!I36</f>
        <v>1912.596</v>
      </c>
      <c r="J36" s="97">
        <f>'Great Britain and overseas'!J36-Overseas!J36</f>
        <v>2469.38442904779</v>
      </c>
      <c r="K36" s="97">
        <f>'Great Britain and overseas'!K36-Overseas!K36</f>
        <v>3107.3637531214654</v>
      </c>
      <c r="L36" s="97">
        <f>'Great Britain and overseas'!L36-Overseas!L36</f>
        <v>2007.223</v>
      </c>
      <c r="M36" s="97">
        <f>'Great Britain and overseas'!M36-Overseas!M36</f>
        <v>2061.2503380227035</v>
      </c>
      <c r="N36" s="97">
        <f>'Great Britain and overseas'!N36-Overseas!N36</f>
        <v>2687.1877948242013</v>
      </c>
      <c r="O36" s="97">
        <f>'Great Britain and overseas'!O36-Overseas!O36</f>
        <v>2719.6132516599996</v>
      </c>
      <c r="P36" s="97">
        <f>'Great Britain and overseas'!P36-Overseas!P36</f>
        <v>2743.8889029400007</v>
      </c>
      <c r="Q36" s="97">
        <f>'Great Britain and overseas'!Q36-Overseas!Q36</f>
        <v>2136.4790251899999</v>
      </c>
      <c r="R36" s="97">
        <f>'Great Britain and overseas'!R36-Overseas!R36</f>
        <v>2122.6769999999997</v>
      </c>
      <c r="S36" s="97">
        <f>'Great Britain and overseas'!S36-Overseas!S36</f>
        <v>2118.3450000000025</v>
      </c>
      <c r="T36" s="97">
        <f>'Great Britain and overseas'!T36-Overseas!T36</f>
        <v>2092.3870000000006</v>
      </c>
      <c r="U36" s="97">
        <f>'Great Britain and overseas'!U36-Overseas!U36</f>
        <v>2065.7248945200004</v>
      </c>
      <c r="V36" s="97">
        <f>'Great Britain and overseas'!V36-Overseas!V36</f>
        <v>2040.6330499415947</v>
      </c>
      <c r="W36" s="97">
        <f>'Great Britain and overseas'!W36-Overseas!W36</f>
        <v>2014.3971447100014</v>
      </c>
      <c r="X36" s="97">
        <f>'Great Britain and overseas'!X36-Overseas!X36</f>
        <v>1987.2843091439377</v>
      </c>
      <c r="Y36" s="63">
        <f>'Great Britain and overseas'!Y36-Overseas!Y36</f>
        <v>1965.6001628077606</v>
      </c>
    </row>
    <row r="37" spans="1:25" ht="30" customHeight="1" x14ac:dyDescent="0.4">
      <c r="A37" s="222" t="s">
        <v>198</v>
      </c>
      <c r="B37" s="90">
        <f>'Great Britain and overseas'!B37-Overseas!B37</f>
        <v>77691.914774652818</v>
      </c>
      <c r="C37" s="90">
        <f>'Great Britain and overseas'!C37-Overseas!C37</f>
        <v>78744.641172235002</v>
      </c>
      <c r="D37" s="90">
        <f>'Great Britain and overseas'!D37-Overseas!D37</f>
        <v>80442.840288300955</v>
      </c>
      <c r="E37" s="90">
        <f>'Great Britain and overseas'!E37-Overseas!E37</f>
        <v>82913.007475688544</v>
      </c>
      <c r="F37" s="90">
        <f>'Great Britain and overseas'!F37-Overseas!F37</f>
        <v>87462.765928230641</v>
      </c>
      <c r="G37" s="90">
        <f>'Great Britain and overseas'!G37-Overseas!G37</f>
        <v>93391.253597923336</v>
      </c>
      <c r="H37" s="90">
        <f>'Great Britain and overseas'!H37-Overseas!H37</f>
        <v>97674.086411134049</v>
      </c>
      <c r="I37" s="90">
        <f>'Great Britain and overseas'!I37-Overseas!I37</f>
        <v>99238.047214472957</v>
      </c>
      <c r="J37" s="90">
        <f>'Great Britain and overseas'!J37-Overseas!J37</f>
        <v>108206.33296500254</v>
      </c>
      <c r="K37" s="90">
        <f>'Great Britain and overseas'!K37-Overseas!K37</f>
        <v>112666.61730767817</v>
      </c>
      <c r="L37" s="90">
        <f>'Great Britain and overseas'!L37-Overseas!L37</f>
        <v>115813.63021182436</v>
      </c>
      <c r="M37" s="90">
        <f>'Great Britain and overseas'!M37-Overseas!M37</f>
        <v>122638.10594413805</v>
      </c>
      <c r="N37" s="90">
        <f>'Great Britain and overseas'!N37-Overseas!N37</f>
        <v>130650.09145459521</v>
      </c>
      <c r="O37" s="90">
        <f>'Great Britain and overseas'!O37-Overseas!O37</f>
        <v>143655.83009769904</v>
      </c>
      <c r="P37" s="90">
        <f>'Great Britain and overseas'!P37-Overseas!P37</f>
        <v>148704.99423093218</v>
      </c>
      <c r="Q37" s="90">
        <f>'Great Britain and overseas'!Q37-Overseas!Q37</f>
        <v>154475.01823730147</v>
      </c>
      <c r="R37" s="90">
        <f>'Great Britain and overseas'!R37-Overseas!R37</f>
        <v>161885.24456294189</v>
      </c>
      <c r="S37" s="90">
        <f>'Great Britain and overseas'!S37-Overseas!S37</f>
        <v>159494.93560098606</v>
      </c>
      <c r="T37" s="90">
        <f>'Great Britain and overseas'!T37-Overseas!T37</f>
        <v>163598.98192533871</v>
      </c>
      <c r="U37" s="90">
        <f>'Great Britain and overseas'!U37-Overseas!U37</f>
        <v>167373.19138256175</v>
      </c>
      <c r="V37" s="90">
        <f>'Great Britain and overseas'!V37-Overseas!V37</f>
        <v>169465.63557250643</v>
      </c>
      <c r="W37" s="90">
        <f>'Great Britain and overseas'!W37-Overseas!W37</f>
        <v>173430.49385738224</v>
      </c>
      <c r="X37" s="90">
        <f>'Great Britain and overseas'!X37-Overseas!X37</f>
        <v>178948.85670808249</v>
      </c>
      <c r="Y37" s="58">
        <f>'Great Britain and overseas'!Y37-Overseas!Y37</f>
        <v>187146.3906534909</v>
      </c>
    </row>
    <row r="38" spans="1:25" s="195" customFormat="1" ht="60" customHeight="1" x14ac:dyDescent="0.4">
      <c r="A38" s="223" t="s">
        <v>39</v>
      </c>
      <c r="B38" s="224">
        <f>'Great Britain and overseas'!B38</f>
        <v>0.96455074062884416</v>
      </c>
      <c r="C38" s="224">
        <f>'Great Britain and overseas'!C38</f>
        <v>0.96913443613397765</v>
      </c>
      <c r="D38" s="224">
        <f>'Great Britain and overseas'!D38</f>
        <v>0.96835484952491235</v>
      </c>
      <c r="E38" s="224">
        <f>'Great Britain and overseas'!E38</f>
        <v>0.96410017069251486</v>
      </c>
      <c r="F38" s="224">
        <f>'Great Britain and overseas'!F38</f>
        <v>0.97540364484576914</v>
      </c>
      <c r="G38" s="224">
        <f>'Great Britain and overseas'!G38</f>
        <v>0.98405838426098047</v>
      </c>
      <c r="H38" s="224">
        <f>'Great Britain and overseas'!H38</f>
        <v>0.98220481010648597</v>
      </c>
      <c r="I38" s="224">
        <f>'Great Britain and overseas'!I38</f>
        <v>0.95723630419104611</v>
      </c>
      <c r="J38" s="224">
        <f>'Great Britain and overseas'!J38</f>
        <v>0.99378746609980761</v>
      </c>
      <c r="K38" s="224">
        <f>'Great Britain and overseas'!K38</f>
        <v>0.9933428233627124</v>
      </c>
      <c r="L38" s="224">
        <f>'Great Britain and overseas'!L38</f>
        <v>0.99276303092175122</v>
      </c>
      <c r="M38" s="224">
        <f>'Great Britain and overseas'!M38</f>
        <v>0.99316975150247511</v>
      </c>
      <c r="N38" s="224">
        <f>'Great Britain and overseas'!N38</f>
        <v>0.98411840246718296</v>
      </c>
      <c r="O38" s="224">
        <f>'Great Britain and overseas'!O38</f>
        <v>0.99232783783635437</v>
      </c>
      <c r="P38" s="224">
        <f>'Great Britain and overseas'!P38</f>
        <v>0.99232674108982555</v>
      </c>
      <c r="Q38" s="224">
        <f>'Great Britain and overseas'!Q38</f>
        <v>0.99450740175570496</v>
      </c>
      <c r="R38" s="224">
        <f>'Great Britain and overseas'!R38</f>
        <v>0.99499055741926801</v>
      </c>
      <c r="S38" s="224">
        <f>'Great Britain and overseas'!S38</f>
        <v>0.99542343370976061</v>
      </c>
      <c r="T38" s="224">
        <f>'Great Britain and overseas'!T38</f>
        <v>0.9963225092149558</v>
      </c>
      <c r="U38" s="224">
        <f>'Great Britain and overseas'!U38</f>
        <v>0.99668190989966843</v>
      </c>
      <c r="V38" s="224">
        <f>'Great Britain and overseas'!V38</f>
        <v>0.99762319215927098</v>
      </c>
      <c r="W38" s="224">
        <f>'Great Britain and overseas'!W38</f>
        <v>0.9963247638842766</v>
      </c>
      <c r="X38" s="224">
        <f>'Great Britain and overseas'!X38</f>
        <v>0.99684380895826308</v>
      </c>
      <c r="Y38" s="225">
        <f>'Great Britain and overseas'!Y38</f>
        <v>0.99700438365977728</v>
      </c>
    </row>
    <row r="39" spans="1:25" ht="60" customHeight="1" x14ac:dyDescent="0.4">
      <c r="A39" s="200" t="s">
        <v>218</v>
      </c>
      <c r="B39" s="177"/>
      <c r="C39" s="177"/>
      <c r="D39" s="177"/>
      <c r="E39" s="177"/>
      <c r="F39" s="177"/>
      <c r="G39" s="177"/>
      <c r="H39" s="177"/>
      <c r="I39" s="177"/>
      <c r="J39" s="177"/>
      <c r="K39" s="177"/>
      <c r="L39" s="177"/>
      <c r="M39" s="177"/>
      <c r="N39" s="177"/>
      <c r="O39" s="177"/>
      <c r="P39" s="177"/>
      <c r="Q39" s="177"/>
      <c r="R39" s="177"/>
      <c r="S39" s="177"/>
      <c r="T39" s="177"/>
      <c r="U39" s="177"/>
      <c r="V39" s="216"/>
      <c r="W39" s="216"/>
      <c r="X39" s="216"/>
      <c r="Y39" s="216"/>
    </row>
    <row r="40" spans="1:25" ht="15" x14ac:dyDescent="0.4">
      <c r="A40" s="214" t="s">
        <v>189</v>
      </c>
      <c r="B40" s="216" t="s">
        <v>13</v>
      </c>
      <c r="C40" s="216" t="s">
        <v>14</v>
      </c>
      <c r="D40" s="216" t="s">
        <v>15</v>
      </c>
      <c r="E40" s="216" t="s">
        <v>16</v>
      </c>
      <c r="F40" s="216" t="s">
        <v>17</v>
      </c>
      <c r="G40" s="216" t="s">
        <v>18</v>
      </c>
      <c r="H40" s="216" t="s">
        <v>19</v>
      </c>
      <c r="I40" s="216" t="s">
        <v>20</v>
      </c>
      <c r="J40" s="216" t="s">
        <v>21</v>
      </c>
      <c r="K40" s="216" t="s">
        <v>22</v>
      </c>
      <c r="L40" s="216" t="s">
        <v>23</v>
      </c>
      <c r="M40" s="216" t="s">
        <v>24</v>
      </c>
      <c r="N40" s="216" t="s">
        <v>25</v>
      </c>
      <c r="O40" s="216" t="s">
        <v>26</v>
      </c>
      <c r="P40" s="216" t="s">
        <v>27</v>
      </c>
      <c r="Q40" s="216" t="s">
        <v>28</v>
      </c>
      <c r="R40" s="216" t="s">
        <v>29</v>
      </c>
      <c r="S40" s="216" t="s">
        <v>30</v>
      </c>
      <c r="T40" s="216" t="s">
        <v>31</v>
      </c>
      <c r="U40" s="216" t="s">
        <v>32</v>
      </c>
      <c r="V40" s="217" t="s">
        <v>33</v>
      </c>
      <c r="W40" s="217" t="s">
        <v>34</v>
      </c>
      <c r="X40" s="217" t="s">
        <v>35</v>
      </c>
      <c r="Y40" s="218" t="s">
        <v>36</v>
      </c>
    </row>
    <row r="41" spans="1:25" ht="27.75" customHeight="1" x14ac:dyDescent="0.4">
      <c r="A41" s="219" t="s">
        <v>48</v>
      </c>
      <c r="B41" s="97">
        <v>3716.1932072702307</v>
      </c>
      <c r="C41" s="97">
        <v>3899.0266114005144</v>
      </c>
      <c r="D41" s="97">
        <v>4080.9326519077331</v>
      </c>
      <c r="E41" s="97">
        <v>4281.4685680860894</v>
      </c>
      <c r="F41" s="97">
        <v>4396.5413095523081</v>
      </c>
      <c r="G41" s="97">
        <v>4591.2413441670633</v>
      </c>
      <c r="H41" s="97">
        <v>4666.9272788295366</v>
      </c>
      <c r="I41" s="97">
        <v>4865.2182921969916</v>
      </c>
      <c r="J41" s="97">
        <v>5027.6022576042797</v>
      </c>
      <c r="K41" s="97">
        <v>5242.7726211541703</v>
      </c>
      <c r="L41" s="97">
        <v>5390.8749986070479</v>
      </c>
      <c r="M41" s="97">
        <v>5624.3667421961327</v>
      </c>
      <c r="N41" s="97">
        <v>5842.414544485061</v>
      </c>
      <c r="O41" s="97">
        <v>6197.7522934964827</v>
      </c>
      <c r="P41" s="97">
        <v>6237.9946866016753</v>
      </c>
      <c r="Q41" s="97">
        <v>6274.8425318963255</v>
      </c>
      <c r="R41" s="97">
        <v>6303.8940952893399</v>
      </c>
      <c r="S41" s="97">
        <v>6052.5721104931599</v>
      </c>
      <c r="T41" s="97">
        <v>6036.6999908739144</v>
      </c>
      <c r="U41" s="97">
        <v>6058.5275330145523</v>
      </c>
      <c r="V41" s="97">
        <v>5909.7123526179194</v>
      </c>
      <c r="W41" s="97">
        <v>5857.7886527574747</v>
      </c>
      <c r="X41" s="97">
        <v>5885.6487860224761</v>
      </c>
      <c r="Y41" s="63">
        <v>6010.9365745038185</v>
      </c>
    </row>
    <row r="42" spans="1:25" ht="15" x14ac:dyDescent="0.4">
      <c r="A42" s="219" t="s">
        <v>190</v>
      </c>
      <c r="B42" s="97">
        <v>1485.6107727838275</v>
      </c>
      <c r="C42" s="97">
        <v>1486.1642456304705</v>
      </c>
      <c r="D42" s="97">
        <v>1445.0690398754971</v>
      </c>
      <c r="E42" s="97">
        <v>1478.9988028627874</v>
      </c>
      <c r="F42" s="97">
        <v>1429.699195988954</v>
      </c>
      <c r="G42" s="97">
        <v>1575.9562927634975</v>
      </c>
      <c r="H42" s="97">
        <v>1520.8534846058396</v>
      </c>
      <c r="I42" s="97">
        <v>1378.5824310584744</v>
      </c>
      <c r="J42" s="97">
        <v>1227.4610174554014</v>
      </c>
      <c r="K42" s="97">
        <v>1135.0992754566055</v>
      </c>
      <c r="L42" s="97">
        <v>1004.1209132242146</v>
      </c>
      <c r="M42" s="97">
        <v>902.35645932063062</v>
      </c>
      <c r="N42" s="97">
        <v>804.6952499344759</v>
      </c>
      <c r="O42" s="97">
        <v>761.95872751350112</v>
      </c>
      <c r="P42" s="97">
        <v>706.991591390493</v>
      </c>
      <c r="Q42" s="97">
        <v>673.68569882058273</v>
      </c>
      <c r="R42" s="97">
        <v>658.59184722585519</v>
      </c>
      <c r="S42" s="97">
        <v>634.82420388090702</v>
      </c>
      <c r="T42" s="97">
        <v>613.66854118981178</v>
      </c>
      <c r="U42" s="97">
        <v>606.72227805146531</v>
      </c>
      <c r="V42" s="97">
        <v>580.4711435275758</v>
      </c>
      <c r="W42" s="97">
        <v>512.72031677495136</v>
      </c>
      <c r="X42" s="97">
        <v>460.26207283407246</v>
      </c>
      <c r="Y42" s="63">
        <v>492.94732424309467</v>
      </c>
    </row>
    <row r="43" spans="1:25" ht="15" x14ac:dyDescent="0.4">
      <c r="A43" s="219" t="s">
        <v>50</v>
      </c>
      <c r="B43" s="97" t="s">
        <v>219</v>
      </c>
      <c r="C43" s="97" t="s">
        <v>219</v>
      </c>
      <c r="D43" s="97" t="s">
        <v>219</v>
      </c>
      <c r="E43" s="97" t="s">
        <v>219</v>
      </c>
      <c r="F43" s="97" t="s">
        <v>219</v>
      </c>
      <c r="G43" s="97">
        <v>1369.1868982194032</v>
      </c>
      <c r="H43" s="97">
        <v>1426.1826019139269</v>
      </c>
      <c r="I43" s="97">
        <v>1483.042899714158</v>
      </c>
      <c r="J43" s="97">
        <v>1500.2632565109193</v>
      </c>
      <c r="K43" s="97">
        <v>1535.4882130588139</v>
      </c>
      <c r="L43" s="97">
        <v>1534.7886709343634</v>
      </c>
      <c r="M43" s="97">
        <v>1619.5622828949818</v>
      </c>
      <c r="N43" s="97">
        <v>1682.1283150688571</v>
      </c>
      <c r="O43" s="97">
        <v>1814.9071238157374</v>
      </c>
      <c r="P43" s="97">
        <v>1876.4093918291298</v>
      </c>
      <c r="Q43" s="97">
        <v>2037.2504170512689</v>
      </c>
      <c r="R43" s="97">
        <v>2219.7078899335097</v>
      </c>
      <c r="S43" s="97">
        <v>2359.5403658044461</v>
      </c>
      <c r="T43" s="97">
        <v>2584.3644328708965</v>
      </c>
      <c r="U43" s="97">
        <v>2812.2670016333095</v>
      </c>
      <c r="V43" s="97">
        <v>2878.3580191036167</v>
      </c>
      <c r="W43" s="97">
        <v>3002.3819021071909</v>
      </c>
      <c r="X43" s="97">
        <v>2996.3415044563571</v>
      </c>
      <c r="Y43" s="63">
        <v>2996.7564705504396</v>
      </c>
    </row>
    <row r="44" spans="1:25" ht="15" x14ac:dyDescent="0.4">
      <c r="A44" s="219" t="s">
        <v>108</v>
      </c>
      <c r="B44" s="97" t="s">
        <v>219</v>
      </c>
      <c r="C44" s="97" t="s">
        <v>219</v>
      </c>
      <c r="D44" s="97" t="s">
        <v>219</v>
      </c>
      <c r="E44" s="97" t="s">
        <v>219</v>
      </c>
      <c r="F44" s="97" t="s">
        <v>219</v>
      </c>
      <c r="G44" s="97" t="s">
        <v>219</v>
      </c>
      <c r="H44" s="97" t="s">
        <v>219</v>
      </c>
      <c r="I44" s="97" t="s">
        <v>219</v>
      </c>
      <c r="J44" s="97" t="s">
        <v>219</v>
      </c>
      <c r="K44" s="97" t="s">
        <v>219</v>
      </c>
      <c r="L44" s="97" t="s">
        <v>219</v>
      </c>
      <c r="M44" s="97" t="s">
        <v>219</v>
      </c>
      <c r="N44" s="97" t="s">
        <v>219</v>
      </c>
      <c r="O44" s="97">
        <v>362.20296430646493</v>
      </c>
      <c r="P44" s="97">
        <v>519.85071543960419</v>
      </c>
      <c r="Q44" s="97">
        <v>151.38468055302744</v>
      </c>
      <c r="R44" s="97">
        <v>163.31695034673729</v>
      </c>
      <c r="S44" s="97">
        <v>9.5036319709598374</v>
      </c>
      <c r="T44" s="97">
        <v>12.303749541329168</v>
      </c>
      <c r="U44" s="97">
        <v>4.3396228059291237</v>
      </c>
      <c r="V44" s="97">
        <v>3.4314387548249425</v>
      </c>
      <c r="W44" s="97">
        <v>121.28617197948617</v>
      </c>
      <c r="X44" s="97">
        <v>28.013174704671659</v>
      </c>
      <c r="Y44" s="63">
        <v>0.23162583386905353</v>
      </c>
    </row>
    <row r="45" spans="1:25" ht="15" x14ac:dyDescent="0.4">
      <c r="A45" s="219" t="s">
        <v>51</v>
      </c>
      <c r="B45" s="97">
        <v>3588.4094466693227</v>
      </c>
      <c r="C45" s="97">
        <v>3703.2990076358346</v>
      </c>
      <c r="D45" s="97">
        <v>3734.3997869542482</v>
      </c>
      <c r="E45" s="97">
        <v>3818.8471789519522</v>
      </c>
      <c r="F45" s="97">
        <v>3838.3692393845995</v>
      </c>
      <c r="G45" s="97">
        <v>3952.2566192682643</v>
      </c>
      <c r="H45" s="97">
        <v>4074.2045738456095</v>
      </c>
      <c r="I45" s="97">
        <v>4544.8470259359628</v>
      </c>
      <c r="J45" s="97">
        <v>4870.5361396431645</v>
      </c>
      <c r="K45" s="97">
        <v>5043.9815274573602</v>
      </c>
      <c r="L45" s="97">
        <v>5121.6532767784502</v>
      </c>
      <c r="M45" s="97">
        <v>5097.4045446505379</v>
      </c>
      <c r="N45" s="97">
        <v>5227.0165937284946</v>
      </c>
      <c r="O45" s="97">
        <v>5704.7786282917723</v>
      </c>
      <c r="P45" s="97">
        <v>5879.8529142564612</v>
      </c>
      <c r="Q45" s="97">
        <v>5783.944829164353</v>
      </c>
      <c r="R45" s="97">
        <v>5659.809240496701</v>
      </c>
      <c r="S45" s="97" t="s">
        <v>219</v>
      </c>
      <c r="T45" s="97" t="s">
        <v>219</v>
      </c>
      <c r="U45" s="97" t="s">
        <v>219</v>
      </c>
      <c r="V45" s="97" t="s">
        <v>219</v>
      </c>
      <c r="W45" s="97" t="s">
        <v>219</v>
      </c>
      <c r="X45" s="97" t="s">
        <v>219</v>
      </c>
      <c r="Y45" s="63" t="s">
        <v>219</v>
      </c>
    </row>
    <row r="46" spans="1:25" ht="26.25" customHeight="1" x14ac:dyDescent="0.4">
      <c r="A46" s="219" t="s">
        <v>52</v>
      </c>
      <c r="B46" s="97">
        <v>6985.1700077399946</v>
      </c>
      <c r="C46" s="97">
        <v>7660.2739554179798</v>
      </c>
      <c r="D46" s="97">
        <v>8095.1429552828668</v>
      </c>
      <c r="E46" s="97">
        <v>8584.7554860653763</v>
      </c>
      <c r="F46" s="97">
        <v>8991.5467161992274</v>
      </c>
      <c r="G46" s="97">
        <v>9669.0756703435145</v>
      </c>
      <c r="H46" s="97">
        <v>10119.390847069832</v>
      </c>
      <c r="I46" s="97">
        <v>10665.714472661874</v>
      </c>
      <c r="J46" s="97">
        <v>11051.844201811977</v>
      </c>
      <c r="K46" s="97">
        <v>11508.597713868152</v>
      </c>
      <c r="L46" s="97">
        <v>11888.210847189115</v>
      </c>
      <c r="M46" s="97">
        <v>12476.105048417707</v>
      </c>
      <c r="N46" s="97">
        <v>12980.665576904134</v>
      </c>
      <c r="O46" s="97">
        <v>13902.625659009092</v>
      </c>
      <c r="P46" s="97">
        <v>14167.076434498495</v>
      </c>
      <c r="Q46" s="97">
        <v>14762.976342562903</v>
      </c>
      <c r="R46" s="97">
        <v>15459.578958827393</v>
      </c>
      <c r="S46" s="97">
        <v>15542.305772895423</v>
      </c>
      <c r="T46" s="97">
        <v>15368.06490006348</v>
      </c>
      <c r="U46" s="97">
        <v>14612.256308055736</v>
      </c>
      <c r="V46" s="97">
        <v>12418.02667359219</v>
      </c>
      <c r="W46" s="97">
        <v>9942.9252996954601</v>
      </c>
      <c r="X46" s="97">
        <v>8431.6145347190777</v>
      </c>
      <c r="Y46" s="63">
        <v>7362.8084166613608</v>
      </c>
    </row>
    <row r="47" spans="1:25" ht="15" x14ac:dyDescent="0.4">
      <c r="A47" s="60" t="s">
        <v>53</v>
      </c>
      <c r="B47" s="97" t="s">
        <v>219</v>
      </c>
      <c r="C47" s="97" t="s">
        <v>219</v>
      </c>
      <c r="D47" s="97" t="s">
        <v>219</v>
      </c>
      <c r="E47" s="97" t="s">
        <v>219</v>
      </c>
      <c r="F47" s="97" t="s">
        <v>219</v>
      </c>
      <c r="G47" s="97" t="s">
        <v>219</v>
      </c>
      <c r="H47" s="97">
        <v>1093.6501226879629</v>
      </c>
      <c r="I47" s="97">
        <v>1116.3032951602777</v>
      </c>
      <c r="J47" s="97">
        <v>1152.134718779502</v>
      </c>
      <c r="K47" s="97">
        <v>1233.7485418654655</v>
      </c>
      <c r="L47" s="97">
        <v>1263.3068167298295</v>
      </c>
      <c r="M47" s="97">
        <v>1312.4216300183982</v>
      </c>
      <c r="N47" s="97">
        <v>1364.2811436482359</v>
      </c>
      <c r="O47" s="97">
        <v>1446.7044120967707</v>
      </c>
      <c r="P47" s="97">
        <v>1455.847225001467</v>
      </c>
      <c r="Q47" s="97">
        <v>1545.0468263344467</v>
      </c>
      <c r="R47" s="97">
        <v>1601.3906421272154</v>
      </c>
      <c r="S47" s="97">
        <v>1653.3544807580599</v>
      </c>
      <c r="T47" s="97">
        <v>1913.5824901890344</v>
      </c>
      <c r="U47" s="97">
        <v>2027.0824370099012</v>
      </c>
      <c r="V47" s="97">
        <v>2047.4358586176591</v>
      </c>
      <c r="W47" s="97">
        <v>2084.7912495531273</v>
      </c>
      <c r="X47" s="97">
        <v>2194.9041406571314</v>
      </c>
      <c r="Y47" s="63">
        <v>2342.283782400214</v>
      </c>
    </row>
    <row r="48" spans="1:25" ht="15" x14ac:dyDescent="0.4">
      <c r="A48" s="60" t="s">
        <v>54</v>
      </c>
      <c r="B48" s="97" t="s">
        <v>219</v>
      </c>
      <c r="C48" s="97" t="s">
        <v>219</v>
      </c>
      <c r="D48" s="97" t="s">
        <v>219</v>
      </c>
      <c r="E48" s="97" t="s">
        <v>219</v>
      </c>
      <c r="F48" s="97" t="s">
        <v>219</v>
      </c>
      <c r="G48" s="97" t="s">
        <v>219</v>
      </c>
      <c r="H48" s="97">
        <v>5891.6238905030732</v>
      </c>
      <c r="I48" s="97">
        <v>6174.2047114097059</v>
      </c>
      <c r="J48" s="97">
        <v>6331.9595957335287</v>
      </c>
      <c r="K48" s="97">
        <v>6503.6984948055115</v>
      </c>
      <c r="L48" s="97">
        <v>6652.9611056624026</v>
      </c>
      <c r="M48" s="97">
        <v>6915.9769147335683</v>
      </c>
      <c r="N48" s="97">
        <v>7153.5772333605864</v>
      </c>
      <c r="O48" s="97">
        <v>7617.5061520605441</v>
      </c>
      <c r="P48" s="97">
        <v>7702.789555414879</v>
      </c>
      <c r="Q48" s="97">
        <v>8108.1788136272362</v>
      </c>
      <c r="R48" s="97">
        <v>8542.775024551067</v>
      </c>
      <c r="S48" s="97">
        <v>8504.1278176404394</v>
      </c>
      <c r="T48" s="97">
        <v>7877.6243245350388</v>
      </c>
      <c r="U48" s="97">
        <v>7325.3831079682495</v>
      </c>
      <c r="V48" s="97">
        <v>5543.4793638661858</v>
      </c>
      <c r="W48" s="97">
        <v>3787.3711380586301</v>
      </c>
      <c r="X48" s="97">
        <v>2580.6212021249944</v>
      </c>
      <c r="Y48" s="63">
        <v>1650.4830007291871</v>
      </c>
    </row>
    <row r="49" spans="1:25" ht="15" x14ac:dyDescent="0.4">
      <c r="A49" s="60" t="s">
        <v>55</v>
      </c>
      <c r="B49" s="97" t="s">
        <v>219</v>
      </c>
      <c r="C49" s="97" t="s">
        <v>219</v>
      </c>
      <c r="D49" s="97" t="s">
        <v>219</v>
      </c>
      <c r="E49" s="97" t="s">
        <v>219</v>
      </c>
      <c r="F49" s="97" t="s">
        <v>219</v>
      </c>
      <c r="G49" s="97" t="s">
        <v>219</v>
      </c>
      <c r="H49" s="97">
        <v>3134.112803597895</v>
      </c>
      <c r="I49" s="97">
        <v>3375.2006154672426</v>
      </c>
      <c r="J49" s="97">
        <v>3567.7463431482806</v>
      </c>
      <c r="K49" s="97">
        <v>3771.1403426489442</v>
      </c>
      <c r="L49" s="97">
        <v>3971.9369177285739</v>
      </c>
      <c r="M49" s="97">
        <v>4247.6237021699735</v>
      </c>
      <c r="N49" s="97">
        <v>4462.8085940593282</v>
      </c>
      <c r="O49" s="97">
        <v>4838.4320071188868</v>
      </c>
      <c r="P49" s="97">
        <v>5008.3971957667036</v>
      </c>
      <c r="Q49" s="97">
        <v>5109.7669869467481</v>
      </c>
      <c r="R49" s="97">
        <v>5315.4221754400742</v>
      </c>
      <c r="S49" s="97">
        <v>5384.7771593276593</v>
      </c>
      <c r="T49" s="97">
        <v>5576.6630278150069</v>
      </c>
      <c r="U49" s="97">
        <v>5259.809685950223</v>
      </c>
      <c r="V49" s="97">
        <v>4827.0481024257397</v>
      </c>
      <c r="W49" s="97">
        <v>4070.7851746965061</v>
      </c>
      <c r="X49" s="97">
        <v>3656.1326699729811</v>
      </c>
      <c r="Y49" s="63">
        <v>3370.033303801943</v>
      </c>
    </row>
    <row r="50" spans="1:25" ht="17.25" customHeight="1" x14ac:dyDescent="0.4">
      <c r="A50" s="219" t="s">
        <v>96</v>
      </c>
      <c r="B50" s="97" t="s">
        <v>219</v>
      </c>
      <c r="C50" s="97" t="s">
        <v>219</v>
      </c>
      <c r="D50" s="97" t="s">
        <v>219</v>
      </c>
      <c r="E50" s="97" t="s">
        <v>219</v>
      </c>
      <c r="F50" s="97" t="s">
        <v>219</v>
      </c>
      <c r="G50" s="97" t="s">
        <v>219</v>
      </c>
      <c r="H50" s="97">
        <v>18.823864190027571</v>
      </c>
      <c r="I50" s="97">
        <v>21.097951003220828</v>
      </c>
      <c r="J50" s="97">
        <v>22.756512615974266</v>
      </c>
      <c r="K50" s="97">
        <v>23.647030551488434</v>
      </c>
      <c r="L50" s="97">
        <v>25.339121253788424</v>
      </c>
      <c r="M50" s="97">
        <v>25.960300485165998</v>
      </c>
      <c r="N50" s="97">
        <v>26.145281150098654</v>
      </c>
      <c r="O50" s="97">
        <v>26.47193974493424</v>
      </c>
      <c r="P50" s="97">
        <v>25.505598977593426</v>
      </c>
      <c r="Q50" s="97">
        <v>26.271235206472404</v>
      </c>
      <c r="R50" s="97">
        <v>65.185942501331468</v>
      </c>
      <c r="S50" s="97">
        <v>199.40318817441914</v>
      </c>
      <c r="T50" s="97">
        <v>222.73355604477021</v>
      </c>
      <c r="U50" s="97">
        <v>180.57973425172105</v>
      </c>
      <c r="V50" s="97">
        <v>198.3921963524337</v>
      </c>
      <c r="W50" s="97">
        <v>174.34999581820793</v>
      </c>
      <c r="X50" s="97">
        <v>159.52870856247091</v>
      </c>
      <c r="Y50" s="63">
        <v>134.40397970232388</v>
      </c>
    </row>
    <row r="51" spans="1:25" ht="29.25" customHeight="1" x14ac:dyDescent="0.4">
      <c r="A51" s="219" t="s">
        <v>106</v>
      </c>
      <c r="B51" s="97" t="s">
        <v>219</v>
      </c>
      <c r="C51" s="97" t="s">
        <v>219</v>
      </c>
      <c r="D51" s="97" t="s">
        <v>219</v>
      </c>
      <c r="E51" s="97" t="s">
        <v>219</v>
      </c>
      <c r="F51" s="97" t="s">
        <v>219</v>
      </c>
      <c r="G51" s="97" t="s">
        <v>219</v>
      </c>
      <c r="H51" s="97" t="s">
        <v>219</v>
      </c>
      <c r="I51" s="97" t="s">
        <v>219</v>
      </c>
      <c r="J51" s="97" t="s">
        <v>219</v>
      </c>
      <c r="K51" s="97" t="s">
        <v>219</v>
      </c>
      <c r="L51" s="97" t="s">
        <v>219</v>
      </c>
      <c r="M51" s="97" t="s">
        <v>219</v>
      </c>
      <c r="N51" s="97">
        <v>156.97454144670471</v>
      </c>
      <c r="O51" s="97">
        <v>1538.5230747043602</v>
      </c>
      <c r="P51" s="97">
        <v>2663.2488445369067</v>
      </c>
      <c r="Q51" s="97">
        <v>4176.4906669630509</v>
      </c>
      <c r="R51" s="97">
        <v>7799.9218459704744</v>
      </c>
      <c r="S51" s="97">
        <v>11773.446934851423</v>
      </c>
      <c r="T51" s="97">
        <v>14274.136124314067</v>
      </c>
      <c r="U51" s="97">
        <v>15747.541475980512</v>
      </c>
      <c r="V51" s="97">
        <v>15986.865680789277</v>
      </c>
      <c r="W51" s="97">
        <v>16269.476843036733</v>
      </c>
      <c r="X51" s="97">
        <v>15662.94907191506</v>
      </c>
      <c r="Y51" s="63">
        <v>14097.553548232096</v>
      </c>
    </row>
    <row r="52" spans="1:25" ht="15" x14ac:dyDescent="0.4">
      <c r="A52" s="220" t="s">
        <v>56</v>
      </c>
      <c r="B52" s="97">
        <v>17672.914800070514</v>
      </c>
      <c r="C52" s="97">
        <v>17283.913099903039</v>
      </c>
      <c r="D52" s="97">
        <v>16848.933601382276</v>
      </c>
      <c r="E52" s="97">
        <v>16938.263699419196</v>
      </c>
      <c r="F52" s="97">
        <v>16725.616532299187</v>
      </c>
      <c r="G52" s="97">
        <v>17083.245463322961</v>
      </c>
      <c r="H52" s="97">
        <v>18198.43865227107</v>
      </c>
      <c r="I52" s="97">
        <v>17403.618250098916</v>
      </c>
      <c r="J52" s="97">
        <v>18019.909158373477</v>
      </c>
      <c r="K52" s="97">
        <v>18614.717010678462</v>
      </c>
      <c r="L52" s="97">
        <v>19286.38013961984</v>
      </c>
      <c r="M52" s="97">
        <v>19914.967395708412</v>
      </c>
      <c r="N52" s="97">
        <v>21112.565876341789</v>
      </c>
      <c r="O52" s="97">
        <v>24274.574238263831</v>
      </c>
      <c r="P52" s="97">
        <v>25582.406143551751</v>
      </c>
      <c r="Q52" s="97">
        <v>26836.342192167816</v>
      </c>
      <c r="R52" s="97">
        <v>27538.433502065913</v>
      </c>
      <c r="S52" s="97">
        <v>27322.583196511634</v>
      </c>
      <c r="T52" s="97">
        <v>27109.90687695106</v>
      </c>
      <c r="U52" s="97">
        <v>26797.904391985805</v>
      </c>
      <c r="V52" s="97">
        <v>25310.898359511386</v>
      </c>
      <c r="W52" s="97">
        <v>23671.653915917839</v>
      </c>
      <c r="X52" s="97">
        <v>21543.412837364434</v>
      </c>
      <c r="Y52" s="63">
        <v>18717.807126667642</v>
      </c>
    </row>
    <row r="53" spans="1:25" ht="15" x14ac:dyDescent="0.4">
      <c r="A53" s="60" t="s">
        <v>191</v>
      </c>
      <c r="B53" s="97" t="s">
        <v>219</v>
      </c>
      <c r="C53" s="97" t="s">
        <v>219</v>
      </c>
      <c r="D53" s="97" t="s">
        <v>219</v>
      </c>
      <c r="E53" s="97" t="s">
        <v>219</v>
      </c>
      <c r="F53" s="97" t="s">
        <v>219</v>
      </c>
      <c r="G53" s="97" t="s">
        <v>219</v>
      </c>
      <c r="H53" s="97" t="s">
        <v>219</v>
      </c>
      <c r="I53" s="97" t="s">
        <v>219</v>
      </c>
      <c r="J53" s="97" t="s">
        <v>219</v>
      </c>
      <c r="K53" s="97" t="s">
        <v>219</v>
      </c>
      <c r="L53" s="97" t="s">
        <v>219</v>
      </c>
      <c r="M53" s="97" t="s">
        <v>219</v>
      </c>
      <c r="N53" s="97">
        <v>14318.471986538098</v>
      </c>
      <c r="O53" s="97">
        <v>17276.767772186253</v>
      </c>
      <c r="P53" s="97">
        <v>18479.718632457334</v>
      </c>
      <c r="Q53" s="97">
        <v>19496.280855939611</v>
      </c>
      <c r="R53" s="97">
        <v>20132.739166462052</v>
      </c>
      <c r="S53" s="97">
        <v>19924.900293142106</v>
      </c>
      <c r="T53" s="97">
        <v>19776.204406566241</v>
      </c>
      <c r="U53" s="97">
        <v>19582.714419080843</v>
      </c>
      <c r="V53" s="97">
        <v>18476.602779657413</v>
      </c>
      <c r="W53" s="97">
        <v>17209.387584005777</v>
      </c>
      <c r="X53" s="97">
        <v>15479.949342661308</v>
      </c>
      <c r="Y53" s="63">
        <v>12868.558604992666</v>
      </c>
    </row>
    <row r="54" spans="1:25" ht="15" x14ac:dyDescent="0.4">
      <c r="A54" s="60" t="s">
        <v>192</v>
      </c>
      <c r="B54" s="97" t="s">
        <v>219</v>
      </c>
      <c r="C54" s="97" t="s">
        <v>219</v>
      </c>
      <c r="D54" s="97" t="s">
        <v>219</v>
      </c>
      <c r="E54" s="97" t="s">
        <v>219</v>
      </c>
      <c r="F54" s="97" t="s">
        <v>219</v>
      </c>
      <c r="G54" s="97" t="s">
        <v>219</v>
      </c>
      <c r="H54" s="97" t="s">
        <v>219</v>
      </c>
      <c r="I54" s="97" t="s">
        <v>219</v>
      </c>
      <c r="J54" s="97" t="s">
        <v>219</v>
      </c>
      <c r="K54" s="97" t="s">
        <v>219</v>
      </c>
      <c r="L54" s="97" t="s">
        <v>219</v>
      </c>
      <c r="M54" s="97" t="s">
        <v>219</v>
      </c>
      <c r="N54" s="97">
        <v>6794.093879928455</v>
      </c>
      <c r="O54" s="97">
        <v>6997.8064672919654</v>
      </c>
      <c r="P54" s="97">
        <v>7102.6875110944129</v>
      </c>
      <c r="Q54" s="97">
        <v>7340.061337404185</v>
      </c>
      <c r="R54" s="97">
        <v>7405.6943367561189</v>
      </c>
      <c r="S54" s="97">
        <v>7397.6829033695303</v>
      </c>
      <c r="T54" s="97">
        <v>7333.7024703848147</v>
      </c>
      <c r="U54" s="97">
        <v>7215.1899751156761</v>
      </c>
      <c r="V54" s="97">
        <v>6834.2955798539733</v>
      </c>
      <c r="W54" s="97">
        <v>6462.2663319120566</v>
      </c>
      <c r="X54" s="97">
        <v>6063.4634947031254</v>
      </c>
      <c r="Y54" s="63">
        <v>5857.5264474151791</v>
      </c>
    </row>
    <row r="55" spans="1:25" ht="15" x14ac:dyDescent="0.4">
      <c r="A55" s="220" t="s">
        <v>57</v>
      </c>
      <c r="B55" s="97">
        <v>11845.098443667403</v>
      </c>
      <c r="C55" s="97">
        <v>11411.92329678032</v>
      </c>
      <c r="D55" s="97">
        <v>10990.881573423127</v>
      </c>
      <c r="E55" s="97">
        <v>10250.345396269864</v>
      </c>
      <c r="F55" s="97">
        <v>10012.562988599939</v>
      </c>
      <c r="G55" s="97">
        <v>9863.7278171700891</v>
      </c>
      <c r="H55" s="97">
        <v>9651.3623327868572</v>
      </c>
      <c r="I55" s="97">
        <v>9410.6202978562396</v>
      </c>
      <c r="J55" s="97">
        <v>9064.0971445432369</v>
      </c>
      <c r="K55" s="97">
        <v>8829.1638666445324</v>
      </c>
      <c r="L55" s="97">
        <v>8476.2098078624622</v>
      </c>
      <c r="M55" s="97">
        <v>8369.1449977031407</v>
      </c>
      <c r="N55" s="97">
        <v>7987.8908688156889</v>
      </c>
      <c r="O55" s="97">
        <v>7365.4140092555781</v>
      </c>
      <c r="P55" s="97">
        <v>6586.9582136566014</v>
      </c>
      <c r="Q55" s="97">
        <v>5762.2845394645246</v>
      </c>
      <c r="R55" s="97">
        <v>3746.0550911191799</v>
      </c>
      <c r="S55" s="97">
        <v>1330.834483516106</v>
      </c>
      <c r="T55" s="97">
        <v>267.81544995963179</v>
      </c>
      <c r="U55" s="97">
        <v>66.934430113633155</v>
      </c>
      <c r="V55" s="97">
        <v>15.612333796251294</v>
      </c>
      <c r="W55" s="97">
        <v>9.1752712575556199</v>
      </c>
      <c r="X55" s="97" t="s">
        <v>219</v>
      </c>
      <c r="Y55" s="63" t="s">
        <v>219</v>
      </c>
    </row>
    <row r="56" spans="1:25" ht="27" customHeight="1" x14ac:dyDescent="0.4">
      <c r="A56" s="219" t="s">
        <v>58</v>
      </c>
      <c r="B56" s="97">
        <v>22432.794713382613</v>
      </c>
      <c r="C56" s="97">
        <v>18503.952165331862</v>
      </c>
      <c r="D56" s="97">
        <v>17954.276368071336</v>
      </c>
      <c r="E56" s="97">
        <v>18535.142140140913</v>
      </c>
      <c r="F56" s="97">
        <v>19664.139258225994</v>
      </c>
      <c r="G56" s="97">
        <v>20795.019194276541</v>
      </c>
      <c r="H56" s="97">
        <v>20487.6454225737</v>
      </c>
      <c r="I56" s="97">
        <v>18123.2207307106</v>
      </c>
      <c r="J56" s="97">
        <v>13740.879475268561</v>
      </c>
      <c r="K56" s="97">
        <v>12228.007693766738</v>
      </c>
      <c r="L56" s="97">
        <v>11485.280533881336</v>
      </c>
      <c r="M56" s="97">
        <v>11427.69235022986</v>
      </c>
      <c r="N56" s="97">
        <v>10719.908235548379</v>
      </c>
      <c r="O56" s="97">
        <v>10168.436648416799</v>
      </c>
      <c r="P56" s="97">
        <v>9379.610180784206</v>
      </c>
      <c r="Q56" s="97">
        <v>8228.2709590658178</v>
      </c>
      <c r="R56" s="97">
        <v>6117.0039572474006</v>
      </c>
      <c r="S56" s="97">
        <v>4050.026721027722</v>
      </c>
      <c r="T56" s="97">
        <v>3225.7583142425165</v>
      </c>
      <c r="U56" s="97">
        <v>2806.51652416039</v>
      </c>
      <c r="V56" s="97">
        <v>2409.8637070645545</v>
      </c>
      <c r="W56" s="97">
        <v>2270.0514264779426</v>
      </c>
      <c r="X56" s="97">
        <v>1911.3517767441983</v>
      </c>
      <c r="Y56" s="63">
        <v>1402.5356404115885</v>
      </c>
    </row>
    <row r="57" spans="1:25" ht="15" x14ac:dyDescent="0.4">
      <c r="A57" s="60" t="s">
        <v>59</v>
      </c>
      <c r="B57" s="97">
        <v>5924.7434322119434</v>
      </c>
      <c r="C57" s="97">
        <v>5834.8150341355031</v>
      </c>
      <c r="D57" s="97">
        <v>5510.8332231659188</v>
      </c>
      <c r="E57" s="97">
        <v>5734.8057661578705</v>
      </c>
      <c r="F57" s="97">
        <v>5834.9623349220101</v>
      </c>
      <c r="G57" s="97">
        <v>6360.5594594099284</v>
      </c>
      <c r="H57" s="97">
        <v>6212.948148856166</v>
      </c>
      <c r="I57" s="97">
        <v>3352.2746286677752</v>
      </c>
      <c r="J57" s="97" t="s">
        <v>219</v>
      </c>
      <c r="K57" s="97" t="s">
        <v>219</v>
      </c>
      <c r="L57" s="97" t="s">
        <v>219</v>
      </c>
      <c r="M57" s="97" t="s">
        <v>219</v>
      </c>
      <c r="N57" s="97" t="s">
        <v>219</v>
      </c>
      <c r="O57" s="97" t="s">
        <v>219</v>
      </c>
      <c r="P57" s="97" t="s">
        <v>219</v>
      </c>
      <c r="Q57" s="97" t="s">
        <v>219</v>
      </c>
      <c r="R57" s="97" t="s">
        <v>219</v>
      </c>
      <c r="S57" s="97" t="s">
        <v>219</v>
      </c>
      <c r="T57" s="97" t="s">
        <v>219</v>
      </c>
      <c r="U57" s="97" t="s">
        <v>219</v>
      </c>
      <c r="V57" s="97" t="s">
        <v>219</v>
      </c>
      <c r="W57" s="97" t="s">
        <v>219</v>
      </c>
      <c r="X57" s="97" t="s">
        <v>219</v>
      </c>
      <c r="Y57" s="63" t="s">
        <v>219</v>
      </c>
    </row>
    <row r="58" spans="1:25" ht="15" x14ac:dyDescent="0.4">
      <c r="A58" s="60" t="s">
        <v>193</v>
      </c>
      <c r="B58" s="97" t="s">
        <v>219</v>
      </c>
      <c r="C58" s="97" t="s">
        <v>219</v>
      </c>
      <c r="D58" s="97" t="s">
        <v>219</v>
      </c>
      <c r="E58" s="97" t="s">
        <v>219</v>
      </c>
      <c r="F58" s="97">
        <v>6272.9265549884685</v>
      </c>
      <c r="G58" s="97">
        <v>6700.1843169133435</v>
      </c>
      <c r="H58" s="97">
        <v>6534.9642392137775</v>
      </c>
      <c r="I58" s="97">
        <v>6848.2772840185698</v>
      </c>
      <c r="J58" s="97">
        <v>6647.1290463169507</v>
      </c>
      <c r="K58" s="97">
        <v>6056.8646622940341</v>
      </c>
      <c r="L58" s="97">
        <v>5944.386812522428</v>
      </c>
      <c r="M58" s="97">
        <v>6401.2632215388485</v>
      </c>
      <c r="N58" s="97">
        <v>6293.6710533438572</v>
      </c>
      <c r="O58" s="97">
        <v>6053.3635622614229</v>
      </c>
      <c r="P58" s="97">
        <v>5533.7125694995011</v>
      </c>
      <c r="Q58" s="97">
        <v>4753.5025025990171</v>
      </c>
      <c r="R58" s="97">
        <v>2868.3656837574922</v>
      </c>
      <c r="S58" s="97">
        <v>1120.9523094990057</v>
      </c>
      <c r="T58" s="97">
        <v>512.63617991535443</v>
      </c>
      <c r="U58" s="97">
        <v>257.75372949549921</v>
      </c>
      <c r="V58" s="97">
        <v>107.68652687005537</v>
      </c>
      <c r="W58" s="97">
        <v>30.740440319840708</v>
      </c>
      <c r="X58" s="97">
        <v>4.1007606197038307</v>
      </c>
      <c r="Y58" s="63" t="s">
        <v>219</v>
      </c>
    </row>
    <row r="59" spans="1:25" ht="15" x14ac:dyDescent="0.4">
      <c r="A59" s="60" t="s">
        <v>194</v>
      </c>
      <c r="B59" s="97" t="s">
        <v>219</v>
      </c>
      <c r="C59" s="97" t="s">
        <v>219</v>
      </c>
      <c r="D59" s="97" t="s">
        <v>219</v>
      </c>
      <c r="E59" s="97" t="s">
        <v>219</v>
      </c>
      <c r="F59" s="97">
        <v>6666.1338678625734</v>
      </c>
      <c r="G59" s="97">
        <v>6828.4761884585414</v>
      </c>
      <c r="H59" s="97">
        <v>6876.4707583062518</v>
      </c>
      <c r="I59" s="97">
        <v>7054.1962998973049</v>
      </c>
      <c r="J59" s="97">
        <v>6280.5730353121016</v>
      </c>
      <c r="K59" s="97">
        <v>5269.4497442620977</v>
      </c>
      <c r="L59" s="97">
        <v>4683.898359501065</v>
      </c>
      <c r="M59" s="97">
        <v>4285.7412710365843</v>
      </c>
      <c r="N59" s="97">
        <v>3778.643298550267</v>
      </c>
      <c r="O59" s="97">
        <v>3451.4454348817981</v>
      </c>
      <c r="P59" s="97">
        <v>3087.6751975472434</v>
      </c>
      <c r="Q59" s="97">
        <v>2709.7831424729302</v>
      </c>
      <c r="R59" s="97">
        <v>2431.719887714753</v>
      </c>
      <c r="S59" s="97">
        <v>2098.6295132287751</v>
      </c>
      <c r="T59" s="97">
        <v>1893.9459021342079</v>
      </c>
      <c r="U59" s="97">
        <v>1722.4425687770054</v>
      </c>
      <c r="V59" s="97">
        <v>1508.8270804336869</v>
      </c>
      <c r="W59" s="97">
        <v>1427.0158108203775</v>
      </c>
      <c r="X59" s="97">
        <v>1161.2169476310964</v>
      </c>
      <c r="Y59" s="63">
        <v>825.7695551325321</v>
      </c>
    </row>
    <row r="60" spans="1:25" ht="15" x14ac:dyDescent="0.4">
      <c r="A60" s="60" t="s">
        <v>195</v>
      </c>
      <c r="B60" s="97" t="s">
        <v>219</v>
      </c>
      <c r="C60" s="97" t="s">
        <v>219</v>
      </c>
      <c r="D60" s="97" t="s">
        <v>219</v>
      </c>
      <c r="E60" s="97" t="s">
        <v>219</v>
      </c>
      <c r="F60" s="97">
        <v>312.58533016059204</v>
      </c>
      <c r="G60" s="97">
        <v>397.55863653615296</v>
      </c>
      <c r="H60" s="97">
        <v>419.35266662904382</v>
      </c>
      <c r="I60" s="97">
        <v>446.67069492133515</v>
      </c>
      <c r="J60" s="97">
        <v>428.05138686413221</v>
      </c>
      <c r="K60" s="97">
        <v>396.00562125748337</v>
      </c>
      <c r="L60" s="97">
        <v>377.50719743948309</v>
      </c>
      <c r="M60" s="97">
        <v>359.1649874215554</v>
      </c>
      <c r="N60" s="97">
        <v>341.86822339114923</v>
      </c>
      <c r="O60" s="97">
        <v>369.51858662180547</v>
      </c>
      <c r="P60" s="97">
        <v>463.53824825893821</v>
      </c>
      <c r="Q60" s="97">
        <v>506.48015151583701</v>
      </c>
      <c r="R60" s="97">
        <v>585.59582490729872</v>
      </c>
      <c r="S60" s="97">
        <v>630.59660889742054</v>
      </c>
      <c r="T60" s="97">
        <v>652.75852204698299</v>
      </c>
      <c r="U60" s="97">
        <v>687.67269288461284</v>
      </c>
      <c r="V60" s="97">
        <v>676.2955174537874</v>
      </c>
      <c r="W60" s="97">
        <v>716.07639209054526</v>
      </c>
      <c r="X60" s="97">
        <v>676.09822305073658</v>
      </c>
      <c r="Y60" s="63">
        <v>550.05585603885152</v>
      </c>
    </row>
    <row r="61" spans="1:25" ht="15" x14ac:dyDescent="0.4">
      <c r="A61" s="60" t="s">
        <v>196</v>
      </c>
      <c r="B61" s="97" t="s">
        <v>219</v>
      </c>
      <c r="C61" s="97" t="s">
        <v>219</v>
      </c>
      <c r="D61" s="97" t="s">
        <v>219</v>
      </c>
      <c r="E61" s="97" t="s">
        <v>219</v>
      </c>
      <c r="F61" s="97">
        <v>577.53117029235057</v>
      </c>
      <c r="G61" s="97">
        <v>508.2405929585741</v>
      </c>
      <c r="H61" s="97">
        <v>443.90960956845856</v>
      </c>
      <c r="I61" s="97">
        <v>421.80182320560846</v>
      </c>
      <c r="J61" s="97">
        <v>385.1260067753762</v>
      </c>
      <c r="K61" s="97">
        <v>505.65589770173597</v>
      </c>
      <c r="L61" s="97">
        <v>479.11049903146437</v>
      </c>
      <c r="M61" s="97">
        <v>381.48493571890532</v>
      </c>
      <c r="N61" s="97">
        <v>305.72965507906173</v>
      </c>
      <c r="O61" s="97">
        <v>294.11936018690471</v>
      </c>
      <c r="P61" s="97">
        <v>294.70759279796965</v>
      </c>
      <c r="Q61" s="97">
        <v>258.49912531238942</v>
      </c>
      <c r="R61" s="97">
        <v>231.33062023109235</v>
      </c>
      <c r="S61" s="97">
        <v>199.87807148309281</v>
      </c>
      <c r="T61" s="97">
        <v>166.41373818401794</v>
      </c>
      <c r="U61" s="97">
        <v>138.68723919277031</v>
      </c>
      <c r="V61" s="97">
        <v>117.10199437676569</v>
      </c>
      <c r="W61" s="97">
        <v>96.252382978596586</v>
      </c>
      <c r="X61" s="97">
        <v>69.919709191469863</v>
      </c>
      <c r="Y61" s="63">
        <v>26.710766445561092</v>
      </c>
    </row>
    <row r="62" spans="1:25" ht="26.25" customHeight="1" x14ac:dyDescent="0.4">
      <c r="A62" s="220" t="s">
        <v>200</v>
      </c>
      <c r="B62" s="97" t="s">
        <v>219</v>
      </c>
      <c r="C62" s="97" t="s">
        <v>219</v>
      </c>
      <c r="D62" s="97" t="s">
        <v>219</v>
      </c>
      <c r="E62" s="97" t="s">
        <v>219</v>
      </c>
      <c r="F62" s="97">
        <v>1038.4169029112732</v>
      </c>
      <c r="G62" s="97">
        <v>1052.3587052433757</v>
      </c>
      <c r="H62" s="97">
        <v>1033.5296724335408</v>
      </c>
      <c r="I62" s="97">
        <v>1018.457068956357</v>
      </c>
      <c r="J62" s="97">
        <v>1010.9747741212244</v>
      </c>
      <c r="K62" s="97">
        <v>981.24511564808074</v>
      </c>
      <c r="L62" s="97">
        <v>955.28279366715412</v>
      </c>
      <c r="M62" s="97">
        <v>937.3792377127711</v>
      </c>
      <c r="N62" s="97">
        <v>941.58251759155746</v>
      </c>
      <c r="O62" s="97">
        <v>960.00970601284439</v>
      </c>
      <c r="P62" s="97">
        <v>998.48670383131162</v>
      </c>
      <c r="Q62" s="97">
        <v>983.95886779002797</v>
      </c>
      <c r="R62" s="97">
        <v>985.15804555860461</v>
      </c>
      <c r="S62" s="97">
        <v>963.45745024616303</v>
      </c>
      <c r="T62" s="97">
        <v>959.23936034521364</v>
      </c>
      <c r="U62" s="97">
        <v>936.35999753092767</v>
      </c>
      <c r="V62" s="97">
        <v>882.89352784645064</v>
      </c>
      <c r="W62" s="97">
        <v>847.55671041442952</v>
      </c>
      <c r="X62" s="97">
        <v>828.33949897714865</v>
      </c>
      <c r="Y62" s="63">
        <v>807.55861630841059</v>
      </c>
    </row>
    <row r="63" spans="1:25" ht="15" x14ac:dyDescent="0.4">
      <c r="A63" s="219" t="s">
        <v>65</v>
      </c>
      <c r="B63" s="97">
        <v>3363.7059158392626</v>
      </c>
      <c r="C63" s="97">
        <v>6021.1115694925584</v>
      </c>
      <c r="D63" s="97">
        <v>5417.4779724301834</v>
      </c>
      <c r="E63" s="97">
        <v>4937.1293208515626</v>
      </c>
      <c r="F63" s="97">
        <v>4287.7573403392789</v>
      </c>
      <c r="G63" s="97">
        <v>3828.4681775852973</v>
      </c>
      <c r="H63" s="97">
        <v>3768.2165812048397</v>
      </c>
      <c r="I63" s="97">
        <v>3602.5466630497822</v>
      </c>
      <c r="J63" s="97">
        <v>3017.6658392887857</v>
      </c>
      <c r="K63" s="97">
        <v>3088.5822070525528</v>
      </c>
      <c r="L63" s="97">
        <v>3170.3761399266268</v>
      </c>
      <c r="M63" s="97">
        <v>2837.1659367097673</v>
      </c>
      <c r="N63" s="97">
        <v>3526.0169792472357</v>
      </c>
      <c r="O63" s="97">
        <v>5687.3928470305063</v>
      </c>
      <c r="P63" s="97">
        <v>5340.2246084767194</v>
      </c>
      <c r="Q63" s="97">
        <v>5801.3168852625786</v>
      </c>
      <c r="R63" s="97">
        <v>5955.8765568463314</v>
      </c>
      <c r="S63" s="97">
        <v>4902.9969664986957</v>
      </c>
      <c r="T63" s="97">
        <v>3416.4943250521515</v>
      </c>
      <c r="U63" s="97">
        <v>2556.286184872537</v>
      </c>
      <c r="V63" s="97">
        <v>2024.7763955416858</v>
      </c>
      <c r="W63" s="97">
        <v>1769.1654651250235</v>
      </c>
      <c r="X63" s="97">
        <v>1350.3527622872075</v>
      </c>
      <c r="Y63" s="63">
        <v>727.32230937414442</v>
      </c>
    </row>
    <row r="64" spans="1:25" ht="15" x14ac:dyDescent="0.4">
      <c r="A64" s="219" t="s">
        <v>66</v>
      </c>
      <c r="B64" s="97">
        <v>50.822340450625376</v>
      </c>
      <c r="C64" s="97">
        <v>55.306252336545988</v>
      </c>
      <c r="D64" s="97">
        <v>58.266516289367431</v>
      </c>
      <c r="E64" s="97">
        <v>58.042726014104574</v>
      </c>
      <c r="F64" s="97">
        <v>66.522674223496139</v>
      </c>
      <c r="G64" s="97">
        <v>81.872020160953113</v>
      </c>
      <c r="H64" s="97">
        <v>98.712434786743444</v>
      </c>
      <c r="I64" s="97">
        <v>179.37936524693976</v>
      </c>
      <c r="J64" s="97">
        <v>204.49362521992722</v>
      </c>
      <c r="K64" s="97">
        <v>218.47093977786366</v>
      </c>
      <c r="L64" s="97">
        <v>227.4885471253132</v>
      </c>
      <c r="M64" s="97">
        <v>311.98006686627406</v>
      </c>
      <c r="N64" s="97">
        <v>395.47115119713044</v>
      </c>
      <c r="O64" s="97">
        <v>417.57115547304369</v>
      </c>
      <c r="P64" s="97">
        <v>409.02928700922837</v>
      </c>
      <c r="Q64" s="97">
        <v>428.98314550808573</v>
      </c>
      <c r="R64" s="97">
        <v>454.70806908530369</v>
      </c>
      <c r="S64" s="97">
        <v>450.59568752110994</v>
      </c>
      <c r="T64" s="97">
        <v>463.44035284165341</v>
      </c>
      <c r="U64" s="97">
        <v>486.00601855249789</v>
      </c>
      <c r="V64" s="97">
        <v>469.98050792478119</v>
      </c>
      <c r="W64" s="97">
        <v>452.75209117271487</v>
      </c>
      <c r="X64" s="97">
        <v>443.98025645791785</v>
      </c>
      <c r="Y64" s="63">
        <v>426.50919979767315</v>
      </c>
    </row>
    <row r="65" spans="1:25" ht="15" x14ac:dyDescent="0.4">
      <c r="A65" s="219" t="s">
        <v>197</v>
      </c>
      <c r="B65" s="97" t="s">
        <v>219</v>
      </c>
      <c r="C65" s="97" t="s">
        <v>219</v>
      </c>
      <c r="D65" s="97" t="s">
        <v>219</v>
      </c>
      <c r="E65" s="97" t="s">
        <v>219</v>
      </c>
      <c r="F65" s="97" t="s">
        <v>219</v>
      </c>
      <c r="G65" s="97" t="s">
        <v>219</v>
      </c>
      <c r="H65" s="97" t="s">
        <v>219</v>
      </c>
      <c r="I65" s="97" t="s">
        <v>219</v>
      </c>
      <c r="J65" s="97">
        <v>582.33833325308626</v>
      </c>
      <c r="K65" s="97">
        <v>600.88948914024115</v>
      </c>
      <c r="L65" s="97">
        <v>618.95057767647711</v>
      </c>
      <c r="M65" s="97">
        <v>629.97404245223299</v>
      </c>
      <c r="N65" s="97">
        <v>635.88809000765252</v>
      </c>
      <c r="O65" s="97">
        <v>651.20761394612032</v>
      </c>
      <c r="P65" s="97">
        <v>674.63042532011661</v>
      </c>
      <c r="Q65" s="97">
        <v>674.5215423325518</v>
      </c>
      <c r="R65" s="97">
        <v>670.57370187793572</v>
      </c>
      <c r="S65" s="97">
        <v>668.92969711444653</v>
      </c>
      <c r="T65" s="97">
        <v>665.61244419068328</v>
      </c>
      <c r="U65" s="97">
        <v>670.53670722913444</v>
      </c>
      <c r="V65" s="97">
        <v>661.13948042294305</v>
      </c>
      <c r="W65" s="97">
        <v>678.08265539843796</v>
      </c>
      <c r="X65" s="97">
        <v>474.98072786735503</v>
      </c>
      <c r="Y65" s="63">
        <v>251.50658086256863</v>
      </c>
    </row>
    <row r="66" spans="1:25" ht="15" x14ac:dyDescent="0.4">
      <c r="A66" s="219" t="s">
        <v>100</v>
      </c>
      <c r="B66" s="97" t="s">
        <v>219</v>
      </c>
      <c r="C66" s="97" t="s">
        <v>219</v>
      </c>
      <c r="D66" s="97" t="s">
        <v>219</v>
      </c>
      <c r="E66" s="97" t="s">
        <v>219</v>
      </c>
      <c r="F66" s="97" t="s">
        <v>219</v>
      </c>
      <c r="G66" s="97" t="s">
        <v>219</v>
      </c>
      <c r="H66" s="97" t="s">
        <v>219</v>
      </c>
      <c r="I66" s="97" t="s">
        <v>219</v>
      </c>
      <c r="J66" s="97">
        <v>8172.72417224117</v>
      </c>
      <c r="K66" s="97">
        <v>8587.5786915005319</v>
      </c>
      <c r="L66" s="97">
        <v>8924.2332085771559</v>
      </c>
      <c r="M66" s="97">
        <v>9323.7610263879233</v>
      </c>
      <c r="N66" s="97">
        <v>9507.730184487682</v>
      </c>
      <c r="O66" s="97">
        <v>9870.5665935279339</v>
      </c>
      <c r="P66" s="97">
        <v>9839.5437405462126</v>
      </c>
      <c r="Q66" s="97">
        <v>9468.3549603437023</v>
      </c>
      <c r="R66" s="97">
        <v>8653.7919033490598</v>
      </c>
      <c r="S66" s="97">
        <v>7959.3583081545821</v>
      </c>
      <c r="T66" s="97">
        <v>7330.8635269119741</v>
      </c>
      <c r="U66" s="97">
        <v>6718.387732087821</v>
      </c>
      <c r="V66" s="97">
        <v>6116.7428881963715</v>
      </c>
      <c r="W66" s="97">
        <v>5696.3878231441895</v>
      </c>
      <c r="X66" s="97">
        <v>5339.2628920532316</v>
      </c>
      <c r="Y66" s="63">
        <v>5157.8943425538801</v>
      </c>
    </row>
    <row r="67" spans="1:25" ht="27" customHeight="1" x14ac:dyDescent="0.4">
      <c r="A67" s="219" t="s">
        <v>113</v>
      </c>
      <c r="B67" s="97" t="s">
        <v>219</v>
      </c>
      <c r="C67" s="97" t="s">
        <v>219</v>
      </c>
      <c r="D67" s="97" t="s">
        <v>219</v>
      </c>
      <c r="E67" s="97" t="s">
        <v>219</v>
      </c>
      <c r="F67" s="97" t="s">
        <v>219</v>
      </c>
      <c r="G67" s="97" t="s">
        <v>219</v>
      </c>
      <c r="H67" s="97" t="s">
        <v>219</v>
      </c>
      <c r="I67" s="97" t="s">
        <v>219</v>
      </c>
      <c r="J67" s="97" t="s">
        <v>219</v>
      </c>
      <c r="K67" s="97" t="s">
        <v>219</v>
      </c>
      <c r="L67" s="97" t="s">
        <v>219</v>
      </c>
      <c r="M67" s="97" t="s">
        <v>219</v>
      </c>
      <c r="N67" s="97" t="s">
        <v>219</v>
      </c>
      <c r="O67" s="97" t="s">
        <v>219</v>
      </c>
      <c r="P67" s="97" t="s">
        <v>219</v>
      </c>
      <c r="Q67" s="97" t="s">
        <v>219</v>
      </c>
      <c r="R67" s="97" t="s">
        <v>219</v>
      </c>
      <c r="S67" s="97">
        <v>181.40702075504487</v>
      </c>
      <c r="T67" s="97">
        <v>1743.787694362547</v>
      </c>
      <c r="U67" s="97">
        <v>3320.1370439635593</v>
      </c>
      <c r="V67" s="97">
        <v>5570.2121879851911</v>
      </c>
      <c r="W67" s="97">
        <v>9164.9466191293541</v>
      </c>
      <c r="X67" s="97">
        <v>11037.615046782917</v>
      </c>
      <c r="Y67" s="63">
        <v>12742.00489070852</v>
      </c>
    </row>
    <row r="68" spans="1:25" ht="15" x14ac:dyDescent="0.4">
      <c r="A68" s="219" t="s">
        <v>67</v>
      </c>
      <c r="B68" s="97">
        <v>1405.6414402824162</v>
      </c>
      <c r="C68" s="97">
        <v>1543.7239075970115</v>
      </c>
      <c r="D68" s="97">
        <v>1497.517153118906</v>
      </c>
      <c r="E68" s="97">
        <v>1524.9450925748747</v>
      </c>
      <c r="F68" s="97">
        <v>1505.4026228702528</v>
      </c>
      <c r="G68" s="97">
        <v>1524.5799483146182</v>
      </c>
      <c r="H68" s="97">
        <v>1372.8767692203896</v>
      </c>
      <c r="I68" s="97">
        <v>1315.5349162534649</v>
      </c>
      <c r="J68" s="97">
        <v>1255.0904366809309</v>
      </c>
      <c r="K68" s="97">
        <v>1200.8426107751784</v>
      </c>
      <c r="L68" s="97">
        <v>1171.7311931568013</v>
      </c>
      <c r="M68" s="97">
        <v>1134.7983029135974</v>
      </c>
      <c r="N68" s="97">
        <v>1093.0396480080319</v>
      </c>
      <c r="O68" s="97">
        <v>1098.5348055931306</v>
      </c>
      <c r="P68" s="97">
        <v>1058.3410438280641</v>
      </c>
      <c r="Q68" s="97">
        <v>1033.4767751106738</v>
      </c>
      <c r="R68" s="97">
        <v>1019.713266614293</v>
      </c>
      <c r="S68" s="97">
        <v>970.24613844111877</v>
      </c>
      <c r="T68" s="97">
        <v>819.04474675383278</v>
      </c>
      <c r="U68" s="97">
        <v>518.66687382304417</v>
      </c>
      <c r="V68" s="97">
        <v>252.65171792727207</v>
      </c>
      <c r="W68" s="97">
        <v>126.63681645824377</v>
      </c>
      <c r="X68" s="97">
        <v>100.70085362810649</v>
      </c>
      <c r="Y68" s="63">
        <v>90.537383839723006</v>
      </c>
    </row>
    <row r="69" spans="1:25" ht="15" x14ac:dyDescent="0.4">
      <c r="A69" s="60" t="s">
        <v>54</v>
      </c>
      <c r="B69" s="97" t="s">
        <v>219</v>
      </c>
      <c r="C69" s="97" t="s">
        <v>219</v>
      </c>
      <c r="D69" s="97" t="s">
        <v>219</v>
      </c>
      <c r="E69" s="97" t="s">
        <v>219</v>
      </c>
      <c r="F69" s="97">
        <v>1263.5671630183124</v>
      </c>
      <c r="G69" s="97">
        <v>1282.0187127301672</v>
      </c>
      <c r="H69" s="97">
        <v>1139.6905544229303</v>
      </c>
      <c r="I69" s="97">
        <v>1076.6925239826405</v>
      </c>
      <c r="J69" s="97">
        <v>1085.2090125643276</v>
      </c>
      <c r="K69" s="97">
        <v>1029.6663066878691</v>
      </c>
      <c r="L69" s="97">
        <v>996.34262873694956</v>
      </c>
      <c r="M69" s="97">
        <v>881.08298119478934</v>
      </c>
      <c r="N69" s="97">
        <v>876.72415077476569</v>
      </c>
      <c r="O69" s="97">
        <v>876.34072311474563</v>
      </c>
      <c r="P69" s="97">
        <v>855.68745060794333</v>
      </c>
      <c r="Q69" s="97">
        <v>834.68155061189054</v>
      </c>
      <c r="R69" s="97">
        <v>836.28882676735429</v>
      </c>
      <c r="S69" s="97">
        <v>806.99612206831193</v>
      </c>
      <c r="T69" s="97">
        <v>665.16129928270038</v>
      </c>
      <c r="U69" s="97">
        <v>377.24940476373058</v>
      </c>
      <c r="V69" s="97">
        <v>125.91668553193568</v>
      </c>
      <c r="W69" s="97">
        <v>15.251648672022615</v>
      </c>
      <c r="X69" s="97">
        <v>0.77428047857867865</v>
      </c>
      <c r="Y69" s="63" t="s">
        <v>219</v>
      </c>
    </row>
    <row r="70" spans="1:25" ht="15" x14ac:dyDescent="0.4">
      <c r="A70" s="60" t="s">
        <v>55</v>
      </c>
      <c r="B70" s="97" t="s">
        <v>219</v>
      </c>
      <c r="C70" s="97" t="s">
        <v>219</v>
      </c>
      <c r="D70" s="97" t="s">
        <v>219</v>
      </c>
      <c r="E70" s="97" t="s">
        <v>219</v>
      </c>
      <c r="F70" s="97">
        <v>241.83545985194075</v>
      </c>
      <c r="G70" s="97">
        <v>242.56123558445097</v>
      </c>
      <c r="H70" s="97">
        <v>233.18621479745951</v>
      </c>
      <c r="I70" s="97">
        <v>238.84239227082472</v>
      </c>
      <c r="J70" s="97">
        <v>169.8814241166032</v>
      </c>
      <c r="K70" s="97">
        <v>171.17630408730938</v>
      </c>
      <c r="L70" s="97">
        <v>175.38856441985132</v>
      </c>
      <c r="M70" s="97">
        <v>253.7153217188079</v>
      </c>
      <c r="N70" s="97">
        <v>216.31549723326657</v>
      </c>
      <c r="O70" s="97">
        <v>222.1940824783851</v>
      </c>
      <c r="P70" s="97">
        <v>202.65359322012105</v>
      </c>
      <c r="Q70" s="97">
        <v>198.79522449878306</v>
      </c>
      <c r="R70" s="97">
        <v>183.42443984693864</v>
      </c>
      <c r="S70" s="97">
        <v>163.2500163728067</v>
      </c>
      <c r="T70" s="97">
        <v>153.8834474711324</v>
      </c>
      <c r="U70" s="97">
        <v>141.4174690593135</v>
      </c>
      <c r="V70" s="97">
        <v>126.73503239533645</v>
      </c>
      <c r="W70" s="97">
        <v>111.38516778622119</v>
      </c>
      <c r="X70" s="97">
        <v>99.926573149527812</v>
      </c>
      <c r="Y70" s="63">
        <v>90.537383839723006</v>
      </c>
    </row>
    <row r="71" spans="1:25" ht="15" x14ac:dyDescent="0.4">
      <c r="A71" s="221" t="s">
        <v>68</v>
      </c>
      <c r="B71" s="97">
        <v>48110.168871763621</v>
      </c>
      <c r="C71" s="97">
        <v>50207.191435614681</v>
      </c>
      <c r="D71" s="97">
        <v>52371.459061728332</v>
      </c>
      <c r="E71" s="97">
        <v>55349.79588156128</v>
      </c>
      <c r="F71" s="97">
        <v>55565.423278940681</v>
      </c>
      <c r="G71" s="97">
        <v>59377.402096808059</v>
      </c>
      <c r="H71" s="97">
        <v>61385.987448397951</v>
      </c>
      <c r="I71" s="97">
        <v>63002.969769714531</v>
      </c>
      <c r="J71" s="97">
        <v>64223.676714441404</v>
      </c>
      <c r="K71" s="97">
        <v>66004.346489105636</v>
      </c>
      <c r="L71" s="97">
        <v>66914.408494538715</v>
      </c>
      <c r="M71" s="97">
        <v>69954.584475187396</v>
      </c>
      <c r="N71" s="97">
        <v>72920.260196055329</v>
      </c>
      <c r="O71" s="97">
        <v>77893.175002687523</v>
      </c>
      <c r="P71" s="97">
        <v>79777.85107108338</v>
      </c>
      <c r="Q71" s="97">
        <v>83466.910180656341</v>
      </c>
      <c r="R71" s="97">
        <v>88033.789515082826</v>
      </c>
      <c r="S71" s="97">
        <v>90016.396258505163</v>
      </c>
      <c r="T71" s="97">
        <v>92353.747900912509</v>
      </c>
      <c r="U71" s="97">
        <v>94632.335457201611</v>
      </c>
      <c r="V71" s="97">
        <v>94699.996663778045</v>
      </c>
      <c r="W71" s="97">
        <v>95373.147433040926</v>
      </c>
      <c r="X71" s="97">
        <v>96269.934312105906</v>
      </c>
      <c r="Y71" s="63">
        <v>96470.618455072778</v>
      </c>
    </row>
    <row r="72" spans="1:25" ht="27" customHeight="1" x14ac:dyDescent="0.4">
      <c r="A72" s="221" t="s">
        <v>101</v>
      </c>
      <c r="B72" s="97" t="s">
        <v>219</v>
      </c>
      <c r="C72" s="97" t="s">
        <v>219</v>
      </c>
      <c r="D72" s="97" t="s">
        <v>219</v>
      </c>
      <c r="E72" s="97" t="s">
        <v>219</v>
      </c>
      <c r="F72" s="97" t="s">
        <v>219</v>
      </c>
      <c r="G72" s="97" t="s">
        <v>219</v>
      </c>
      <c r="H72" s="97" t="s">
        <v>219</v>
      </c>
      <c r="I72" s="97" t="s">
        <v>219</v>
      </c>
      <c r="J72" s="97">
        <v>1767.6864248651968</v>
      </c>
      <c r="K72" s="97">
        <v>1579.9227686275597</v>
      </c>
      <c r="L72" s="97">
        <v>1704.4445881410295</v>
      </c>
      <c r="M72" s="97">
        <v>2051.6593013004886</v>
      </c>
      <c r="N72" s="97">
        <v>2397.5987934326663</v>
      </c>
      <c r="O72" s="97">
        <v>2454.3843600679638</v>
      </c>
      <c r="P72" s="97">
        <v>2543.8732173119042</v>
      </c>
      <c r="Q72" s="97">
        <v>2576.7262055630003</v>
      </c>
      <c r="R72" s="97">
        <v>2581.8627746728826</v>
      </c>
      <c r="S72" s="97">
        <v>2510.1719207636056</v>
      </c>
      <c r="T72" s="97">
        <v>2529.2218120561392</v>
      </c>
      <c r="U72" s="97">
        <v>2648.5862183395593</v>
      </c>
      <c r="V72" s="97">
        <v>2681.8477260183922</v>
      </c>
      <c r="W72" s="97">
        <v>2483.3844017868678</v>
      </c>
      <c r="X72" s="97">
        <v>2532.8451765444693</v>
      </c>
      <c r="Y72" s="63">
        <v>2210.0918469623921</v>
      </c>
    </row>
    <row r="73" spans="1:25" ht="15" x14ac:dyDescent="0.4">
      <c r="A73" s="221" t="s">
        <v>114</v>
      </c>
      <c r="B73" s="97" t="s">
        <v>219</v>
      </c>
      <c r="C73" s="97" t="s">
        <v>219</v>
      </c>
      <c r="D73" s="97" t="s">
        <v>219</v>
      </c>
      <c r="E73" s="97" t="s">
        <v>219</v>
      </c>
      <c r="F73" s="97" t="s">
        <v>219</v>
      </c>
      <c r="G73" s="97" t="s">
        <v>219</v>
      </c>
      <c r="H73" s="97" t="s">
        <v>219</v>
      </c>
      <c r="I73" s="97" t="s">
        <v>219</v>
      </c>
      <c r="J73" s="97" t="s">
        <v>219</v>
      </c>
      <c r="K73" s="97" t="s">
        <v>219</v>
      </c>
      <c r="L73" s="97" t="s">
        <v>219</v>
      </c>
      <c r="M73" s="97" t="s">
        <v>219</v>
      </c>
      <c r="N73" s="97" t="s">
        <v>219</v>
      </c>
      <c r="O73" s="97" t="s">
        <v>219</v>
      </c>
      <c r="P73" s="97" t="s">
        <v>219</v>
      </c>
      <c r="Q73" s="97" t="s">
        <v>219</v>
      </c>
      <c r="R73" s="97" t="s">
        <v>219</v>
      </c>
      <c r="S73" s="97">
        <v>6.6215339514337224</v>
      </c>
      <c r="T73" s="97">
        <v>62.600542989361564</v>
      </c>
      <c r="U73" s="97">
        <v>542.50417746960113</v>
      </c>
      <c r="V73" s="97">
        <v>1711.7774319617679</v>
      </c>
      <c r="W73" s="97">
        <v>3525.9283637916419</v>
      </c>
      <c r="X73" s="97">
        <v>8449.7138096310046</v>
      </c>
      <c r="Y73" s="63">
        <v>18729.018893482691</v>
      </c>
    </row>
    <row r="74" spans="1:25" ht="15" x14ac:dyDescent="0.4">
      <c r="A74" s="221" t="s">
        <v>69</v>
      </c>
      <c r="B74" s="97" t="s">
        <v>219</v>
      </c>
      <c r="C74" s="97" t="s">
        <v>219</v>
      </c>
      <c r="D74" s="97" t="s">
        <v>219</v>
      </c>
      <c r="E74" s="97" t="s">
        <v>219</v>
      </c>
      <c r="F74" s="97">
        <v>2602.509008422307</v>
      </c>
      <c r="G74" s="97">
        <v>2469.5054250619619</v>
      </c>
      <c r="H74" s="97">
        <v>2447.7607330523333</v>
      </c>
      <c r="I74" s="97">
        <v>2692.5542192481894</v>
      </c>
      <c r="J74" s="97">
        <v>3380.7301385574883</v>
      </c>
      <c r="K74" s="97">
        <v>4152.9182226246558</v>
      </c>
      <c r="L74" s="97">
        <v>2608.5335179618046</v>
      </c>
      <c r="M74" s="97">
        <v>2609.3474188302271</v>
      </c>
      <c r="N74" s="97">
        <v>3317.0768854618855</v>
      </c>
      <c r="O74" s="97">
        <v>3302.6509718615434</v>
      </c>
      <c r="P74" s="97">
        <v>3276.0214729979934</v>
      </c>
      <c r="Q74" s="97">
        <v>2512.4694689398866</v>
      </c>
      <c r="R74" s="97">
        <v>2445.8619429729797</v>
      </c>
      <c r="S74" s="97">
        <v>2394.6676897255797</v>
      </c>
      <c r="T74" s="97">
        <v>2332.7478788993403</v>
      </c>
      <c r="U74" s="97">
        <v>2283.3588545681414</v>
      </c>
      <c r="V74" s="97">
        <v>2203.4528081453163</v>
      </c>
      <c r="W74" s="97">
        <v>2138.1839917823704</v>
      </c>
      <c r="X74" s="97">
        <v>2065.2799815793469</v>
      </c>
      <c r="Y74" s="63">
        <v>2004.3245151071933</v>
      </c>
    </row>
    <row r="75" spans="1:25" s="195" customFormat="1" ht="40.5" customHeight="1" x14ac:dyDescent="0.4">
      <c r="A75" s="226" t="s">
        <v>198</v>
      </c>
      <c r="B75" s="227">
        <v>120656.52995991985</v>
      </c>
      <c r="C75" s="227">
        <v>121775.88554714083</v>
      </c>
      <c r="D75" s="227">
        <v>122494.35668046388</v>
      </c>
      <c r="E75" s="227">
        <v>125757.73429279801</v>
      </c>
      <c r="F75" s="227">
        <v>130124.50706795751</v>
      </c>
      <c r="G75" s="227">
        <v>137233.89567270561</v>
      </c>
      <c r="H75" s="227">
        <v>140270.91269718221</v>
      </c>
      <c r="I75" s="227">
        <v>139707.40435370573</v>
      </c>
      <c r="J75" s="227">
        <v>148140.72962249618</v>
      </c>
      <c r="K75" s="227">
        <v>150576.27148688867</v>
      </c>
      <c r="L75" s="227">
        <v>150508.30737012168</v>
      </c>
      <c r="M75" s="227">
        <v>155248.20992996721</v>
      </c>
      <c r="N75" s="227">
        <v>161275.06952891289</v>
      </c>
      <c r="O75" s="227">
        <v>174453.13836301921</v>
      </c>
      <c r="P75" s="227">
        <v>177543.90628592775</v>
      </c>
      <c r="Q75" s="227">
        <v>181660.46212442301</v>
      </c>
      <c r="R75" s="227">
        <v>186532.83509708405</v>
      </c>
      <c r="S75" s="227">
        <v>180299.88928080318</v>
      </c>
      <c r="T75" s="227">
        <v>182392.25252136687</v>
      </c>
      <c r="U75" s="227">
        <v>185006.75456569143</v>
      </c>
      <c r="V75" s="227">
        <v>182987.1032408583</v>
      </c>
      <c r="W75" s="227">
        <v>184087.98216706704</v>
      </c>
      <c r="X75" s="227">
        <v>185972.12778523748</v>
      </c>
      <c r="Y75" s="228">
        <v>190833.36774087622</v>
      </c>
    </row>
    <row r="81" spans="2:25" x14ac:dyDescent="0.35">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row>
  </sheetData>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2.77734375" style="75" hidden="1" customWidth="1"/>
    <col min="8" max="13" width="12.77734375" style="75" customWidth="1"/>
    <col min="14" max="14" width="12.77734375" style="75" hidden="1" customWidth="1"/>
    <col min="15" max="17" width="12.77734375" style="75" customWidth="1"/>
    <col min="18" max="18" width="12.77734375" style="75" hidden="1" customWidth="1"/>
    <col min="19" max="20" width="12.77734375" style="75" customWidth="1"/>
    <col min="21" max="21" width="11.109375" style="75" customWidth="1"/>
    <col min="22" max="22" width="12.109375" style="75" customWidth="1"/>
    <col min="23" max="26" width="12.77734375" style="75" customWidth="1"/>
    <col min="27" max="27" width="11" style="75" customWidth="1"/>
    <col min="28" max="28" width="13.44140625" style="75" hidden="1" customWidth="1"/>
    <col min="29" max="31" width="12.77734375" style="75" customWidth="1"/>
    <col min="32" max="32" width="11.109375" style="75" customWidth="1"/>
    <col min="33" max="37" width="12.77734375" style="75" hidden="1" customWidth="1"/>
    <col min="38" max="38" width="11" style="75" customWidth="1"/>
    <col min="39" max="39" width="12.77734375" style="75" hidden="1" customWidth="1"/>
    <col min="40" max="40" width="11.109375" style="75" customWidth="1"/>
    <col min="41" max="16384" width="8.88671875" style="75"/>
  </cols>
  <sheetData>
    <row r="1" spans="1:40" s="48" customFormat="1" ht="60" customHeight="1" x14ac:dyDescent="0.4">
      <c r="A1" s="250" t="s">
        <v>102</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c r="H2" s="53" t="s">
        <v>51</v>
      </c>
      <c r="I2" s="53" t="s">
        <v>52</v>
      </c>
      <c r="J2" s="234" t="s">
        <v>53</v>
      </c>
      <c r="K2" s="234" t="s">
        <v>54</v>
      </c>
      <c r="L2" s="234" t="s">
        <v>55</v>
      </c>
      <c r="M2" s="53" t="s">
        <v>96</v>
      </c>
      <c r="N2" s="53"/>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114802.50366269189</v>
      </c>
      <c r="D3" s="57">
        <f t="shared" ref="D3:W3" si="0">SUM(D6,D16:D17,D4)</f>
        <v>3924.14037813</v>
      </c>
      <c r="E3" s="57">
        <f t="shared" si="0"/>
        <v>874.53990900999997</v>
      </c>
      <c r="F3" s="57">
        <f t="shared" si="0"/>
        <v>1149.1385722999999</v>
      </c>
      <c r="G3" s="57"/>
      <c r="H3" s="57">
        <f t="shared" si="0"/>
        <v>3774.0895750000004</v>
      </c>
      <c r="I3" s="57">
        <f t="shared" si="0"/>
        <v>8618.3022953999971</v>
      </c>
      <c r="J3" s="57">
        <f t="shared" si="0"/>
        <v>923.76479697783793</v>
      </c>
      <c r="K3" s="57">
        <f t="shared" si="0"/>
        <v>4869.6964021188805</v>
      </c>
      <c r="L3" s="57">
        <f t="shared" si="0"/>
        <v>2824.8410963032825</v>
      </c>
      <c r="M3" s="57">
        <f t="shared" si="0"/>
        <v>17.693564299999998</v>
      </c>
      <c r="N3" s="57"/>
      <c r="O3" s="57">
        <f t="shared" si="0"/>
        <v>13928.205135</v>
      </c>
      <c r="P3" s="57">
        <f t="shared" si="0"/>
        <v>6649.9306075199993</v>
      </c>
      <c r="Q3" s="57">
        <f t="shared" si="0"/>
        <v>9149.9960046050073</v>
      </c>
      <c r="R3" s="57"/>
      <c r="S3" s="57">
        <f t="shared" si="0"/>
        <v>4532.1900443650766</v>
      </c>
      <c r="T3" s="57">
        <f t="shared" si="0"/>
        <v>3943.0085425279758</v>
      </c>
      <c r="U3" s="57">
        <f t="shared" si="0"/>
        <v>296.30574154435203</v>
      </c>
      <c r="V3" s="57">
        <f t="shared" si="0"/>
        <v>378.49167616759217</v>
      </c>
      <c r="W3" s="57">
        <f t="shared" si="0"/>
        <v>745.66237929900024</v>
      </c>
      <c r="X3" s="57">
        <f>SUM(X6,X16:X17,X4)</f>
        <v>2311.2043118300007</v>
      </c>
      <c r="Y3" s="57">
        <f>SUM(Y6,Y16:Y17,Y4)</f>
        <v>163.62538309999999</v>
      </c>
      <c r="Z3" s="57">
        <f>SUM(Z6,Z16:Z17,Z4)</f>
        <v>449.6072684537466</v>
      </c>
      <c r="AA3" s="57">
        <f t="shared" ref="AA3:AF3" si="1">SUM(AA6,AA16:AA17,AA4)</f>
        <v>6426.2752196000029</v>
      </c>
      <c r="AB3" s="57"/>
      <c r="AC3" s="57">
        <f t="shared" si="1"/>
        <v>900.21167601000002</v>
      </c>
      <c r="AD3" s="57">
        <f t="shared" si="1"/>
        <v>771.95111937118747</v>
      </c>
      <c r="AE3" s="57">
        <f t="shared" si="1"/>
        <v>128.26055663881255</v>
      </c>
      <c r="AF3" s="57">
        <f t="shared" si="1"/>
        <v>51422.462685709987</v>
      </c>
      <c r="AG3" s="57"/>
      <c r="AH3" s="57"/>
      <c r="AI3" s="57"/>
      <c r="AJ3" s="57"/>
      <c r="AK3" s="57"/>
      <c r="AL3" s="57">
        <f t="shared" ref="AL3" si="2">SUM(AL6,AL16:AL17,AL4)</f>
        <v>1183.6549443026731</v>
      </c>
      <c r="AM3" s="57"/>
      <c r="AN3" s="58">
        <f t="shared" ref="AN3" si="3">SUM(AN6,AN16:AN17,AN4)</f>
        <v>3113.7637531214655</v>
      </c>
    </row>
    <row r="4" spans="1:40" s="49" customFormat="1" x14ac:dyDescent="0.4">
      <c r="A4" s="59"/>
      <c r="B4" s="60" t="s">
        <v>71</v>
      </c>
      <c r="C4" s="61">
        <f t="shared" ref="C4:C18" si="4">SUM(D4:I4,M4:Q4,W4:AC4,AF4,AL4:AN4)</f>
        <v>2135.8863550137512</v>
      </c>
      <c r="D4" s="62">
        <f>AA!$L$4</f>
        <v>1.3081104298186155</v>
      </c>
      <c r="E4" s="62">
        <f>BBWB!$L$4</f>
        <v>25.217539613784226</v>
      </c>
      <c r="F4" s="62">
        <f>CA!$L$4</f>
        <v>0.23070539075910471</v>
      </c>
      <c r="G4" s="62"/>
      <c r="H4" s="62">
        <f>CTB!L4</f>
        <v>0</v>
      </c>
      <c r="I4" s="62">
        <f>DLA!$L$4</f>
        <v>7.1528654627143586</v>
      </c>
      <c r="J4" s="62">
        <f>'DLA (children)'!$L$4</f>
        <v>0.62947527234665412</v>
      </c>
      <c r="K4" s="62">
        <f>'DLA (working age)'!$L$4</f>
        <v>3.3937492299175704</v>
      </c>
      <c r="L4" s="62">
        <f>'DLA (pensioners)'!$L$4</f>
        <v>3.1373736435594681</v>
      </c>
      <c r="M4" s="62">
        <f>DHP!$L$4</f>
        <v>0</v>
      </c>
      <c r="N4" s="62"/>
      <c r="O4" s="62">
        <f>HB!$L$4</f>
        <v>0</v>
      </c>
      <c r="P4" s="62">
        <f>IB!$L$4</f>
        <v>43.630579718892889</v>
      </c>
      <c r="Q4" s="62">
        <f>IS!$L$4</f>
        <v>0.55798449223950342</v>
      </c>
      <c r="R4" s="62"/>
      <c r="S4" s="62">
        <f>'IS (incapacity)'!$L$4</f>
        <v>0.22464070251190746</v>
      </c>
      <c r="T4" s="62">
        <f>'IS (lone parent)'!$L$4</f>
        <v>0.21548558529809003</v>
      </c>
      <c r="U4" s="62">
        <f>'IS (carer)'!$L$4</f>
        <v>0</v>
      </c>
      <c r="V4" s="62">
        <f>'IS (others)'!$L$4</f>
        <v>0.14162836014182636</v>
      </c>
      <c r="W4" s="62">
        <f>IIDB!$L$4</f>
        <v>11.459261914883713</v>
      </c>
      <c r="X4" s="62">
        <f>JSA!$L$4</f>
        <v>0.21529537268885268</v>
      </c>
      <c r="Y4" s="62">
        <f>MA!$L$4</f>
        <v>0.15751713584208893</v>
      </c>
      <c r="Z4" s="62">
        <f>O75TVL!$L$4</f>
        <v>0</v>
      </c>
      <c r="AA4" s="62">
        <f>PC!$L$4</f>
        <v>0.7379654177635161</v>
      </c>
      <c r="AB4" s="62"/>
      <c r="AC4" s="62">
        <f>SDA!$L$4</f>
        <v>1.6977631672260922</v>
      </c>
      <c r="AD4" s="62">
        <f>'SDA (working age)'!$L$4</f>
        <v>1.5175139653455005</v>
      </c>
      <c r="AE4" s="62">
        <f>'SDA (pensioners)'!$L$4</f>
        <v>0.18024920188059179</v>
      </c>
      <c r="AF4" s="62">
        <f>SP!$L$4</f>
        <v>2035.6212325466122</v>
      </c>
      <c r="AG4" s="62"/>
      <c r="AH4" s="62"/>
      <c r="AI4" s="62"/>
      <c r="AJ4" s="62"/>
      <c r="AK4" s="62"/>
      <c r="AL4" s="62">
        <f>SMP!$L$4</f>
        <v>1.499534350526045</v>
      </c>
      <c r="AM4" s="62"/>
      <c r="AN4" s="63">
        <f>WFP!$L$4</f>
        <v>6.4</v>
      </c>
    </row>
    <row r="5" spans="1:40" s="49" customFormat="1" ht="25.5" customHeight="1" x14ac:dyDescent="0.4">
      <c r="A5" s="54">
        <v>941</v>
      </c>
      <c r="B5" s="55" t="s">
        <v>72</v>
      </c>
      <c r="C5" s="56">
        <f t="shared" si="4"/>
        <v>101894.84031347097</v>
      </c>
      <c r="D5" s="57">
        <f t="shared" ref="D5:W5" si="5">SUM(D6,D16)</f>
        <v>3541.9964478603697</v>
      </c>
      <c r="E5" s="57">
        <f t="shared" si="5"/>
        <v>759.1070775826696</v>
      </c>
      <c r="F5" s="57">
        <f t="shared" si="5"/>
        <v>1038.376119868685</v>
      </c>
      <c r="G5" s="57"/>
      <c r="H5" s="57">
        <f t="shared" si="5"/>
        <v>3406.3127060000006</v>
      </c>
      <c r="I5" s="57">
        <f t="shared" si="5"/>
        <v>7637.0866554188124</v>
      </c>
      <c r="J5" s="57">
        <f t="shared" si="5"/>
        <v>838.31637623826009</v>
      </c>
      <c r="K5" s="57">
        <f t="shared" si="5"/>
        <v>4307.1670866118775</v>
      </c>
      <c r="L5" s="57">
        <f t="shared" si="5"/>
        <v>2491.5504424742271</v>
      </c>
      <c r="M5" s="57">
        <f t="shared" si="5"/>
        <v>15.678125299999998</v>
      </c>
      <c r="N5" s="57"/>
      <c r="O5" s="57">
        <f t="shared" si="5"/>
        <v>12714.585476</v>
      </c>
      <c r="P5" s="57">
        <f t="shared" si="5"/>
        <v>5807.352097676212</v>
      </c>
      <c r="Q5" s="57">
        <f t="shared" si="5"/>
        <v>8242.6455108170849</v>
      </c>
      <c r="R5" s="57"/>
      <c r="S5" s="57">
        <f t="shared" si="5"/>
        <v>4021.3064607519668</v>
      </c>
      <c r="T5" s="57">
        <f t="shared" si="5"/>
        <v>3615.2804168956636</v>
      </c>
      <c r="U5" s="57">
        <f t="shared" si="5"/>
        <v>265.60311243019407</v>
      </c>
      <c r="V5" s="57">
        <f t="shared" si="5"/>
        <v>343.42523814184921</v>
      </c>
      <c r="W5" s="57">
        <f t="shared" si="5"/>
        <v>658.97194581713654</v>
      </c>
      <c r="X5" s="57">
        <f>SUM(X6,X16)</f>
        <v>2081.9527649185288</v>
      </c>
      <c r="Y5" s="57">
        <f>SUM(Y6,Y16)</f>
        <v>150.60319292627909</v>
      </c>
      <c r="Z5" s="57">
        <f t="shared" ref="Z5:AF5" si="6">SUM(Z6,Z16)</f>
        <v>411.88043913723175</v>
      </c>
      <c r="AA5" s="57">
        <f t="shared" si="6"/>
        <v>5781.2146192077489</v>
      </c>
      <c r="AB5" s="57"/>
      <c r="AC5" s="57">
        <f t="shared" si="6"/>
        <v>798.60472426889999</v>
      </c>
      <c r="AD5" s="57">
        <f t="shared" si="6"/>
        <v>684.92483271527919</v>
      </c>
      <c r="AE5" s="57">
        <f t="shared" si="6"/>
        <v>113.67989155362075</v>
      </c>
      <c r="AF5" s="57">
        <f t="shared" si="6"/>
        <v>44946.274892417256</v>
      </c>
      <c r="AG5" s="57"/>
      <c r="AH5" s="57"/>
      <c r="AI5" s="57"/>
      <c r="AJ5" s="57"/>
      <c r="AK5" s="57"/>
      <c r="AL5" s="57">
        <f t="shared" ref="AL5" si="7">SUM(AL6,AL16)</f>
        <v>1067.7159772678749</v>
      </c>
      <c r="AM5" s="57"/>
      <c r="AN5" s="58">
        <f t="shared" ref="AN5" si="8">SUM(AN6,AN16)</f>
        <v>2834.481540986174</v>
      </c>
    </row>
    <row r="6" spans="1:40" s="49" customFormat="1" ht="25.5" customHeight="1" x14ac:dyDescent="0.4">
      <c r="A6" s="54">
        <v>921</v>
      </c>
      <c r="B6" s="64" t="s">
        <v>73</v>
      </c>
      <c r="C6" s="56">
        <f t="shared" si="4"/>
        <v>95329.555130641049</v>
      </c>
      <c r="D6" s="57">
        <f t="shared" ref="D6:L6" si="9">SUM(D7:D15)</f>
        <v>3236.9588812938482</v>
      </c>
      <c r="E6" s="57">
        <f t="shared" si="9"/>
        <v>712.39122888031704</v>
      </c>
      <c r="F6" s="57">
        <f t="shared" si="9"/>
        <v>958.62883420371122</v>
      </c>
      <c r="G6" s="57"/>
      <c r="H6" s="57">
        <f t="shared" si="9"/>
        <v>3229.8402160000005</v>
      </c>
      <c r="I6" s="57">
        <f t="shared" si="9"/>
        <v>6925.1077962109648</v>
      </c>
      <c r="J6" s="57">
        <f t="shared" si="9"/>
        <v>781.2884025326631</v>
      </c>
      <c r="K6" s="57">
        <f t="shared" si="9"/>
        <v>3927.7233312985713</v>
      </c>
      <c r="L6" s="57">
        <f t="shared" si="9"/>
        <v>2215.8811180655371</v>
      </c>
      <c r="M6" s="57">
        <f t="shared" ref="M6:W6" si="10">SUM(M7:M15)</f>
        <v>14.778396299999997</v>
      </c>
      <c r="N6" s="57"/>
      <c r="O6" s="57">
        <f t="shared" si="10"/>
        <v>12131.485396</v>
      </c>
      <c r="P6" s="57">
        <f t="shared" si="10"/>
        <v>5214.1975364211239</v>
      </c>
      <c r="Q6" s="57">
        <f t="shared" si="10"/>
        <v>7702.9214249614142</v>
      </c>
      <c r="R6" s="57"/>
      <c r="S6" s="57">
        <f t="shared" si="10"/>
        <v>3729.1318963551776</v>
      </c>
      <c r="T6" s="57">
        <f t="shared" si="10"/>
        <v>3408.6095231050399</v>
      </c>
      <c r="U6" s="57">
        <f t="shared" si="10"/>
        <v>245.24611234498434</v>
      </c>
      <c r="V6" s="57">
        <f t="shared" si="10"/>
        <v>324.93764774960522</v>
      </c>
      <c r="W6" s="57">
        <f t="shared" si="10"/>
        <v>605.3941265851771</v>
      </c>
      <c r="X6" s="57">
        <f>SUM(X7:X15)</f>
        <v>1970.6871657855061</v>
      </c>
      <c r="Y6" s="57">
        <f>SUM(Y7:Y15)</f>
        <v>144.58228757261239</v>
      </c>
      <c r="Z6" s="57">
        <f t="shared" ref="Z6:AF6" si="11">SUM(Z7:Z15)</f>
        <v>386.96937539827422</v>
      </c>
      <c r="AA6" s="57">
        <f t="shared" si="11"/>
        <v>5400.3004782364633</v>
      </c>
      <c r="AB6" s="57"/>
      <c r="AC6" s="57">
        <f t="shared" si="11"/>
        <v>738.87315924730694</v>
      </c>
      <c r="AD6" s="57">
        <f t="shared" si="11"/>
        <v>635.82988184916519</v>
      </c>
      <c r="AE6" s="57">
        <f t="shared" si="11"/>
        <v>103.04327739814171</v>
      </c>
      <c r="AF6" s="57">
        <f t="shared" si="11"/>
        <v>42270.834219636425</v>
      </c>
      <c r="AG6" s="57"/>
      <c r="AH6" s="57"/>
      <c r="AI6" s="57"/>
      <c r="AJ6" s="57"/>
      <c r="AK6" s="57"/>
      <c r="AL6" s="57">
        <f t="shared" ref="AL6" si="12">SUM(AL7:AL15)</f>
        <v>1021.8685891701493</v>
      </c>
      <c r="AM6" s="57"/>
      <c r="AN6" s="58">
        <f t="shared" ref="AN6" si="13">SUM(AN7:AN15)</f>
        <v>2663.7360187377508</v>
      </c>
    </row>
    <row r="7" spans="1:40" s="49" customFormat="1" x14ac:dyDescent="0.4">
      <c r="A7" s="59" t="s">
        <v>74</v>
      </c>
      <c r="B7" s="65" t="s">
        <v>75</v>
      </c>
      <c r="C7" s="61">
        <f t="shared" si="4"/>
        <v>5596.1697298989729</v>
      </c>
      <c r="D7" s="62">
        <f>AA!$L7</f>
        <v>184.63816721133418</v>
      </c>
      <c r="E7" s="62">
        <f>BBWB!$L7</f>
        <v>40.129372583060771</v>
      </c>
      <c r="F7" s="62">
        <f>CA!$L7</f>
        <v>67.858332873506441</v>
      </c>
      <c r="G7" s="62"/>
      <c r="H7" s="62">
        <f>CTB!L7</f>
        <v>210.33748900000001</v>
      </c>
      <c r="I7" s="62">
        <f>DLA!$L7</f>
        <v>488.75329563881087</v>
      </c>
      <c r="J7" s="62">
        <f>'DLA (children)'!$L7</f>
        <v>45.455068592589541</v>
      </c>
      <c r="K7" s="62">
        <f>'DLA (working age)'!$L7</f>
        <v>261.50189860448432</v>
      </c>
      <c r="L7" s="62">
        <f>'DLA (pensioners)'!$L7</f>
        <v>181.90501052475975</v>
      </c>
      <c r="M7" s="62">
        <f>DHP!$L7</f>
        <v>0.418682</v>
      </c>
      <c r="N7" s="62"/>
      <c r="O7" s="62">
        <f>HB!$L7</f>
        <v>621.21585800000003</v>
      </c>
      <c r="P7" s="62">
        <f>IB!$L7</f>
        <v>472.58411055262843</v>
      </c>
      <c r="Q7" s="62">
        <f>IS!$L7</f>
        <v>487.48071542843581</v>
      </c>
      <c r="R7" s="62"/>
      <c r="S7" s="62">
        <f>'IS (incapacity)'!$L7</f>
        <v>258.93026212594413</v>
      </c>
      <c r="T7" s="62">
        <f>'IS (lone parent)'!$L7</f>
        <v>190.4568792959835</v>
      </c>
      <c r="U7" s="62">
        <f>'IS (carer)'!$L7</f>
        <v>19.731018697009347</v>
      </c>
      <c r="V7" s="62">
        <f>'IS (others)'!$L7</f>
        <v>16.434058947275361</v>
      </c>
      <c r="W7" s="62">
        <f>IIDB!$L7</f>
        <v>88.255703647343964</v>
      </c>
      <c r="X7" s="62">
        <f>JSA!$L7</f>
        <v>128.10883183043259</v>
      </c>
      <c r="Y7" s="62">
        <f>MA!$L7</f>
        <v>5.53675727107297</v>
      </c>
      <c r="Z7" s="62">
        <f>O75TVL!$L7</f>
        <v>19.800944333637112</v>
      </c>
      <c r="AA7" s="62">
        <f>PC!$L7</f>
        <v>332.7875166305231</v>
      </c>
      <c r="AB7" s="62"/>
      <c r="AC7" s="62">
        <f>SDA!$L7</f>
        <v>49.783753407401306</v>
      </c>
      <c r="AD7" s="62">
        <f>'SDA (working age)'!$L7</f>
        <v>41.975690969184257</v>
      </c>
      <c r="AE7" s="62">
        <f>'SDA (pensioners)'!$L7</f>
        <v>7.8080624382170489</v>
      </c>
      <c r="AF7" s="62">
        <f>SP!$L7</f>
        <v>2221.648455335072</v>
      </c>
      <c r="AG7" s="62"/>
      <c r="AH7" s="62"/>
      <c r="AI7" s="62"/>
      <c r="AJ7" s="62"/>
      <c r="AK7" s="62"/>
      <c r="AL7" s="62">
        <f>SMP!$L7</f>
        <v>38.984342799458886</v>
      </c>
      <c r="AM7" s="62"/>
      <c r="AN7" s="63">
        <f>WFP!$L7</f>
        <v>137.84740135625376</v>
      </c>
    </row>
    <row r="8" spans="1:40" s="49" customFormat="1" x14ac:dyDescent="0.4">
      <c r="A8" s="59" t="s">
        <v>76</v>
      </c>
      <c r="B8" s="65" t="s">
        <v>77</v>
      </c>
      <c r="C8" s="61">
        <f t="shared" si="4"/>
        <v>14397.707708211679</v>
      </c>
      <c r="D8" s="62">
        <f>AA!$L8</f>
        <v>533.89332208713017</v>
      </c>
      <c r="E8" s="62">
        <f>BBWB!$L8</f>
        <v>108.2063382808989</v>
      </c>
      <c r="F8" s="62">
        <f>CA!$L8</f>
        <v>164.26851081012515</v>
      </c>
      <c r="G8" s="62"/>
      <c r="H8" s="62">
        <f>CTB!L8</f>
        <v>490.902196</v>
      </c>
      <c r="I8" s="62">
        <f>DLA!$L8</f>
        <v>1360.5152595154048</v>
      </c>
      <c r="J8" s="62">
        <f>'DLA (children)'!$L8</f>
        <v>116.37367300520657</v>
      </c>
      <c r="K8" s="62">
        <f>'DLA (working age)'!$L8</f>
        <v>758.01380778066596</v>
      </c>
      <c r="L8" s="62">
        <f>'DLA (pensioners)'!$L8</f>
        <v>486.27461100305584</v>
      </c>
      <c r="M8" s="62">
        <f>DHP!$L8</f>
        <v>1.8881659999999998</v>
      </c>
      <c r="N8" s="62"/>
      <c r="O8" s="62">
        <f>HB!$L8</f>
        <v>1555.0272790000001</v>
      </c>
      <c r="P8" s="62">
        <f>IB!$L8</f>
        <v>1060.3383721016039</v>
      </c>
      <c r="Q8" s="62">
        <f>IS!$L8</f>
        <v>1345.4431888885852</v>
      </c>
      <c r="R8" s="62"/>
      <c r="S8" s="62">
        <f>'IS (incapacity)'!$L8</f>
        <v>724.31597813646999</v>
      </c>
      <c r="T8" s="62">
        <f>'IS (lone parent)'!$L8</f>
        <v>525.16859357644182</v>
      </c>
      <c r="U8" s="62">
        <f>'IS (carer)'!$L8</f>
        <v>43.893185858946225</v>
      </c>
      <c r="V8" s="62">
        <f>'IS (others)'!$L8</f>
        <v>46.922824236122324</v>
      </c>
      <c r="W8" s="62">
        <f>IIDB!$L8</f>
        <v>109.54048828304499</v>
      </c>
      <c r="X8" s="62">
        <f>JSA!$L8</f>
        <v>281.65869938252456</v>
      </c>
      <c r="Y8" s="62">
        <f>MA!$L8</f>
        <v>18.642216662636255</v>
      </c>
      <c r="Z8" s="62">
        <f>O75TVL!$L8</f>
        <v>51.849322500625156</v>
      </c>
      <c r="AA8" s="62">
        <f>PC!$L8</f>
        <v>844.51592000405003</v>
      </c>
      <c r="AB8" s="62"/>
      <c r="AC8" s="62">
        <f>SDA!$L8</f>
        <v>124.36606293920639</v>
      </c>
      <c r="AD8" s="62">
        <f>'SDA (working age)'!$L8</f>
        <v>105.68061125982319</v>
      </c>
      <c r="AE8" s="62">
        <f>'SDA (pensioners)'!$L8</f>
        <v>18.685451679383192</v>
      </c>
      <c r="AF8" s="62">
        <f>SP!$L8</f>
        <v>5847.3315024107505</v>
      </c>
      <c r="AG8" s="62"/>
      <c r="AH8" s="62"/>
      <c r="AI8" s="62"/>
      <c r="AJ8" s="62"/>
      <c r="AK8" s="62"/>
      <c r="AL8" s="62">
        <f>SMP!$L8</f>
        <v>135.68765957754297</v>
      </c>
      <c r="AM8" s="62"/>
      <c r="AN8" s="63">
        <f>WFP!$L8</f>
        <v>363.63320376755144</v>
      </c>
    </row>
    <row r="9" spans="1:40" s="49" customFormat="1" x14ac:dyDescent="0.4">
      <c r="A9" s="59" t="s">
        <v>78</v>
      </c>
      <c r="B9" s="65" t="s">
        <v>79</v>
      </c>
      <c r="C9" s="61">
        <f t="shared" si="4"/>
        <v>9633.129124440602</v>
      </c>
      <c r="D9" s="62">
        <f>AA!$L9</f>
        <v>304.37461470480611</v>
      </c>
      <c r="E9" s="62">
        <f>BBWB!$L9</f>
        <v>72.493990236866878</v>
      </c>
      <c r="F9" s="62">
        <f>CA!$L9</f>
        <v>113.45749179642274</v>
      </c>
      <c r="G9" s="62"/>
      <c r="H9" s="62">
        <f>CTB!L9</f>
        <v>310.33110599999998</v>
      </c>
      <c r="I9" s="62">
        <f>DLA!$L9</f>
        <v>824.52014149304694</v>
      </c>
      <c r="J9" s="62">
        <f>'DLA (children)'!$L9</f>
        <v>80.792842661126883</v>
      </c>
      <c r="K9" s="62">
        <f>'DLA (working age)'!$L9</f>
        <v>459.26549525826596</v>
      </c>
      <c r="L9" s="62">
        <f>'DLA (pensioners)'!$L9</f>
        <v>284.51460986990816</v>
      </c>
      <c r="M9" s="62">
        <f>DHP!$L9</f>
        <v>1.096338</v>
      </c>
      <c r="N9" s="62"/>
      <c r="O9" s="62">
        <f>HB!$L9</f>
        <v>966.44524999999999</v>
      </c>
      <c r="P9" s="62">
        <f>IB!$L9</f>
        <v>627.22149350905295</v>
      </c>
      <c r="Q9" s="62">
        <f>IS!$L9</f>
        <v>781.42451035918975</v>
      </c>
      <c r="R9" s="62"/>
      <c r="S9" s="62">
        <f>'IS (incapacity)'!$L9</f>
        <v>386.96261271848709</v>
      </c>
      <c r="T9" s="62">
        <f>'IS (lone parent)'!$L9</f>
        <v>330.24611767416286</v>
      </c>
      <c r="U9" s="62">
        <f>'IS (carer)'!$L9</f>
        <v>32.542128829422929</v>
      </c>
      <c r="V9" s="62">
        <f>'IS (others)'!$L9</f>
        <v>31.331470852161154</v>
      </c>
      <c r="W9" s="62">
        <f>IIDB!$L9</f>
        <v>79.133653089186382</v>
      </c>
      <c r="X9" s="62">
        <f>JSA!$L9</f>
        <v>216.64117346610016</v>
      </c>
      <c r="Y9" s="62">
        <f>MA!$L9</f>
        <v>15.408499916169694</v>
      </c>
      <c r="Z9" s="62">
        <f>O75TVL!$L9</f>
        <v>39.070438298086174</v>
      </c>
      <c r="AA9" s="62">
        <f>PC!$L9</f>
        <v>562.55822029250339</v>
      </c>
      <c r="AB9" s="62"/>
      <c r="AC9" s="62">
        <f>SDA!$L9</f>
        <v>82.280840099038357</v>
      </c>
      <c r="AD9" s="62">
        <f>'SDA (working age)'!$L9</f>
        <v>70.07329465831927</v>
      </c>
      <c r="AE9" s="62">
        <f>'SDA (pensioners)'!$L9</f>
        <v>12.207545440719079</v>
      </c>
      <c r="AF9" s="62">
        <f>SP!$L9</f>
        <v>4266.841749897847</v>
      </c>
      <c r="AG9" s="62"/>
      <c r="AH9" s="62"/>
      <c r="AI9" s="62"/>
      <c r="AJ9" s="62"/>
      <c r="AK9" s="62"/>
      <c r="AL9" s="62">
        <f>SMP!$L9</f>
        <v>101.60325731734007</v>
      </c>
      <c r="AM9" s="62"/>
      <c r="AN9" s="63">
        <f>WFP!$L9</f>
        <v>268.22635596494558</v>
      </c>
    </row>
    <row r="10" spans="1:40" s="49" customFormat="1" x14ac:dyDescent="0.4">
      <c r="A10" s="59" t="s">
        <v>80</v>
      </c>
      <c r="B10" s="65" t="s">
        <v>81</v>
      </c>
      <c r="C10" s="61">
        <f t="shared" si="4"/>
        <v>7818.5942500047204</v>
      </c>
      <c r="D10" s="62">
        <f>AA!$L10</f>
        <v>291.89259442389795</v>
      </c>
      <c r="E10" s="62">
        <f>BBWB!$L10</f>
        <v>62.331484281472868</v>
      </c>
      <c r="F10" s="62">
        <f>CA!$L10</f>
        <v>85.398845554504106</v>
      </c>
      <c r="G10" s="62"/>
      <c r="H10" s="62">
        <f>CTB!L10</f>
        <v>239.992762</v>
      </c>
      <c r="I10" s="62">
        <f>DLA!$L10</f>
        <v>612.17528882419583</v>
      </c>
      <c r="J10" s="62">
        <f>'DLA (children)'!$L10</f>
        <v>66.19895395650876</v>
      </c>
      <c r="K10" s="62">
        <f>'DLA (working age)'!$L10</f>
        <v>345.94325076335645</v>
      </c>
      <c r="L10" s="62">
        <f>'DLA (pensioners)'!$L10</f>
        <v>200.06590732443064</v>
      </c>
      <c r="M10" s="62">
        <f>DHP!$L10</f>
        <v>0.66558600000000001</v>
      </c>
      <c r="N10" s="62"/>
      <c r="O10" s="62">
        <f>HB!$L10</f>
        <v>686.50992200000007</v>
      </c>
      <c r="P10" s="62">
        <f>IB!$L10</f>
        <v>473.94950695108616</v>
      </c>
      <c r="Q10" s="62">
        <f>IS!$L10</f>
        <v>532.99331831037932</v>
      </c>
      <c r="R10" s="62"/>
      <c r="S10" s="62">
        <f>'IS (incapacity)'!$L10</f>
        <v>256.68245511354831</v>
      </c>
      <c r="T10" s="62">
        <f>'IS (lone parent)'!$L10</f>
        <v>234.66438572144762</v>
      </c>
      <c r="U10" s="62">
        <f>'IS (carer)'!$L10</f>
        <v>21.08618938260549</v>
      </c>
      <c r="V10" s="62">
        <f>'IS (others)'!$L10</f>
        <v>20.277138492412984</v>
      </c>
      <c r="W10" s="62">
        <f>IIDB!$L10</f>
        <v>71.792109725535497</v>
      </c>
      <c r="X10" s="62">
        <f>JSA!$L10</f>
        <v>155.80892705936299</v>
      </c>
      <c r="Y10" s="62">
        <f>MA!$L10</f>
        <v>14.025512190621161</v>
      </c>
      <c r="Z10" s="62">
        <f>O75TVL!$L10</f>
        <v>33.627618155621043</v>
      </c>
      <c r="AA10" s="62">
        <f>PC!$L10</f>
        <v>436.33840070896491</v>
      </c>
      <c r="AB10" s="62"/>
      <c r="AC10" s="62">
        <f>SDA!$L10</f>
        <v>71.893460439162851</v>
      </c>
      <c r="AD10" s="62">
        <f>'SDA (working age)'!$L10</f>
        <v>62.611443532049094</v>
      </c>
      <c r="AE10" s="62">
        <f>'SDA (pensioners)'!$L10</f>
        <v>9.2820169071137588</v>
      </c>
      <c r="AF10" s="62">
        <f>SP!$L10</f>
        <v>3732.3984212277956</v>
      </c>
      <c r="AG10" s="62"/>
      <c r="AH10" s="62"/>
      <c r="AI10" s="62"/>
      <c r="AJ10" s="62"/>
      <c r="AK10" s="62"/>
      <c r="AL10" s="62">
        <f>SMP!$L10</f>
        <v>84.846167224883573</v>
      </c>
      <c r="AM10" s="62"/>
      <c r="AN10" s="63">
        <f>WFP!$L10</f>
        <v>231.95432492723785</v>
      </c>
    </row>
    <row r="11" spans="1:40" s="49" customFormat="1" x14ac:dyDescent="0.4">
      <c r="A11" s="59" t="s">
        <v>82</v>
      </c>
      <c r="B11" s="65" t="s">
        <v>83</v>
      </c>
      <c r="C11" s="61">
        <f t="shared" si="4"/>
        <v>10519.773786525959</v>
      </c>
      <c r="D11" s="62">
        <f>AA!$L11</f>
        <v>409.09343074478119</v>
      </c>
      <c r="E11" s="62">
        <f>BBWB!$L11</f>
        <v>84.402478637167007</v>
      </c>
      <c r="F11" s="62">
        <f>CA!$L11</f>
        <v>120.10927434465876</v>
      </c>
      <c r="G11" s="62"/>
      <c r="H11" s="62">
        <f>CTB!L11</f>
        <v>355.234422</v>
      </c>
      <c r="I11" s="62">
        <f>DLA!$L11</f>
        <v>822.61563325081261</v>
      </c>
      <c r="J11" s="62">
        <f>'DLA (children)'!$L11</f>
        <v>91.80513651784932</v>
      </c>
      <c r="K11" s="62">
        <f>'DLA (working age)'!$L11</f>
        <v>449.28875804139818</v>
      </c>
      <c r="L11" s="62">
        <f>'DLA (pensioners)'!$L11</f>
        <v>281.52203588038668</v>
      </c>
      <c r="M11" s="62">
        <f>DHP!$L11</f>
        <v>1.4533966999999999</v>
      </c>
      <c r="N11" s="62"/>
      <c r="O11" s="62">
        <f>HB!$L11</f>
        <v>1096.551164</v>
      </c>
      <c r="P11" s="62">
        <f>IB!$L11</f>
        <v>624.27990576695402</v>
      </c>
      <c r="Q11" s="62">
        <f>IS!$L11</f>
        <v>844.17896371170127</v>
      </c>
      <c r="R11" s="62"/>
      <c r="S11" s="62">
        <f>'IS (incapacity)'!$L11</f>
        <v>396.594690177053</v>
      </c>
      <c r="T11" s="62">
        <f>'IS (lone parent)'!$L11</f>
        <v>380.79013819624527</v>
      </c>
      <c r="U11" s="62">
        <f>'IS (carer)'!$L11</f>
        <v>33.280939496476464</v>
      </c>
      <c r="V11" s="62">
        <f>'IS (others)'!$L11</f>
        <v>34.089416681614779</v>
      </c>
      <c r="W11" s="62">
        <f>IIDB!$L11</f>
        <v>69.938431002487434</v>
      </c>
      <c r="X11" s="62">
        <f>JSA!$L11</f>
        <v>274.93386755927389</v>
      </c>
      <c r="Y11" s="62">
        <f>MA!$L11</f>
        <v>13.659430837628079</v>
      </c>
      <c r="Z11" s="62">
        <f>O75TVL!$L11</f>
        <v>41.44314009093344</v>
      </c>
      <c r="AA11" s="62">
        <f>PC!$L11</f>
        <v>659.02897910187482</v>
      </c>
      <c r="AB11" s="62"/>
      <c r="AC11" s="62">
        <f>SDA!$L11</f>
        <v>81.799481440272245</v>
      </c>
      <c r="AD11" s="62">
        <f>'SDA (working age)'!$L11</f>
        <v>71.22803668522522</v>
      </c>
      <c r="AE11" s="62">
        <f>'SDA (pensioners)'!$L11</f>
        <v>10.571444755047017</v>
      </c>
      <c r="AF11" s="62">
        <f>SP!$L11</f>
        <v>4627.3184655123277</v>
      </c>
      <c r="AG11" s="62"/>
      <c r="AH11" s="62"/>
      <c r="AI11" s="62"/>
      <c r="AJ11" s="62"/>
      <c r="AK11" s="62"/>
      <c r="AL11" s="62">
        <f>SMP!$L11</f>
        <v>107.28155870184813</v>
      </c>
      <c r="AM11" s="62"/>
      <c r="AN11" s="63">
        <f>WFP!$L11</f>
        <v>286.45176312323866</v>
      </c>
    </row>
    <row r="12" spans="1:40" s="49" customFormat="1" x14ac:dyDescent="0.4">
      <c r="A12" s="59" t="s">
        <v>84</v>
      </c>
      <c r="B12" s="65" t="s">
        <v>85</v>
      </c>
      <c r="C12" s="61">
        <f t="shared" si="4"/>
        <v>9698.8667447182997</v>
      </c>
      <c r="D12" s="62">
        <f>AA!$L12</f>
        <v>360.88185845352456</v>
      </c>
      <c r="E12" s="62">
        <f>BBWB!$L12</f>
        <v>77.33460194086291</v>
      </c>
      <c r="F12" s="62">
        <f>CA!$L12</f>
        <v>89.304070192025989</v>
      </c>
      <c r="G12" s="62"/>
      <c r="H12" s="62">
        <f>CTB!L12</f>
        <v>304.46233699999999</v>
      </c>
      <c r="I12" s="62">
        <f>DLA!$L12</f>
        <v>608.55279690699331</v>
      </c>
      <c r="J12" s="62">
        <f>'DLA (children)'!$L12</f>
        <v>85.92664172522359</v>
      </c>
      <c r="K12" s="62">
        <f>'DLA (working age)'!$L12</f>
        <v>345.09414067865748</v>
      </c>
      <c r="L12" s="62">
        <f>'DLA (pensioners)'!$L12</f>
        <v>177.47818746747257</v>
      </c>
      <c r="M12" s="62">
        <f>DHP!$L12</f>
        <v>1.3782570000000001</v>
      </c>
      <c r="N12" s="62"/>
      <c r="O12" s="62">
        <f>HB!$L12</f>
        <v>1002.9745010000001</v>
      </c>
      <c r="P12" s="62">
        <f>IB!$L12</f>
        <v>426.35914678205529</v>
      </c>
      <c r="Q12" s="62">
        <f>IS!$L12</f>
        <v>597.65434982145314</v>
      </c>
      <c r="R12" s="62"/>
      <c r="S12" s="62">
        <f>'IS (incapacity)'!$L12</f>
        <v>273.77342344830765</v>
      </c>
      <c r="T12" s="62">
        <f>'IS (lone parent)'!$L12</f>
        <v>281.72483791937674</v>
      </c>
      <c r="U12" s="62">
        <f>'IS (carer)'!$L12</f>
        <v>19.673943101284983</v>
      </c>
      <c r="V12" s="62">
        <f>'IS (others)'!$L12</f>
        <v>22.364706879962856</v>
      </c>
      <c r="W12" s="62">
        <f>IIDB!$L12</f>
        <v>46.575032944888953</v>
      </c>
      <c r="X12" s="62">
        <f>JSA!$L12</f>
        <v>161.42890027523688</v>
      </c>
      <c r="Y12" s="62">
        <f>MA!$L12</f>
        <v>15.568715955408699</v>
      </c>
      <c r="Z12" s="62">
        <f>O75TVL!$L12</f>
        <v>45.365627996530989</v>
      </c>
      <c r="AA12" s="62">
        <f>PC!$L12</f>
        <v>499.26226885045145</v>
      </c>
      <c r="AB12" s="62"/>
      <c r="AC12" s="62">
        <f>SDA!$L12</f>
        <v>71.409188626281747</v>
      </c>
      <c r="AD12" s="62">
        <f>'SDA (working age)'!$L12</f>
        <v>61.581541018361762</v>
      </c>
      <c r="AE12" s="62">
        <f>'SDA (pensioners)'!$L12</f>
        <v>9.8276476079199817</v>
      </c>
      <c r="AF12" s="62">
        <f>SP!$L12</f>
        <v>4983.8457450743499</v>
      </c>
      <c r="AG12" s="62"/>
      <c r="AH12" s="62"/>
      <c r="AI12" s="62"/>
      <c r="AJ12" s="62"/>
      <c r="AK12" s="62"/>
      <c r="AL12" s="62">
        <f>SMP!$L12</f>
        <v>98.899730327390756</v>
      </c>
      <c r="AM12" s="62"/>
      <c r="AN12" s="63">
        <f>WFP!$L12</f>
        <v>307.60961557084522</v>
      </c>
    </row>
    <row r="13" spans="1:40" s="49" customFormat="1" x14ac:dyDescent="0.4">
      <c r="A13" s="59" t="s">
        <v>86</v>
      </c>
      <c r="B13" s="65" t="s">
        <v>87</v>
      </c>
      <c r="C13" s="61">
        <f t="shared" si="4"/>
        <v>14490.740764140979</v>
      </c>
      <c r="D13" s="62">
        <f>AA!$L13</f>
        <v>339.04779102340257</v>
      </c>
      <c r="E13" s="62">
        <f>BBWB!$L13</f>
        <v>86.112993366631471</v>
      </c>
      <c r="F13" s="62">
        <f>CA!$L13</f>
        <v>124.31701792998982</v>
      </c>
      <c r="G13" s="62"/>
      <c r="H13" s="62">
        <f>CTB!L13</f>
        <v>634.32257400000003</v>
      </c>
      <c r="I13" s="62">
        <f>DLA!$L13</f>
        <v>848.84416581125174</v>
      </c>
      <c r="J13" s="62">
        <f>'DLA (children)'!$L13</f>
        <v>106.34924061086036</v>
      </c>
      <c r="K13" s="62">
        <f>'DLA (working age)'!$L13</f>
        <v>522.00554815664077</v>
      </c>
      <c r="L13" s="62">
        <f>'DLA (pensioners)'!$L13</f>
        <v>220.27124505830733</v>
      </c>
      <c r="M13" s="62">
        <f>DHP!$L13</f>
        <v>4.0867095999999998</v>
      </c>
      <c r="N13" s="62"/>
      <c r="O13" s="62">
        <f>HB!$L13</f>
        <v>3677.6562890000005</v>
      </c>
      <c r="P13" s="62">
        <f>IB!$L13</f>
        <v>530.70301786970435</v>
      </c>
      <c r="Q13" s="62">
        <f>IS!$L13</f>
        <v>1733.164481300777</v>
      </c>
      <c r="R13" s="62"/>
      <c r="S13" s="62">
        <f>'IS (incapacity)'!$L13</f>
        <v>765.89644123517633</v>
      </c>
      <c r="T13" s="62">
        <f>'IS (lone parent)'!$L13</f>
        <v>844.90348783479055</v>
      </c>
      <c r="U13" s="62">
        <f>'IS (carer)'!$L13</f>
        <v>34.296201706176674</v>
      </c>
      <c r="V13" s="62">
        <f>'IS (others)'!$L13</f>
        <v>101.2403155399648</v>
      </c>
      <c r="W13" s="62">
        <f>IIDB!$L13</f>
        <v>30.715781647699949</v>
      </c>
      <c r="X13" s="62">
        <f>JSA!$L13</f>
        <v>429.07023864929613</v>
      </c>
      <c r="Y13" s="62">
        <f>MA!$L13</f>
        <v>18.555192937017033</v>
      </c>
      <c r="Z13" s="62">
        <f>O75TVL!$L13</f>
        <v>40.671960784126114</v>
      </c>
      <c r="AA13" s="62">
        <f>PC!$L13</f>
        <v>948.17997636220025</v>
      </c>
      <c r="AB13" s="62"/>
      <c r="AC13" s="62">
        <f>SDA!$L13</f>
        <v>79.20596182931348</v>
      </c>
      <c r="AD13" s="62">
        <f>'SDA (working age)'!$L13</f>
        <v>69.041900190529958</v>
      </c>
      <c r="AE13" s="62">
        <f>'SDA (pensioners)'!$L13</f>
        <v>10.164061638783529</v>
      </c>
      <c r="AF13" s="62">
        <f>SP!$L13</f>
        <v>4469.4719996096446</v>
      </c>
      <c r="AG13" s="62"/>
      <c r="AH13" s="62"/>
      <c r="AI13" s="62"/>
      <c r="AJ13" s="62"/>
      <c r="AK13" s="62"/>
      <c r="AL13" s="62">
        <f>SMP!$L13</f>
        <v>195.82522936204785</v>
      </c>
      <c r="AM13" s="62"/>
      <c r="AN13" s="63">
        <f>WFP!$L13</f>
        <v>300.78938305787614</v>
      </c>
    </row>
    <row r="14" spans="1:40" s="49" customFormat="1" x14ac:dyDescent="0.4">
      <c r="A14" s="59" t="s">
        <v>88</v>
      </c>
      <c r="B14" s="65" t="s">
        <v>89</v>
      </c>
      <c r="C14" s="61">
        <f t="shared" si="4"/>
        <v>13682.488852998687</v>
      </c>
      <c r="D14" s="62">
        <f>AA!$L14</f>
        <v>437.03452301624156</v>
      </c>
      <c r="E14" s="62">
        <f>BBWB!$L14</f>
        <v>112.97452731593565</v>
      </c>
      <c r="F14" s="62">
        <f>CA!$L14</f>
        <v>110.7906144218165</v>
      </c>
      <c r="G14" s="62"/>
      <c r="H14" s="62">
        <f>CTB!L14</f>
        <v>402.78706699999998</v>
      </c>
      <c r="I14" s="62">
        <f>DLA!$L14</f>
        <v>766.34132680249843</v>
      </c>
      <c r="J14" s="62">
        <f>'DLA (children)'!$L14</f>
        <v>119.95170830555746</v>
      </c>
      <c r="K14" s="62">
        <f>'DLA (working age)'!$L14</f>
        <v>441.27914263987714</v>
      </c>
      <c r="L14" s="62">
        <f>'DLA (pensioners)'!$L14</f>
        <v>204.89973646630477</v>
      </c>
      <c r="M14" s="62">
        <f>DHP!$L14</f>
        <v>2.4976560000000001</v>
      </c>
      <c r="N14" s="62"/>
      <c r="O14" s="62">
        <f>HB!$L14</f>
        <v>1584.4125989999998</v>
      </c>
      <c r="P14" s="62">
        <f>IB!$L14</f>
        <v>542.63498936255314</v>
      </c>
      <c r="Q14" s="62">
        <f>IS!$L14</f>
        <v>813.26944613257092</v>
      </c>
      <c r="R14" s="62"/>
      <c r="S14" s="62">
        <f>'IS (incapacity)'!$L14</f>
        <v>369.63117163512499</v>
      </c>
      <c r="T14" s="62">
        <f>'IS (lone parent)'!$L14</f>
        <v>389.04421973571436</v>
      </c>
      <c r="U14" s="62">
        <f>'IS (carer)'!$L14</f>
        <v>23.007164302415106</v>
      </c>
      <c r="V14" s="62">
        <f>'IS (others)'!$L14</f>
        <v>32.340297302750763</v>
      </c>
      <c r="W14" s="62">
        <f>IIDB!$L14</f>
        <v>60.352960763567829</v>
      </c>
      <c r="X14" s="62">
        <f>JSA!$L14</f>
        <v>203.76588899102055</v>
      </c>
      <c r="Y14" s="62">
        <f>MA!$L14</f>
        <v>25.196965856868154</v>
      </c>
      <c r="Z14" s="62">
        <f>O75TVL!$L14</f>
        <v>67.002445219970483</v>
      </c>
      <c r="AA14" s="62">
        <f>PC!$L14</f>
        <v>620.66848475374695</v>
      </c>
      <c r="AB14" s="62"/>
      <c r="AC14" s="62">
        <f>SDA!$L14</f>
        <v>102.06653809784451</v>
      </c>
      <c r="AD14" s="62">
        <f>'SDA (working age)'!$L14</f>
        <v>87.846707903125903</v>
      </c>
      <c r="AE14" s="62">
        <f>'SDA (pensioners)'!$L14</f>
        <v>14.2198301947186</v>
      </c>
      <c r="AF14" s="62">
        <f>SP!$L14</f>
        <v>7206.0281802838617</v>
      </c>
      <c r="AG14" s="62"/>
      <c r="AH14" s="62"/>
      <c r="AI14" s="62"/>
      <c r="AJ14" s="62"/>
      <c r="AK14" s="62"/>
      <c r="AL14" s="62">
        <f>SMP!$L14</f>
        <v>171.75615572307757</v>
      </c>
      <c r="AM14" s="62"/>
      <c r="AN14" s="63">
        <f>WFP!$L14</f>
        <v>452.9084842571138</v>
      </c>
    </row>
    <row r="15" spans="1:40" s="49" customFormat="1" x14ac:dyDescent="0.4">
      <c r="A15" s="59" t="s">
        <v>90</v>
      </c>
      <c r="B15" s="65" t="s">
        <v>91</v>
      </c>
      <c r="C15" s="61">
        <f t="shared" si="4"/>
        <v>9492.0841697011456</v>
      </c>
      <c r="D15" s="62">
        <f>AA!$L15</f>
        <v>376.1025796287301</v>
      </c>
      <c r="E15" s="62">
        <f>BBWB!$L15</f>
        <v>68.405442237420615</v>
      </c>
      <c r="F15" s="62">
        <f>CA!$L15</f>
        <v>83.124676280661845</v>
      </c>
      <c r="G15" s="62"/>
      <c r="H15" s="62">
        <f>CTB!L15</f>
        <v>281.47026300000005</v>
      </c>
      <c r="I15" s="62">
        <f>DLA!$L15</f>
        <v>592.7898879679492</v>
      </c>
      <c r="J15" s="62">
        <f>'DLA (children)'!$L15</f>
        <v>68.435137157740698</v>
      </c>
      <c r="K15" s="62">
        <f>'DLA (working age)'!$L15</f>
        <v>345.33128937522497</v>
      </c>
      <c r="L15" s="62">
        <f>'DLA (pensioners)'!$L15</f>
        <v>178.94977447091134</v>
      </c>
      <c r="M15" s="62">
        <f>DHP!$L15</f>
        <v>1.2936049999999997</v>
      </c>
      <c r="N15" s="62"/>
      <c r="O15" s="62">
        <f>HB!$L15</f>
        <v>940.6925339999998</v>
      </c>
      <c r="P15" s="62">
        <f>IB!$L15</f>
        <v>456.12699352548594</v>
      </c>
      <c r="Q15" s="62">
        <f>IS!$L15</f>
        <v>567.31245100832166</v>
      </c>
      <c r="R15" s="62"/>
      <c r="S15" s="62">
        <f>'IS (incapacity)'!$L15</f>
        <v>296.34486176506618</v>
      </c>
      <c r="T15" s="62">
        <f>'IS (lone parent)'!$L15</f>
        <v>231.61086315087726</v>
      </c>
      <c r="U15" s="62">
        <f>'IS (carer)'!$L15</f>
        <v>17.735340970647144</v>
      </c>
      <c r="V15" s="62">
        <f>'IS (others)'!$L15</f>
        <v>19.937418817340252</v>
      </c>
      <c r="W15" s="62">
        <f>IIDB!$L15</f>
        <v>49.089965481421991</v>
      </c>
      <c r="X15" s="62">
        <f>JSA!$L15</f>
        <v>119.27063857225812</v>
      </c>
      <c r="Y15" s="62">
        <f>MA!$L15</f>
        <v>17.988995945190347</v>
      </c>
      <c r="Z15" s="62">
        <f>O75TVL!$L15</f>
        <v>48.13787801874372</v>
      </c>
      <c r="AA15" s="62">
        <f>PC!$L15</f>
        <v>496.96071153214797</v>
      </c>
      <c r="AB15" s="62"/>
      <c r="AC15" s="62">
        <f>SDA!$L15</f>
        <v>76.067872368786055</v>
      </c>
      <c r="AD15" s="62">
        <f>'SDA (working age)'!$L15</f>
        <v>65.79065563254656</v>
      </c>
      <c r="AE15" s="62">
        <f>'SDA (pensioners)'!$L15</f>
        <v>10.277216736239497</v>
      </c>
      <c r="AF15" s="62">
        <f>SP!$L15</f>
        <v>4915.9497002847811</v>
      </c>
      <c r="AG15" s="62"/>
      <c r="AH15" s="62"/>
      <c r="AI15" s="62"/>
      <c r="AJ15" s="62"/>
      <c r="AK15" s="62"/>
      <c r="AL15" s="62">
        <f>SMP!$L15</f>
        <v>86.984488136559563</v>
      </c>
      <c r="AM15" s="62"/>
      <c r="AN15" s="63">
        <f>WFP!$L15</f>
        <v>314.31548671268826</v>
      </c>
    </row>
    <row r="16" spans="1:40" s="49" customFormat="1" x14ac:dyDescent="0.4">
      <c r="A16" s="47">
        <v>924</v>
      </c>
      <c r="B16" s="66" t="s">
        <v>92</v>
      </c>
      <c r="C16" s="56">
        <f t="shared" si="4"/>
        <v>6565.2851828299181</v>
      </c>
      <c r="D16" s="57">
        <f>AA!$L$16</f>
        <v>305.03756656652126</v>
      </c>
      <c r="E16" s="57">
        <f>BBWB!$L$16</f>
        <v>46.715848702352531</v>
      </c>
      <c r="F16" s="57">
        <f>CA!$L$16</f>
        <v>79.747285664973788</v>
      </c>
      <c r="G16" s="57"/>
      <c r="H16" s="57">
        <f>CTB!L16</f>
        <v>176.47248999999999</v>
      </c>
      <c r="I16" s="57">
        <f>DLA!$L$16</f>
        <v>711.97885920784711</v>
      </c>
      <c r="J16" s="57">
        <f>'DLA (children)'!$L$16</f>
        <v>57.027973705596985</v>
      </c>
      <c r="K16" s="57">
        <f>'DLA (working age)'!$L$16</f>
        <v>379.4437553133061</v>
      </c>
      <c r="L16" s="57">
        <f>'DLA (pensioners)'!$L$16</f>
        <v>275.66932440869004</v>
      </c>
      <c r="M16" s="57">
        <f>DHP!$L$16</f>
        <v>0.89972900000000022</v>
      </c>
      <c r="N16" s="57"/>
      <c r="O16" s="57">
        <f>HB!$L$16</f>
        <v>583.10007999999993</v>
      </c>
      <c r="P16" s="57">
        <f>IB!$L$16</f>
        <v>593.15456125508763</v>
      </c>
      <c r="Q16" s="57">
        <f>IS!$L$16</f>
        <v>539.7240858556703</v>
      </c>
      <c r="R16" s="57"/>
      <c r="S16" s="57">
        <f>'IS (incapacity)'!$L$16</f>
        <v>292.17456439678926</v>
      </c>
      <c r="T16" s="57">
        <f>'IS (lone parent)'!$L$16</f>
        <v>206.67089379062378</v>
      </c>
      <c r="U16" s="57">
        <f>'IS (carer)'!$L$16</f>
        <v>20.357000085209719</v>
      </c>
      <c r="V16" s="57">
        <f>'IS (others)'!$L$16</f>
        <v>18.487590392244005</v>
      </c>
      <c r="W16" s="57">
        <f>IIDB!$L$16</f>
        <v>53.57781923195941</v>
      </c>
      <c r="X16" s="57">
        <f>JSA!$L$16</f>
        <v>111.26559913302277</v>
      </c>
      <c r="Y16" s="57">
        <f>MA!$L$16</f>
        <v>6.0209053536666977</v>
      </c>
      <c r="Z16" s="57">
        <f>O75TVL!$L$16</f>
        <v>24.911063738957544</v>
      </c>
      <c r="AA16" s="57">
        <f>PC!$L$16</f>
        <v>380.91414097128597</v>
      </c>
      <c r="AB16" s="57"/>
      <c r="AC16" s="57">
        <f>SDA!$L$16</f>
        <v>59.731565021593042</v>
      </c>
      <c r="AD16" s="57">
        <f>'SDA (working age)'!$L$16</f>
        <v>49.09495086611399</v>
      </c>
      <c r="AE16" s="57">
        <f>'SDA (pensioners)'!$L$16</f>
        <v>10.636614155479037</v>
      </c>
      <c r="AF16" s="57">
        <f>SP!$L$16</f>
        <v>2675.4406727808314</v>
      </c>
      <c r="AG16" s="57"/>
      <c r="AH16" s="57"/>
      <c r="AI16" s="57"/>
      <c r="AJ16" s="57"/>
      <c r="AK16" s="57"/>
      <c r="AL16" s="57">
        <f>SMP!$L$16</f>
        <v>45.847388097725528</v>
      </c>
      <c r="AM16" s="57"/>
      <c r="AN16" s="58">
        <f>WFP!$L$16</f>
        <v>170.74552224842296</v>
      </c>
    </row>
    <row r="17" spans="1:40" s="49" customFormat="1" x14ac:dyDescent="0.4">
      <c r="A17" s="47">
        <v>923</v>
      </c>
      <c r="B17" s="66" t="s">
        <v>93</v>
      </c>
      <c r="C17" s="56">
        <f t="shared" si="4"/>
        <v>10771.77699420717</v>
      </c>
      <c r="D17" s="57">
        <f>AA!$L$17</f>
        <v>380.83581983981196</v>
      </c>
      <c r="E17" s="57">
        <f>BBWB!$L$17</f>
        <v>90.215291813546202</v>
      </c>
      <c r="F17" s="57">
        <f>CA!$L$17</f>
        <v>110.53174704055579</v>
      </c>
      <c r="G17" s="57"/>
      <c r="H17" s="57">
        <f>CTB!L17</f>
        <v>367.77686899999998</v>
      </c>
      <c r="I17" s="57">
        <f>DLA!$L$17</f>
        <v>974.0627745184695</v>
      </c>
      <c r="J17" s="57">
        <f>'DLA (children)'!$L$17</f>
        <v>84.818945467231202</v>
      </c>
      <c r="K17" s="57">
        <f>'DLA (working age)'!$L$17</f>
        <v>559.13556627708545</v>
      </c>
      <c r="L17" s="57">
        <f>'DLA (pensioners)'!$L$17</f>
        <v>330.15328018549599</v>
      </c>
      <c r="M17" s="57">
        <f>DHP!$L$17</f>
        <v>2.0154389999999998</v>
      </c>
      <c r="N17" s="57"/>
      <c r="O17" s="57">
        <f>HB!$L$17</f>
        <v>1213.6196590000002</v>
      </c>
      <c r="P17" s="57">
        <f>IB!$L$17</f>
        <v>798.94793012489515</v>
      </c>
      <c r="Q17" s="57">
        <f>IS!$L$17</f>
        <v>906.79250929568389</v>
      </c>
      <c r="R17" s="57"/>
      <c r="S17" s="57">
        <f>'IS (incapacity)'!$L$17</f>
        <v>510.6589429105976</v>
      </c>
      <c r="T17" s="57">
        <f>'IS (lone parent)'!$L$17</f>
        <v>327.51264004701409</v>
      </c>
      <c r="U17" s="57">
        <f>'IS (carer)'!$L$17</f>
        <v>30.702629114157961</v>
      </c>
      <c r="V17" s="57">
        <f>'IS (others)'!$L$17</f>
        <v>34.924809665601124</v>
      </c>
      <c r="W17" s="57">
        <f>IIDB!$L$17</f>
        <v>75.231171566979938</v>
      </c>
      <c r="X17" s="57">
        <f>JSA!$L$17</f>
        <v>229.03625153878303</v>
      </c>
      <c r="Y17" s="57">
        <f>MA!$L$17</f>
        <v>12.864673037878816</v>
      </c>
      <c r="Z17" s="57">
        <f>O75TVL!$L$17</f>
        <v>37.726829316514866</v>
      </c>
      <c r="AA17" s="57">
        <f>PC!$L$17</f>
        <v>644.32263497448969</v>
      </c>
      <c r="AB17" s="57"/>
      <c r="AC17" s="57">
        <f>SDA!$L$17</f>
        <v>99.909188573873919</v>
      </c>
      <c r="AD17" s="57">
        <f>'SDA (working age)'!$L$17</f>
        <v>85.508772690562751</v>
      </c>
      <c r="AE17" s="57">
        <f>'SDA (pensioners)'!$L$17</f>
        <v>14.40041588331119</v>
      </c>
      <c r="AF17" s="57">
        <f>SP!$L$17</f>
        <v>4440.5665607461233</v>
      </c>
      <c r="AG17" s="57"/>
      <c r="AH17" s="57"/>
      <c r="AI17" s="57"/>
      <c r="AJ17" s="57"/>
      <c r="AK17" s="57"/>
      <c r="AL17" s="57">
        <f>SMP!$L$17</f>
        <v>114.43943268427213</v>
      </c>
      <c r="AM17" s="57"/>
      <c r="AN17" s="58">
        <f>WFP!$L$17</f>
        <v>272.88221213529124</v>
      </c>
    </row>
    <row r="18" spans="1:40" s="72" customFormat="1" ht="30" customHeight="1" x14ac:dyDescent="0.4">
      <c r="A18" s="67">
        <v>922</v>
      </c>
      <c r="B18" s="68" t="s">
        <v>94</v>
      </c>
      <c r="C18" s="69">
        <f t="shared" si="4"/>
        <v>10.965731546253361</v>
      </c>
      <c r="D18" s="70"/>
      <c r="E18" s="70"/>
      <c r="F18" s="70"/>
      <c r="G18" s="70"/>
      <c r="H18" s="70"/>
      <c r="I18" s="70"/>
      <c r="J18" s="70"/>
      <c r="K18" s="70"/>
      <c r="L18" s="70"/>
      <c r="M18" s="70"/>
      <c r="N18" s="70"/>
      <c r="O18" s="70"/>
      <c r="P18" s="70"/>
      <c r="Q18" s="70"/>
      <c r="R18" s="70"/>
      <c r="S18" s="70"/>
      <c r="T18" s="70"/>
      <c r="U18" s="70"/>
      <c r="V18" s="70"/>
      <c r="W18" s="70"/>
      <c r="X18" s="70"/>
      <c r="Y18" s="70"/>
      <c r="Z18" s="78">
        <f>O75TVL!$L$18</f>
        <v>10.965731546253361</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4">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6" width="12.77734375" style="75" customWidth="1"/>
    <col min="7" max="7" width="12.77734375" style="75" hidden="1" customWidth="1"/>
    <col min="8" max="13" width="12.77734375" style="75" customWidth="1"/>
    <col min="14" max="14" width="12.77734375" style="75" hidden="1" customWidth="1"/>
    <col min="15" max="17" width="12.77734375" style="75" customWidth="1"/>
    <col min="18" max="18" width="12.77734375" style="75" hidden="1" customWidth="1"/>
    <col min="19" max="20" width="12.77734375" style="75" customWidth="1"/>
    <col min="21" max="21" width="11.109375" style="75" customWidth="1"/>
    <col min="22" max="22" width="11.44140625" style="75" customWidth="1"/>
    <col min="23" max="26" width="12.77734375" style="75" customWidth="1"/>
    <col min="27" max="27" width="11.88671875" style="75" customWidth="1"/>
    <col min="28" max="28" width="13.44140625" style="75" hidden="1" customWidth="1"/>
    <col min="29" max="31" width="12.77734375" style="75" customWidth="1"/>
    <col min="32" max="32" width="11.33203125" style="75" customWidth="1"/>
    <col min="33" max="37" width="12.77734375" style="75" hidden="1" customWidth="1"/>
    <col min="38" max="38" width="10.88671875" style="75" customWidth="1"/>
    <col min="39" max="39" width="12.77734375" style="75" hidden="1" customWidth="1"/>
    <col min="40" max="40" width="11.109375" style="75" customWidth="1"/>
    <col min="41" max="16384" width="8.88671875" style="75"/>
  </cols>
  <sheetData>
    <row r="1" spans="1:40" s="48" customFormat="1" ht="60" customHeight="1" x14ac:dyDescent="0.4">
      <c r="A1" s="250" t="s">
        <v>103</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c r="H2" s="53" t="s">
        <v>51</v>
      </c>
      <c r="I2" s="53" t="s">
        <v>52</v>
      </c>
      <c r="J2" s="234" t="s">
        <v>53</v>
      </c>
      <c r="K2" s="234" t="s">
        <v>54</v>
      </c>
      <c r="L2" s="234" t="s">
        <v>55</v>
      </c>
      <c r="M2" s="53" t="s">
        <v>96</v>
      </c>
      <c r="N2" s="53"/>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118093.71011766206</v>
      </c>
      <c r="D3" s="57">
        <f t="shared" ref="D3:W3" si="0">SUM(D6,D16:D17,D4)</f>
        <v>4149.4057829300054</v>
      </c>
      <c r="E3" s="57">
        <f t="shared" si="0"/>
        <v>796.54773575000047</v>
      </c>
      <c r="F3" s="57">
        <f t="shared" si="0"/>
        <v>1181.2635561100001</v>
      </c>
      <c r="G3" s="57"/>
      <c r="H3" s="57">
        <f t="shared" si="0"/>
        <v>3941.0267050000002</v>
      </c>
      <c r="I3" s="57">
        <f t="shared" si="0"/>
        <v>9155.4464638599984</v>
      </c>
      <c r="J3" s="57">
        <f t="shared" si="0"/>
        <v>972.69087379439577</v>
      </c>
      <c r="K3" s="57">
        <f t="shared" si="0"/>
        <v>5122.9964421995746</v>
      </c>
      <c r="L3" s="57">
        <f t="shared" si="0"/>
        <v>3059.7591478660297</v>
      </c>
      <c r="M3" s="57">
        <f t="shared" si="0"/>
        <v>19.498030839999998</v>
      </c>
      <c r="N3" s="57"/>
      <c r="O3" s="57">
        <f t="shared" si="0"/>
        <v>14840.547586000001</v>
      </c>
      <c r="P3" s="57">
        <f t="shared" si="0"/>
        <v>6566.1693209299983</v>
      </c>
      <c r="Q3" s="57">
        <f t="shared" si="0"/>
        <v>8838.7708489100023</v>
      </c>
      <c r="R3" s="57"/>
      <c r="S3" s="57">
        <f t="shared" si="0"/>
        <v>4574.2510630700244</v>
      </c>
      <c r="T3" s="57">
        <f t="shared" si="0"/>
        <v>3604.4662883198712</v>
      </c>
      <c r="U3" s="57">
        <f t="shared" si="0"/>
        <v>290.48548701729459</v>
      </c>
      <c r="V3" s="57">
        <f t="shared" si="0"/>
        <v>369.56801050281302</v>
      </c>
      <c r="W3" s="57">
        <f t="shared" si="0"/>
        <v>750.09489891999999</v>
      </c>
      <c r="X3" s="57">
        <f>SUM(X6,X16:X17,X4)</f>
        <v>2439.7983671900015</v>
      </c>
      <c r="Y3" s="57">
        <f>SUM(Y6,Y16:Y17,Y4)</f>
        <v>175.38975154999997</v>
      </c>
      <c r="Z3" s="57">
        <f>SUM(Z6,Z16:Z17,Z4)</f>
        <v>476.27213789694639</v>
      </c>
      <c r="AA3" s="57">
        <f t="shared" ref="AA3:AF3" si="1">SUM(AA6,AA16:AA17,AA4)</f>
        <v>6868.5436596000027</v>
      </c>
      <c r="AB3" s="57"/>
      <c r="AC3" s="57">
        <f t="shared" si="1"/>
        <v>903.50131325999985</v>
      </c>
      <c r="AD3" s="57">
        <f t="shared" si="1"/>
        <v>768.33523924275926</v>
      </c>
      <c r="AE3" s="57">
        <f t="shared" si="1"/>
        <v>135.16607401724033</v>
      </c>
      <c r="AF3" s="57">
        <f t="shared" si="1"/>
        <v>53663.456746919997</v>
      </c>
      <c r="AG3" s="57"/>
      <c r="AH3" s="57"/>
      <c r="AI3" s="57"/>
      <c r="AJ3" s="57"/>
      <c r="AK3" s="57"/>
      <c r="AL3" s="57">
        <f t="shared" ref="AL3:AN3" si="2">SUM(AL6,AL16:AL17,AL4)</f>
        <v>1312.9542119951132</v>
      </c>
      <c r="AM3" s="57"/>
      <c r="AN3" s="58">
        <f t="shared" si="2"/>
        <v>2015.0229999999999</v>
      </c>
    </row>
    <row r="4" spans="1:40" s="49" customFormat="1" x14ac:dyDescent="0.4">
      <c r="A4" s="59"/>
      <c r="B4" s="60" t="s">
        <v>71</v>
      </c>
      <c r="C4" s="61">
        <f t="shared" ref="C4:C18" si="3">SUM(D4:I4,M4:Q4,W4:AC4,AF4,AL4:AN4)</f>
        <v>2280.0799058377024</v>
      </c>
      <c r="D4" s="62">
        <f>AA!$M$4</f>
        <v>1.2174568762720626</v>
      </c>
      <c r="E4" s="62">
        <f>BBWB!$M$4</f>
        <v>23.89345397582256</v>
      </c>
      <c r="F4" s="62">
        <f>CA!$M$4</f>
        <v>0.26929277157744536</v>
      </c>
      <c r="G4" s="62"/>
      <c r="H4" s="62">
        <f>CTB!M4</f>
        <v>0</v>
      </c>
      <c r="I4" s="62">
        <f>DLA!$M$4</f>
        <v>7.6666569237092332</v>
      </c>
      <c r="J4" s="62">
        <f>'DLA (children)'!$M$4</f>
        <v>0.59736564648635548</v>
      </c>
      <c r="K4" s="62">
        <f>'DLA (working age)'!$M$4</f>
        <v>3.6539237161534248</v>
      </c>
      <c r="L4" s="62">
        <f>'DLA (pensioners)'!$M$4</f>
        <v>3.4199898998647131</v>
      </c>
      <c r="M4" s="62">
        <f>DHP!$M$4</f>
        <v>0</v>
      </c>
      <c r="N4" s="62"/>
      <c r="O4" s="62">
        <f>HB!$M$4</f>
        <v>0</v>
      </c>
      <c r="P4" s="62">
        <f>IB!$M$4</f>
        <v>43.867360071608658</v>
      </c>
      <c r="Q4" s="62">
        <f>IS!$M$4</f>
        <v>1.0391922848198192</v>
      </c>
      <c r="R4" s="62"/>
      <c r="S4" s="62">
        <f>'IS (incapacity)'!$M$4</f>
        <v>0.14463551887383039</v>
      </c>
      <c r="T4" s="62">
        <f>'IS (lone parent)'!$M$4</f>
        <v>0.28468508755710759</v>
      </c>
      <c r="U4" s="62">
        <f>'IS (carer)'!$M$4</f>
        <v>0</v>
      </c>
      <c r="V4" s="62">
        <f>'IS (others)'!$M$4</f>
        <v>0.90047888955264244</v>
      </c>
      <c r="W4" s="62">
        <f>IIDB!$M$4</f>
        <v>15.020734931035486</v>
      </c>
      <c r="X4" s="62">
        <f>JSA!$M$4</f>
        <v>0.24684795776013954</v>
      </c>
      <c r="Y4" s="62">
        <f>MA!$M$4</f>
        <v>0.34111181341117669</v>
      </c>
      <c r="Z4" s="62">
        <f>O75TVL!$M$4</f>
        <v>0</v>
      </c>
      <c r="AA4" s="62">
        <f>PC!$M$4</f>
        <v>1.495170372135487</v>
      </c>
      <c r="AB4" s="62"/>
      <c r="AC4" s="62">
        <f>SDA!$M$4</f>
        <v>1.8737188561268603</v>
      </c>
      <c r="AD4" s="62">
        <f>'SDA (working age)'!$M$4</f>
        <v>1.6662175451246011</v>
      </c>
      <c r="AE4" s="62">
        <f>'SDA (pensioners)'!$M$4</f>
        <v>0.20750131100225933</v>
      </c>
      <c r="AF4" s="62">
        <f>SP!$M$4</f>
        <v>2173.936356712717</v>
      </c>
      <c r="AG4" s="62"/>
      <c r="AH4" s="62"/>
      <c r="AI4" s="62"/>
      <c r="AJ4" s="62"/>
      <c r="AK4" s="62"/>
      <c r="AL4" s="62">
        <f>SMP!$M$4</f>
        <v>1.4125522907058992</v>
      </c>
      <c r="AM4" s="62"/>
      <c r="AN4" s="63">
        <f>WFP!$M$4</f>
        <v>7.8</v>
      </c>
    </row>
    <row r="5" spans="1:40" s="49" customFormat="1" ht="25.5" customHeight="1" x14ac:dyDescent="0.4">
      <c r="A5" s="54">
        <v>941</v>
      </c>
      <c r="B5" s="55" t="s">
        <v>72</v>
      </c>
      <c r="C5" s="56">
        <f t="shared" si="3"/>
        <v>104824.22714372395</v>
      </c>
      <c r="D5" s="57">
        <f t="shared" ref="D5:W5" si="4">SUM(D6,D16)</f>
        <v>3750.6195839514417</v>
      </c>
      <c r="E5" s="57">
        <f t="shared" si="4"/>
        <v>690.81251058032967</v>
      </c>
      <c r="F5" s="57">
        <f t="shared" si="4"/>
        <v>1068.7999338222633</v>
      </c>
      <c r="G5" s="57"/>
      <c r="H5" s="57">
        <f t="shared" si="4"/>
        <v>3568.419116</v>
      </c>
      <c r="I5" s="57">
        <f t="shared" si="4"/>
        <v>8114.3675308538723</v>
      </c>
      <c r="J5" s="57">
        <f t="shared" si="4"/>
        <v>883.4993945398146</v>
      </c>
      <c r="K5" s="57">
        <f t="shared" si="4"/>
        <v>4529.7588401494659</v>
      </c>
      <c r="L5" s="57">
        <f t="shared" si="4"/>
        <v>2701.1031018526728</v>
      </c>
      <c r="M5" s="57">
        <f t="shared" si="4"/>
        <v>17.18616784</v>
      </c>
      <c r="N5" s="57"/>
      <c r="O5" s="57">
        <f t="shared" si="4"/>
        <v>13581.420669000001</v>
      </c>
      <c r="P5" s="57">
        <f t="shared" si="4"/>
        <v>5742.5342399886276</v>
      </c>
      <c r="Q5" s="57">
        <f t="shared" si="4"/>
        <v>7962.1079754353477</v>
      </c>
      <c r="R5" s="57"/>
      <c r="S5" s="57">
        <f t="shared" si="4"/>
        <v>4060.188927432715</v>
      </c>
      <c r="T5" s="57">
        <f t="shared" si="4"/>
        <v>3307.8347876609905</v>
      </c>
      <c r="U5" s="57">
        <f t="shared" si="4"/>
        <v>260.70108514150007</v>
      </c>
      <c r="V5" s="57">
        <f t="shared" si="4"/>
        <v>336.85480207912815</v>
      </c>
      <c r="W5" s="57">
        <f t="shared" si="4"/>
        <v>659.36465764087893</v>
      </c>
      <c r="X5" s="57">
        <f>SUM(X6,X16)</f>
        <v>2211.5479094553452</v>
      </c>
      <c r="Y5" s="57">
        <f>SUM(Y6,Y16)</f>
        <v>160.85873073071716</v>
      </c>
      <c r="Z5" s="57">
        <f t="shared" ref="Z5:AF5" si="5">SUM(Z6,Z16)</f>
        <v>436.19425732570448</v>
      </c>
      <c r="AA5" s="57">
        <f t="shared" si="5"/>
        <v>6181.4965233923012</v>
      </c>
      <c r="AB5" s="57"/>
      <c r="AC5" s="57">
        <f t="shared" si="5"/>
        <v>801.64789945448933</v>
      </c>
      <c r="AD5" s="57">
        <f t="shared" si="5"/>
        <v>681.57722030663251</v>
      </c>
      <c r="AE5" s="57">
        <f t="shared" si="5"/>
        <v>120.07067914785655</v>
      </c>
      <c r="AF5" s="57">
        <f t="shared" si="5"/>
        <v>46858.31208866505</v>
      </c>
      <c r="AG5" s="57"/>
      <c r="AH5" s="57"/>
      <c r="AI5" s="57"/>
      <c r="AJ5" s="57"/>
      <c r="AK5" s="57"/>
      <c r="AL5" s="57">
        <f t="shared" ref="AL5:AN5" si="6">SUM(AL6,AL16)</f>
        <v>1189.033903927241</v>
      </c>
      <c r="AM5" s="57"/>
      <c r="AN5" s="58">
        <f t="shared" si="6"/>
        <v>1829.5034456603616</v>
      </c>
    </row>
    <row r="6" spans="1:40" s="49" customFormat="1" ht="25.5" customHeight="1" x14ac:dyDescent="0.4">
      <c r="A6" s="54">
        <v>921</v>
      </c>
      <c r="B6" s="64" t="s">
        <v>73</v>
      </c>
      <c r="C6" s="56">
        <f t="shared" si="3"/>
        <v>98098.896527759367</v>
      </c>
      <c r="D6" s="57">
        <f t="shared" ref="D6:L6" si="7">SUM(D7:D15)</f>
        <v>3427.7504210253182</v>
      </c>
      <c r="E6" s="57">
        <f t="shared" si="7"/>
        <v>648.17329229303118</v>
      </c>
      <c r="F6" s="57">
        <f t="shared" si="7"/>
        <v>988.34077398367822</v>
      </c>
      <c r="G6" s="57"/>
      <c r="H6" s="57">
        <f t="shared" si="7"/>
        <v>3384.656673</v>
      </c>
      <c r="I6" s="57">
        <f t="shared" si="7"/>
        <v>7364.3965159608433</v>
      </c>
      <c r="J6" s="57">
        <f t="shared" si="7"/>
        <v>823.7681511700406</v>
      </c>
      <c r="K6" s="57">
        <f t="shared" si="7"/>
        <v>4138.5163078634332</v>
      </c>
      <c r="L6" s="57">
        <f t="shared" si="7"/>
        <v>2401.9865144122823</v>
      </c>
      <c r="M6" s="57">
        <f t="shared" ref="M6:W6" si="8">SUM(M7:M15)</f>
        <v>16.28512684</v>
      </c>
      <c r="N6" s="57"/>
      <c r="O6" s="57">
        <f t="shared" si="8"/>
        <v>12967.698325000001</v>
      </c>
      <c r="P6" s="57">
        <f t="shared" si="8"/>
        <v>5165.5524510661926</v>
      </c>
      <c r="Q6" s="57">
        <f t="shared" si="8"/>
        <v>7440.8406777416321</v>
      </c>
      <c r="R6" s="57"/>
      <c r="S6" s="57">
        <f t="shared" si="8"/>
        <v>3767.148822484241</v>
      </c>
      <c r="T6" s="57">
        <f t="shared" si="8"/>
        <v>3120.5315877739904</v>
      </c>
      <c r="U6" s="57">
        <f t="shared" si="8"/>
        <v>240.8828572442288</v>
      </c>
      <c r="V6" s="57">
        <f t="shared" si="8"/>
        <v>317.30022043978789</v>
      </c>
      <c r="W6" s="57">
        <f t="shared" si="8"/>
        <v>605.99916271455822</v>
      </c>
      <c r="X6" s="57">
        <f>SUM(X7:X15)</f>
        <v>2097.7112189862819</v>
      </c>
      <c r="Y6" s="57">
        <f>SUM(Y7:Y15)</f>
        <v>154.01050263346011</v>
      </c>
      <c r="Z6" s="57">
        <f t="shared" ref="Z6:AF6" si="9">SUM(Z7:Z15)</f>
        <v>409.8744911225607</v>
      </c>
      <c r="AA6" s="57">
        <f t="shared" si="9"/>
        <v>5771.6614791584088</v>
      </c>
      <c r="AB6" s="57"/>
      <c r="AC6" s="57">
        <f t="shared" si="9"/>
        <v>741.791250751554</v>
      </c>
      <c r="AD6" s="57">
        <f t="shared" si="9"/>
        <v>632.85807905719776</v>
      </c>
      <c r="AE6" s="57">
        <f t="shared" si="9"/>
        <v>108.93317169435603</v>
      </c>
      <c r="AF6" s="57">
        <f t="shared" si="9"/>
        <v>44064.793884634819</v>
      </c>
      <c r="AG6" s="57"/>
      <c r="AH6" s="57"/>
      <c r="AI6" s="57"/>
      <c r="AJ6" s="57"/>
      <c r="AK6" s="57"/>
      <c r="AL6" s="57">
        <f t="shared" ref="AL6:AN6" si="10">SUM(AL7:AL15)</f>
        <v>1131.0676515306241</v>
      </c>
      <c r="AM6" s="57"/>
      <c r="AN6" s="58">
        <f t="shared" si="10"/>
        <v>1718.2926293164007</v>
      </c>
    </row>
    <row r="7" spans="1:40" s="49" customFormat="1" x14ac:dyDescent="0.4">
      <c r="A7" s="59" t="s">
        <v>74</v>
      </c>
      <c r="B7" s="65" t="s">
        <v>75</v>
      </c>
      <c r="C7" s="61">
        <f t="shared" si="3"/>
        <v>5710.5468258735955</v>
      </c>
      <c r="D7" s="62">
        <f>AA!$M7</f>
        <v>194.19556756747215</v>
      </c>
      <c r="E7" s="62">
        <f>BBWB!$M7</f>
        <v>36.675548567565123</v>
      </c>
      <c r="F7" s="62">
        <f>CA!$M7</f>
        <v>69.02923563975051</v>
      </c>
      <c r="G7" s="62"/>
      <c r="H7" s="62">
        <f>CTB!M7</f>
        <v>216.43165699999997</v>
      </c>
      <c r="I7" s="62">
        <f>DLA!$M7</f>
        <v>514.99236076635464</v>
      </c>
      <c r="J7" s="62">
        <f>'DLA (children)'!$M7</f>
        <v>47.882742327971684</v>
      </c>
      <c r="K7" s="62">
        <f>'DLA (working age)'!$M7</f>
        <v>272.87918508832541</v>
      </c>
      <c r="L7" s="62">
        <f>'DLA (pensioners)'!$M7</f>
        <v>194.3619455263522</v>
      </c>
      <c r="M7" s="62">
        <f>DHP!$M7</f>
        <v>0.52835100000000002</v>
      </c>
      <c r="N7" s="62"/>
      <c r="O7" s="62">
        <f>HB!$M7</f>
        <v>648.6762369999999</v>
      </c>
      <c r="P7" s="62">
        <f>IB!$M7</f>
        <v>455.56339041377885</v>
      </c>
      <c r="Q7" s="62">
        <f>IS!$M7</f>
        <v>467.08402860594919</v>
      </c>
      <c r="R7" s="62"/>
      <c r="S7" s="62">
        <f>'IS (incapacity)'!$M7</f>
        <v>255.52033041540307</v>
      </c>
      <c r="T7" s="62">
        <f>'IS (lone parent)'!$M7</f>
        <v>173.57576681506538</v>
      </c>
      <c r="U7" s="62">
        <f>'IS (carer)'!$M7</f>
        <v>19.20354447340933</v>
      </c>
      <c r="V7" s="62">
        <f>'IS (others)'!$M7</f>
        <v>17.717329496842304</v>
      </c>
      <c r="W7" s="62">
        <f>IIDB!$M7</f>
        <v>87.563332995735138</v>
      </c>
      <c r="X7" s="62">
        <f>JSA!$M7</f>
        <v>136.97037132038895</v>
      </c>
      <c r="Y7" s="62">
        <f>MA!$M7</f>
        <v>6.0925466107614188</v>
      </c>
      <c r="Z7" s="62">
        <f>O75TVL!$M7</f>
        <v>21.053082168637857</v>
      </c>
      <c r="AA7" s="62">
        <f>PC!$M7</f>
        <v>355.6210336577235</v>
      </c>
      <c r="AB7" s="62"/>
      <c r="AC7" s="62">
        <f>SDA!$M7</f>
        <v>50.028092813000853</v>
      </c>
      <c r="AD7" s="62">
        <f>'SDA (working age)'!$M7</f>
        <v>41.906746972661068</v>
      </c>
      <c r="AE7" s="62">
        <f>'SDA (pensioners)'!$M7</f>
        <v>8.1213458403397887</v>
      </c>
      <c r="AF7" s="62">
        <f>SP!$M7</f>
        <v>2311.8501370370732</v>
      </c>
      <c r="AG7" s="62"/>
      <c r="AH7" s="62"/>
      <c r="AI7" s="62"/>
      <c r="AJ7" s="62"/>
      <c r="AK7" s="62"/>
      <c r="AL7" s="62">
        <f>SMP!$M7</f>
        <v>48.097665607664062</v>
      </c>
      <c r="AM7" s="62"/>
      <c r="AN7" s="63">
        <f>WFP!$M7</f>
        <v>90.094187101741568</v>
      </c>
    </row>
    <row r="8" spans="1:40" s="49" customFormat="1" x14ac:dyDescent="0.4">
      <c r="A8" s="59" t="s">
        <v>76</v>
      </c>
      <c r="B8" s="65" t="s">
        <v>77</v>
      </c>
      <c r="C8" s="61">
        <f t="shared" si="3"/>
        <v>14745.030735893868</v>
      </c>
      <c r="D8" s="62">
        <f>AA!$M8</f>
        <v>566.50192170383571</v>
      </c>
      <c r="E8" s="62">
        <f>BBWB!$M8</f>
        <v>98.429383591281749</v>
      </c>
      <c r="F8" s="62">
        <f>CA!$M8</f>
        <v>167.48458069049087</v>
      </c>
      <c r="G8" s="62"/>
      <c r="H8" s="62">
        <f>CTB!M8</f>
        <v>506.199836</v>
      </c>
      <c r="I8" s="62">
        <f>DLA!$M8</f>
        <v>1442.5131184752304</v>
      </c>
      <c r="J8" s="62">
        <f>'DLA (children)'!$M8</f>
        <v>122.83800434118767</v>
      </c>
      <c r="K8" s="62">
        <f>'DLA (working age)'!$M8</f>
        <v>795.88206830276749</v>
      </c>
      <c r="L8" s="62">
        <f>'DLA (pensioners)'!$M8</f>
        <v>523.8953626182581</v>
      </c>
      <c r="M8" s="62">
        <f>DHP!$M8</f>
        <v>2.19305905</v>
      </c>
      <c r="N8" s="62"/>
      <c r="O8" s="62">
        <f>HB!$M8</f>
        <v>1633.598066</v>
      </c>
      <c r="P8" s="62">
        <f>IB!$M8</f>
        <v>1037.3308805241056</v>
      </c>
      <c r="Q8" s="62">
        <f>IS!$M8</f>
        <v>1299.2245311006866</v>
      </c>
      <c r="R8" s="62"/>
      <c r="S8" s="62">
        <f>'IS (incapacity)'!$M8</f>
        <v>727.22733745162282</v>
      </c>
      <c r="T8" s="62">
        <f>'IS (lone parent)'!$M8</f>
        <v>478.07700325645419</v>
      </c>
      <c r="U8" s="62">
        <f>'IS (carer)'!$M8</f>
        <v>42.647330849771194</v>
      </c>
      <c r="V8" s="62">
        <f>'IS (others)'!$M8</f>
        <v>46.751934471575019</v>
      </c>
      <c r="W8" s="62">
        <f>IIDB!$M8</f>
        <v>109.7485266892571</v>
      </c>
      <c r="X8" s="62">
        <f>JSA!$M8</f>
        <v>307.09422007137937</v>
      </c>
      <c r="Y8" s="62">
        <f>MA!$M8</f>
        <v>17.301085558623893</v>
      </c>
      <c r="Z8" s="62">
        <f>O75TVL!$M8</f>
        <v>54.774102953619654</v>
      </c>
      <c r="AA8" s="62">
        <f>PC!$M8</f>
        <v>899.70121778593727</v>
      </c>
      <c r="AB8" s="62"/>
      <c r="AC8" s="62">
        <f>SDA!$M8</f>
        <v>124.71101646159616</v>
      </c>
      <c r="AD8" s="62">
        <f>'SDA (working age)'!$M8</f>
        <v>105.03484859180708</v>
      </c>
      <c r="AE8" s="62">
        <f>'SDA (pensioners)'!$M8</f>
        <v>19.676167869789047</v>
      </c>
      <c r="AF8" s="62">
        <f>SP!$M8</f>
        <v>6087.0027826395999</v>
      </c>
      <c r="AG8" s="62"/>
      <c r="AH8" s="62"/>
      <c r="AI8" s="62"/>
      <c r="AJ8" s="62"/>
      <c r="AK8" s="62"/>
      <c r="AL8" s="62">
        <f>SMP!$M8</f>
        <v>154.54947252261152</v>
      </c>
      <c r="AM8" s="62"/>
      <c r="AN8" s="63">
        <f>WFP!$M8</f>
        <v>236.67293407561226</v>
      </c>
    </row>
    <row r="9" spans="1:40" s="49" customFormat="1" x14ac:dyDescent="0.4">
      <c r="A9" s="59" t="s">
        <v>78</v>
      </c>
      <c r="B9" s="65" t="s">
        <v>79</v>
      </c>
      <c r="C9" s="61">
        <f t="shared" si="3"/>
        <v>9864.3110873541591</v>
      </c>
      <c r="D9" s="62">
        <f>AA!$M9</f>
        <v>319.91516004668335</v>
      </c>
      <c r="E9" s="62">
        <f>BBWB!$M9</f>
        <v>65.85178050474795</v>
      </c>
      <c r="F9" s="62">
        <f>CA!$M9</f>
        <v>116.18692607850515</v>
      </c>
      <c r="G9" s="62"/>
      <c r="H9" s="62">
        <f>CTB!M9</f>
        <v>323.31541699999997</v>
      </c>
      <c r="I9" s="62">
        <f>DLA!$M9</f>
        <v>873.00306103658602</v>
      </c>
      <c r="J9" s="62">
        <f>'DLA (children)'!$M9</f>
        <v>84.797535622402748</v>
      </c>
      <c r="K9" s="62">
        <f>'DLA (working age)'!$M9</f>
        <v>480.83092126466101</v>
      </c>
      <c r="L9" s="62">
        <f>'DLA (pensioners)'!$M9</f>
        <v>307.44654683633996</v>
      </c>
      <c r="M9" s="62">
        <f>DHP!$M9</f>
        <v>1.227301</v>
      </c>
      <c r="N9" s="62"/>
      <c r="O9" s="62">
        <f>HB!$M9</f>
        <v>1021.1888</v>
      </c>
      <c r="P9" s="62">
        <f>IB!$M9</f>
        <v>614.00769372335503</v>
      </c>
      <c r="Q9" s="62">
        <f>IS!$M9</f>
        <v>750.71635251144676</v>
      </c>
      <c r="R9" s="62"/>
      <c r="S9" s="62">
        <f>'IS (incapacity)'!$M9</f>
        <v>385.37568771670777</v>
      </c>
      <c r="T9" s="62">
        <f>'IS (lone parent)'!$M9</f>
        <v>300.45928201067306</v>
      </c>
      <c r="U9" s="62">
        <f>'IS (carer)'!$M9</f>
        <v>31.833334088772411</v>
      </c>
      <c r="V9" s="62">
        <f>'IS (others)'!$M9</f>
        <v>34.080864381572546</v>
      </c>
      <c r="W9" s="62">
        <f>IIDB!$M9</f>
        <v>78.820143232292068</v>
      </c>
      <c r="X9" s="62">
        <f>JSA!$M9</f>
        <v>236.87483481675491</v>
      </c>
      <c r="Y9" s="62">
        <f>MA!$M9</f>
        <v>16.429657919186194</v>
      </c>
      <c r="Z9" s="62">
        <f>O75TVL!$M9</f>
        <v>41.331100780957357</v>
      </c>
      <c r="AA9" s="62">
        <f>PC!$M9</f>
        <v>599.71967118470025</v>
      </c>
      <c r="AB9" s="62"/>
      <c r="AC9" s="62">
        <f>SDA!$M9</f>
        <v>82.565185892271515</v>
      </c>
      <c r="AD9" s="62">
        <f>'SDA (working age)'!$M9</f>
        <v>69.675700958009827</v>
      </c>
      <c r="AE9" s="62">
        <f>'SDA (pensioners)'!$M9</f>
        <v>12.889484934261697</v>
      </c>
      <c r="AF9" s="62">
        <f>SP!$M9</f>
        <v>4445.4649214662004</v>
      </c>
      <c r="AG9" s="62"/>
      <c r="AH9" s="62"/>
      <c r="AI9" s="62"/>
      <c r="AJ9" s="62"/>
      <c r="AK9" s="62"/>
      <c r="AL9" s="62">
        <f>SMP!$M9</f>
        <v>103.79042825757092</v>
      </c>
      <c r="AM9" s="62"/>
      <c r="AN9" s="63">
        <f>WFP!$M9</f>
        <v>173.90265190290296</v>
      </c>
    </row>
    <row r="10" spans="1:40" s="49" customFormat="1" x14ac:dyDescent="0.4">
      <c r="A10" s="59" t="s">
        <v>80</v>
      </c>
      <c r="B10" s="65" t="s">
        <v>81</v>
      </c>
      <c r="C10" s="61">
        <f t="shared" si="3"/>
        <v>8054.3597054094707</v>
      </c>
      <c r="D10" s="62">
        <f>AA!$M10</f>
        <v>307.31048820763806</v>
      </c>
      <c r="E10" s="62">
        <f>BBWB!$M10</f>
        <v>56.672722036125975</v>
      </c>
      <c r="F10" s="62">
        <f>CA!$M10</f>
        <v>88.774628133710408</v>
      </c>
      <c r="G10" s="62"/>
      <c r="H10" s="62">
        <f>CTB!M10</f>
        <v>252.44721299999998</v>
      </c>
      <c r="I10" s="62">
        <f>DLA!$M10</f>
        <v>653.77292588923251</v>
      </c>
      <c r="J10" s="62">
        <f>'DLA (children)'!$M10</f>
        <v>71.238767774755019</v>
      </c>
      <c r="K10" s="62">
        <f>'DLA (working age)'!$M10</f>
        <v>364.76665082927155</v>
      </c>
      <c r="L10" s="62">
        <f>'DLA (pensioners)'!$M10</f>
        <v>217.8059634493886</v>
      </c>
      <c r="M10" s="62">
        <f>DHP!$M10</f>
        <v>0.73865100000000006</v>
      </c>
      <c r="N10" s="62"/>
      <c r="O10" s="62">
        <f>HB!$M10</f>
        <v>733.65526099999988</v>
      </c>
      <c r="P10" s="62">
        <f>IB!$M10</f>
        <v>472.33583653372995</v>
      </c>
      <c r="Q10" s="62">
        <f>IS!$M10</f>
        <v>517.4800933528727</v>
      </c>
      <c r="R10" s="62"/>
      <c r="S10" s="62">
        <f>'IS (incapacity)'!$M10</f>
        <v>262.65602116183663</v>
      </c>
      <c r="T10" s="62">
        <f>'IS (lone parent)'!$M10</f>
        <v>214.50749528116495</v>
      </c>
      <c r="U10" s="62">
        <f>'IS (carer)'!$M10</f>
        <v>20.785175257705546</v>
      </c>
      <c r="V10" s="62">
        <f>'IS (others)'!$M10</f>
        <v>18.658217152271543</v>
      </c>
      <c r="W10" s="62">
        <f>IIDB!$M10</f>
        <v>72.472910575962288</v>
      </c>
      <c r="X10" s="62">
        <f>JSA!$M10</f>
        <v>167.70107537338748</v>
      </c>
      <c r="Y10" s="62">
        <f>MA!$M10</f>
        <v>12.250613259123018</v>
      </c>
      <c r="Z10" s="62">
        <f>O75TVL!$M10</f>
        <v>35.658813538222638</v>
      </c>
      <c r="AA10" s="62">
        <f>PC!$M10</f>
        <v>467.23375150481473</v>
      </c>
      <c r="AB10" s="62"/>
      <c r="AC10" s="62">
        <f>SDA!$M10</f>
        <v>72.031008329993981</v>
      </c>
      <c r="AD10" s="62">
        <f>'SDA (working age)'!$M10</f>
        <v>62.199490316744971</v>
      </c>
      <c r="AE10" s="62">
        <f>'SDA (pensioners)'!$M10</f>
        <v>9.8315180132489957</v>
      </c>
      <c r="AF10" s="62">
        <f>SP!$M10</f>
        <v>3907.5468732816848</v>
      </c>
      <c r="AG10" s="62"/>
      <c r="AH10" s="62"/>
      <c r="AI10" s="62"/>
      <c r="AJ10" s="62"/>
      <c r="AK10" s="62"/>
      <c r="AL10" s="62">
        <f>SMP!$M10</f>
        <v>86.27941997072611</v>
      </c>
      <c r="AM10" s="62"/>
      <c r="AN10" s="63">
        <f>WFP!$M10</f>
        <v>149.99742042224665</v>
      </c>
    </row>
    <row r="11" spans="1:40" s="49" customFormat="1" x14ac:dyDescent="0.4">
      <c r="A11" s="59" t="s">
        <v>82</v>
      </c>
      <c r="B11" s="65" t="s">
        <v>83</v>
      </c>
      <c r="C11" s="61">
        <f t="shared" si="3"/>
        <v>10833.473815140664</v>
      </c>
      <c r="D11" s="62">
        <f>AA!$M11</f>
        <v>434.86931254243996</v>
      </c>
      <c r="E11" s="62">
        <f>BBWB!$M11</f>
        <v>76.769298815987781</v>
      </c>
      <c r="F11" s="62">
        <f>CA!$M11</f>
        <v>123.67325322925373</v>
      </c>
      <c r="G11" s="62"/>
      <c r="H11" s="62">
        <f>CTB!M11</f>
        <v>373.78547199999997</v>
      </c>
      <c r="I11" s="62">
        <f>DLA!$M11</f>
        <v>874.02868956536702</v>
      </c>
      <c r="J11" s="62">
        <f>'DLA (children)'!$M11</f>
        <v>96.789758867429939</v>
      </c>
      <c r="K11" s="62">
        <f>'DLA (working age)'!$M11</f>
        <v>472.511138670283</v>
      </c>
      <c r="L11" s="62">
        <f>'DLA (pensioners)'!$M11</f>
        <v>304.77853930611826</v>
      </c>
      <c r="M11" s="62">
        <f>DHP!$M11</f>
        <v>1.4678119999999999</v>
      </c>
      <c r="N11" s="62"/>
      <c r="O11" s="62">
        <f>HB!$M11</f>
        <v>1184.0077520000002</v>
      </c>
      <c r="P11" s="62">
        <f>IB!$M11</f>
        <v>617.40710461030017</v>
      </c>
      <c r="Q11" s="62">
        <f>IS!$M11</f>
        <v>812.60995258664445</v>
      </c>
      <c r="R11" s="62"/>
      <c r="S11" s="62">
        <f>'IS (incapacity)'!$M11</f>
        <v>396.40800478678324</v>
      </c>
      <c r="T11" s="62">
        <f>'IS (lone parent)'!$M11</f>
        <v>351.34671225178511</v>
      </c>
      <c r="U11" s="62">
        <f>'IS (carer)'!$M11</f>
        <v>32.818394471192207</v>
      </c>
      <c r="V11" s="62">
        <f>'IS (others)'!$M11</f>
        <v>32.257502157089654</v>
      </c>
      <c r="W11" s="62">
        <f>IIDB!$M11</f>
        <v>70.066000522073622</v>
      </c>
      <c r="X11" s="62">
        <f>JSA!$M11</f>
        <v>296.90586708504435</v>
      </c>
      <c r="Y11" s="62">
        <f>MA!$M11</f>
        <v>13.510428961002837</v>
      </c>
      <c r="Z11" s="62">
        <f>O75TVL!$M11</f>
        <v>43.985593064514006</v>
      </c>
      <c r="AA11" s="62">
        <f>PC!$M11</f>
        <v>702.05087717606898</v>
      </c>
      <c r="AB11" s="62"/>
      <c r="AC11" s="62">
        <f>SDA!$M11</f>
        <v>82.249328444326594</v>
      </c>
      <c r="AD11" s="62">
        <f>'SDA (working age)'!$M11</f>
        <v>71.011583044848663</v>
      </c>
      <c r="AE11" s="62">
        <f>'SDA (pensioners)'!$M11</f>
        <v>11.237745399477928</v>
      </c>
      <c r="AF11" s="62">
        <f>SP!$M11</f>
        <v>4828.0430858324698</v>
      </c>
      <c r="AG11" s="62"/>
      <c r="AH11" s="62"/>
      <c r="AI11" s="62"/>
      <c r="AJ11" s="62"/>
      <c r="AK11" s="62"/>
      <c r="AL11" s="62">
        <f>SMP!$M11</f>
        <v>111.10570609798808</v>
      </c>
      <c r="AM11" s="62"/>
      <c r="AN11" s="63">
        <f>WFP!$M11</f>
        <v>186.93828060718249</v>
      </c>
    </row>
    <row r="12" spans="1:40" s="49" customFormat="1" x14ac:dyDescent="0.4">
      <c r="A12" s="59" t="s">
        <v>84</v>
      </c>
      <c r="B12" s="65" t="s">
        <v>85</v>
      </c>
      <c r="C12" s="61">
        <f t="shared" si="3"/>
        <v>10048.743121673195</v>
      </c>
      <c r="D12" s="62">
        <f>AA!$M12</f>
        <v>384.45116568287966</v>
      </c>
      <c r="E12" s="62">
        <f>BBWB!$M12</f>
        <v>69.881787197907585</v>
      </c>
      <c r="F12" s="62">
        <f>CA!$M12</f>
        <v>92.530326792882732</v>
      </c>
      <c r="G12" s="62"/>
      <c r="H12" s="62">
        <f>CTB!M12</f>
        <v>322.27401800000001</v>
      </c>
      <c r="I12" s="62">
        <f>DLA!$M12</f>
        <v>647.58736599710744</v>
      </c>
      <c r="J12" s="62">
        <f>'DLA (children)'!$M12</f>
        <v>90.384776792361905</v>
      </c>
      <c r="K12" s="62">
        <f>'DLA (working age)'!$M12</f>
        <v>362.554756835109</v>
      </c>
      <c r="L12" s="62">
        <f>'DLA (pensioners)'!$M12</f>
        <v>194.54423319201041</v>
      </c>
      <c r="M12" s="62">
        <f>DHP!$M12</f>
        <v>1.5551507899999999</v>
      </c>
      <c r="N12" s="62"/>
      <c r="O12" s="62">
        <f>HB!$M12</f>
        <v>1087.9350749999999</v>
      </c>
      <c r="P12" s="62">
        <f>IB!$M12</f>
        <v>429.198565507137</v>
      </c>
      <c r="Q12" s="62">
        <f>IS!$M12</f>
        <v>580.63492243470205</v>
      </c>
      <c r="R12" s="62"/>
      <c r="S12" s="62">
        <f>'IS (incapacity)'!$M12</f>
        <v>279.74566087635094</v>
      </c>
      <c r="T12" s="62">
        <f>'IS (lone parent)'!$M12</f>
        <v>258.6556677464647</v>
      </c>
      <c r="U12" s="62">
        <f>'IS (carer)'!$M12</f>
        <v>19.274448707618291</v>
      </c>
      <c r="V12" s="62">
        <f>'IS (others)'!$M12</f>
        <v>23.108592980852894</v>
      </c>
      <c r="W12" s="62">
        <f>IIDB!$M12</f>
        <v>46.884088671992522</v>
      </c>
      <c r="X12" s="62">
        <f>JSA!$M12</f>
        <v>174.35728775307027</v>
      </c>
      <c r="Y12" s="62">
        <f>MA!$M12</f>
        <v>17.519532441745504</v>
      </c>
      <c r="Z12" s="62">
        <f>O75TVL!$M12</f>
        <v>48.226623045736488</v>
      </c>
      <c r="AA12" s="62">
        <f>PC!$M12</f>
        <v>538.50505793570824</v>
      </c>
      <c r="AB12" s="62"/>
      <c r="AC12" s="62">
        <f>SDA!$M12</f>
        <v>71.936673378664366</v>
      </c>
      <c r="AD12" s="62">
        <f>'SDA (working age)'!$M12</f>
        <v>61.526291974261568</v>
      </c>
      <c r="AE12" s="62">
        <f>'SDA (pensioners)'!$M12</f>
        <v>10.410381404402788</v>
      </c>
      <c r="AF12" s="62">
        <f>SP!$M12</f>
        <v>5218.6311511606782</v>
      </c>
      <c r="AG12" s="62"/>
      <c r="AH12" s="62"/>
      <c r="AI12" s="62"/>
      <c r="AJ12" s="62"/>
      <c r="AK12" s="62"/>
      <c r="AL12" s="62">
        <f>SMP!$M12</f>
        <v>119.40505273345049</v>
      </c>
      <c r="AM12" s="62"/>
      <c r="AN12" s="63">
        <f>WFP!$M12</f>
        <v>197.22927714953133</v>
      </c>
    </row>
    <row r="13" spans="1:40" s="49" customFormat="1" x14ac:dyDescent="0.4">
      <c r="A13" s="59" t="s">
        <v>86</v>
      </c>
      <c r="B13" s="65" t="s">
        <v>87</v>
      </c>
      <c r="C13" s="61">
        <f t="shared" si="3"/>
        <v>14885.112560152229</v>
      </c>
      <c r="D13" s="62">
        <f>AA!$M13</f>
        <v>355.633718806714</v>
      </c>
      <c r="E13" s="62">
        <f>BBWB!$M13</f>
        <v>78.912250598444047</v>
      </c>
      <c r="F13" s="62">
        <f>CA!$M13</f>
        <v>130.12309908635169</v>
      </c>
      <c r="G13" s="62"/>
      <c r="H13" s="62">
        <f>CTB!M13</f>
        <v>666.59790199999998</v>
      </c>
      <c r="I13" s="62">
        <f>DLA!$M13</f>
        <v>898.66145148098053</v>
      </c>
      <c r="J13" s="62">
        <f>'DLA (children)'!$M13</f>
        <v>111.54572159946008</v>
      </c>
      <c r="K13" s="62">
        <f>'DLA (working age)'!$M13</f>
        <v>548.89130486234512</v>
      </c>
      <c r="L13" s="62">
        <f>'DLA (pensioners)'!$M13</f>
        <v>237.97479073643746</v>
      </c>
      <c r="M13" s="62">
        <f>DHP!$M13</f>
        <v>4.4264489999999999</v>
      </c>
      <c r="N13" s="62"/>
      <c r="O13" s="62">
        <f>HB!$M13</f>
        <v>3941.9163560000002</v>
      </c>
      <c r="P13" s="62">
        <f>IB!$M13</f>
        <v>525.95844814544898</v>
      </c>
      <c r="Q13" s="62">
        <f>IS!$M13</f>
        <v>1665.4905557549209</v>
      </c>
      <c r="R13" s="62"/>
      <c r="S13" s="62">
        <f>'IS (incapacity)'!$M13</f>
        <v>773.2301525498674</v>
      </c>
      <c r="T13" s="62">
        <f>'IS (lone parent)'!$M13</f>
        <v>776.7812085738891</v>
      </c>
      <c r="U13" s="62">
        <f>'IS (carer)'!$M13</f>
        <v>34.372193968039568</v>
      </c>
      <c r="V13" s="62">
        <f>'IS (others)'!$M13</f>
        <v>91.884017256343</v>
      </c>
      <c r="W13" s="62">
        <f>IIDB!$M13</f>
        <v>30.238347810116426</v>
      </c>
      <c r="X13" s="62">
        <f>JSA!$M13</f>
        <v>437.4083455635041</v>
      </c>
      <c r="Y13" s="62">
        <f>MA!$M13</f>
        <v>22.215216274939003</v>
      </c>
      <c r="Z13" s="62">
        <f>O75TVL!$M13</f>
        <v>42.705600365806568</v>
      </c>
      <c r="AA13" s="62">
        <f>PC!$M13</f>
        <v>1004.5247175012427</v>
      </c>
      <c r="AB13" s="62"/>
      <c r="AC13" s="62">
        <f>SDA!$M13</f>
        <v>79.059490372158734</v>
      </c>
      <c r="AD13" s="62">
        <f>'SDA (working age)'!$M13</f>
        <v>68.253842000278851</v>
      </c>
      <c r="AE13" s="62">
        <f>'SDA (pensioners)'!$M13</f>
        <v>10.805648371879862</v>
      </c>
      <c r="AF13" s="62">
        <f>SP!$M13</f>
        <v>4591.0784969735196</v>
      </c>
      <c r="AG13" s="62"/>
      <c r="AH13" s="62"/>
      <c r="AI13" s="62"/>
      <c r="AJ13" s="62"/>
      <c r="AK13" s="62"/>
      <c r="AL13" s="62">
        <f>SMP!$M13</f>
        <v>214.59720459630725</v>
      </c>
      <c r="AM13" s="62"/>
      <c r="AN13" s="63">
        <f>WFP!$M13</f>
        <v>195.56490982177036</v>
      </c>
    </row>
    <row r="14" spans="1:40" s="49" customFormat="1" x14ac:dyDescent="0.4">
      <c r="A14" s="59" t="s">
        <v>88</v>
      </c>
      <c r="B14" s="65" t="s">
        <v>89</v>
      </c>
      <c r="C14" s="61">
        <f t="shared" si="3"/>
        <v>14140.4194844137</v>
      </c>
      <c r="D14" s="62">
        <f>AA!$M14</f>
        <v>464.91431814614896</v>
      </c>
      <c r="E14" s="62">
        <f>BBWB!$M14</f>
        <v>102.64641992369734</v>
      </c>
      <c r="F14" s="62">
        <f>CA!$M14</f>
        <v>114.97475905231911</v>
      </c>
      <c r="G14" s="62"/>
      <c r="H14" s="62">
        <f>CTB!M14</f>
        <v>425.75884799999994</v>
      </c>
      <c r="I14" s="62">
        <f>DLA!$M14</f>
        <v>821.74097777729048</v>
      </c>
      <c r="J14" s="62">
        <f>'DLA (children)'!$M14</f>
        <v>125.73171117583661</v>
      </c>
      <c r="K14" s="62">
        <f>'DLA (working age)'!$M14</f>
        <v>470.69254468464931</v>
      </c>
      <c r="L14" s="62">
        <f>'DLA (pensioners)'!$M14</f>
        <v>225.17668677193433</v>
      </c>
      <c r="M14" s="62">
        <f>DHP!$M14</f>
        <v>2.5884400000000003</v>
      </c>
      <c r="N14" s="62"/>
      <c r="O14" s="62">
        <f>HB!$M14</f>
        <v>1703.0188120000003</v>
      </c>
      <c r="P14" s="62">
        <f>IB!$M14</f>
        <v>549.99548207868122</v>
      </c>
      <c r="Q14" s="62">
        <f>IS!$M14</f>
        <v>788.98128963030467</v>
      </c>
      <c r="R14" s="62"/>
      <c r="S14" s="62">
        <f>'IS (incapacity)'!$M14</f>
        <v>379.93903161946599</v>
      </c>
      <c r="T14" s="62">
        <f>'IS (lone parent)'!$M14</f>
        <v>354.686456229187</v>
      </c>
      <c r="U14" s="62">
        <f>'IS (carer)'!$M14</f>
        <v>22.797104366538605</v>
      </c>
      <c r="V14" s="62">
        <f>'IS (others)'!$M14</f>
        <v>32.399946199750993</v>
      </c>
      <c r="W14" s="62">
        <f>IIDB!$M14</f>
        <v>60.383595572642164</v>
      </c>
      <c r="X14" s="62">
        <f>JSA!$M14</f>
        <v>214.21455817039526</v>
      </c>
      <c r="Y14" s="62">
        <f>MA!$M14</f>
        <v>28.899992898759614</v>
      </c>
      <c r="Z14" s="62">
        <f>O75TVL!$M14</f>
        <v>71.116030234335526</v>
      </c>
      <c r="AA14" s="62">
        <f>PC!$M14</f>
        <v>669.89260735588823</v>
      </c>
      <c r="AB14" s="62"/>
      <c r="AC14" s="62">
        <f>SDA!$M14</f>
        <v>102.55463183868949</v>
      </c>
      <c r="AD14" s="62">
        <f>'SDA (working age)'!$M14</f>
        <v>87.484124230387053</v>
      </c>
      <c r="AE14" s="62">
        <f>'SDA (pensioners)'!$M14</f>
        <v>15.070507608302433</v>
      </c>
      <c r="AF14" s="62">
        <f>SP!$M14</f>
        <v>7534.8475875942968</v>
      </c>
      <c r="AG14" s="62"/>
      <c r="AH14" s="62"/>
      <c r="AI14" s="62"/>
      <c r="AJ14" s="62"/>
      <c r="AK14" s="62"/>
      <c r="AL14" s="62">
        <f>SMP!$M14</f>
        <v>196.69708181869657</v>
      </c>
      <c r="AM14" s="62"/>
      <c r="AN14" s="63">
        <f>WFP!$M14</f>
        <v>287.19405232155503</v>
      </c>
    </row>
    <row r="15" spans="1:40" s="49" customFormat="1" x14ac:dyDescent="0.4">
      <c r="A15" s="59" t="s">
        <v>90</v>
      </c>
      <c r="B15" s="65" t="s">
        <v>91</v>
      </c>
      <c r="C15" s="61">
        <f t="shared" si="3"/>
        <v>9816.8991918484844</v>
      </c>
      <c r="D15" s="62">
        <f>AA!$M15</f>
        <v>399.95876832150566</v>
      </c>
      <c r="E15" s="62">
        <f>BBWB!$M15</f>
        <v>62.334101057273664</v>
      </c>
      <c r="F15" s="62">
        <f>CA!$M15</f>
        <v>85.563965280414095</v>
      </c>
      <c r="G15" s="62"/>
      <c r="H15" s="62">
        <f>CTB!M15</f>
        <v>297.84630999999996</v>
      </c>
      <c r="I15" s="62">
        <f>DLA!$M15</f>
        <v>638.09656497269293</v>
      </c>
      <c r="J15" s="62">
        <f>'DLA (children)'!$M15</f>
        <v>72.559132668634945</v>
      </c>
      <c r="K15" s="62">
        <f>'DLA (working age)'!$M15</f>
        <v>369.50773732602187</v>
      </c>
      <c r="L15" s="62">
        <f>'DLA (pensioners)'!$M15</f>
        <v>196.00244597544309</v>
      </c>
      <c r="M15" s="62">
        <f>DHP!$M15</f>
        <v>1.5599129999999999</v>
      </c>
      <c r="N15" s="62"/>
      <c r="O15" s="62">
        <f>HB!$M15</f>
        <v>1013.701966</v>
      </c>
      <c r="P15" s="62">
        <f>IB!$M15</f>
        <v>463.75504952965593</v>
      </c>
      <c r="Q15" s="62">
        <f>IS!$M15</f>
        <v>558.61895176410508</v>
      </c>
      <c r="R15" s="62"/>
      <c r="S15" s="62">
        <f>'IS (incapacity)'!$M15</f>
        <v>307.04659590620321</v>
      </c>
      <c r="T15" s="62">
        <f>'IS (lone parent)'!$M15</f>
        <v>212.44199560930653</v>
      </c>
      <c r="U15" s="62">
        <f>'IS (carer)'!$M15</f>
        <v>17.151331061181644</v>
      </c>
      <c r="V15" s="62">
        <f>'IS (others)'!$M15</f>
        <v>20.441816343489894</v>
      </c>
      <c r="W15" s="62">
        <f>IIDB!$M15</f>
        <v>49.822216644486858</v>
      </c>
      <c r="X15" s="62">
        <f>JSA!$M15</f>
        <v>126.18465883235726</v>
      </c>
      <c r="Y15" s="62">
        <f>MA!$M15</f>
        <v>19.79142870931863</v>
      </c>
      <c r="Z15" s="62">
        <f>O75TVL!$M15</f>
        <v>51.023544970730569</v>
      </c>
      <c r="AA15" s="62">
        <f>PC!$M15</f>
        <v>534.41254505632446</v>
      </c>
      <c r="AB15" s="62"/>
      <c r="AC15" s="62">
        <f>SDA!$M15</f>
        <v>76.655823220852355</v>
      </c>
      <c r="AD15" s="62">
        <f>'SDA (working age)'!$M15</f>
        <v>65.765450968198863</v>
      </c>
      <c r="AE15" s="62">
        <f>'SDA (pensioners)'!$M15</f>
        <v>10.890372252653494</v>
      </c>
      <c r="AF15" s="62">
        <f>SP!$M15</f>
        <v>5140.3288486492984</v>
      </c>
      <c r="AG15" s="62"/>
      <c r="AH15" s="62"/>
      <c r="AI15" s="62"/>
      <c r="AJ15" s="62"/>
      <c r="AK15" s="62"/>
      <c r="AL15" s="62">
        <f>SMP!$M15</f>
        <v>96.545619925609103</v>
      </c>
      <c r="AM15" s="62"/>
      <c r="AN15" s="63">
        <f>WFP!$M15</f>
        <v>200.69891591385795</v>
      </c>
    </row>
    <row r="16" spans="1:40" s="49" customFormat="1" x14ac:dyDescent="0.4">
      <c r="A16" s="47">
        <v>924</v>
      </c>
      <c r="B16" s="66" t="s">
        <v>92</v>
      </c>
      <c r="C16" s="56">
        <f t="shared" si="3"/>
        <v>6725.3306159646081</v>
      </c>
      <c r="D16" s="57">
        <f>AA!$M$16</f>
        <v>322.86916292612358</v>
      </c>
      <c r="E16" s="57">
        <f>BBWB!$M$16</f>
        <v>42.639218287298547</v>
      </c>
      <c r="F16" s="57">
        <f>CA!$M$16</f>
        <v>80.459159838585137</v>
      </c>
      <c r="G16" s="57"/>
      <c r="H16" s="57">
        <f>CTB!M16</f>
        <v>183.76244300000002</v>
      </c>
      <c r="I16" s="57">
        <f>DLA!$M$16</f>
        <v>749.97101489302861</v>
      </c>
      <c r="J16" s="57">
        <f>'DLA (children)'!$M$16</f>
        <v>59.731243369774049</v>
      </c>
      <c r="K16" s="57">
        <f>'DLA (working age)'!$M$16</f>
        <v>391.24253228603237</v>
      </c>
      <c r="L16" s="57">
        <f>'DLA (pensioners)'!$M$16</f>
        <v>299.11658744039073</v>
      </c>
      <c r="M16" s="57">
        <f>DHP!$M$16</f>
        <v>0.90104099999999987</v>
      </c>
      <c r="N16" s="57"/>
      <c r="O16" s="57">
        <f>HB!$M$16</f>
        <v>613.72234400000002</v>
      </c>
      <c r="P16" s="57">
        <f>IB!$M$16</f>
        <v>576.98178892243527</v>
      </c>
      <c r="Q16" s="57">
        <f>IS!$M$16</f>
        <v>521.26729769371548</v>
      </c>
      <c r="R16" s="57"/>
      <c r="S16" s="57">
        <f>'IS (incapacity)'!$M$16</f>
        <v>293.04010494847398</v>
      </c>
      <c r="T16" s="57">
        <f>'IS (lone parent)'!$M$16</f>
        <v>187.30319988700023</v>
      </c>
      <c r="U16" s="57">
        <f>'IS (carer)'!$M$16</f>
        <v>19.818227897271278</v>
      </c>
      <c r="V16" s="57">
        <f>'IS (others)'!$M$16</f>
        <v>19.554581639340284</v>
      </c>
      <c r="W16" s="57">
        <f>IIDB!$M$16</f>
        <v>53.365494926320657</v>
      </c>
      <c r="X16" s="57">
        <f>JSA!$M$16</f>
        <v>113.83669046906338</v>
      </c>
      <c r="Y16" s="57">
        <f>MA!$M$16</f>
        <v>6.8482280972570422</v>
      </c>
      <c r="Z16" s="57">
        <f>O75TVL!$M$16</f>
        <v>26.319766203143804</v>
      </c>
      <c r="AA16" s="57">
        <f>PC!$M$16</f>
        <v>409.83504423389223</v>
      </c>
      <c r="AB16" s="57"/>
      <c r="AC16" s="57">
        <f>SDA!$M$16</f>
        <v>59.856648702935317</v>
      </c>
      <c r="AD16" s="57">
        <f>'SDA (working age)'!$M$16</f>
        <v>48.719141249434806</v>
      </c>
      <c r="AE16" s="57">
        <f>'SDA (pensioners)'!$M$16</f>
        <v>11.137507453500518</v>
      </c>
      <c r="AF16" s="57">
        <f>SP!$M$16</f>
        <v>2793.5182040302307</v>
      </c>
      <c r="AG16" s="57"/>
      <c r="AH16" s="57"/>
      <c r="AI16" s="57"/>
      <c r="AJ16" s="57"/>
      <c r="AK16" s="57"/>
      <c r="AL16" s="57">
        <f>SMP!$M$16</f>
        <v>57.96625239661698</v>
      </c>
      <c r="AM16" s="57"/>
      <c r="AN16" s="58">
        <f>WFP!$M$16</f>
        <v>111.21081634396087</v>
      </c>
    </row>
    <row r="17" spans="1:40" s="49" customFormat="1" x14ac:dyDescent="0.4">
      <c r="A17" s="47">
        <v>923</v>
      </c>
      <c r="B17" s="66" t="s">
        <v>93</v>
      </c>
      <c r="C17" s="56">
        <f t="shared" si="3"/>
        <v>10989.403068100395</v>
      </c>
      <c r="D17" s="57">
        <f>AA!$M$17</f>
        <v>397.56874210229205</v>
      </c>
      <c r="E17" s="57">
        <f>BBWB!$M$17</f>
        <v>81.841771193848274</v>
      </c>
      <c r="F17" s="57">
        <f>CA!$M$17</f>
        <v>112.19432951615933</v>
      </c>
      <c r="G17" s="57"/>
      <c r="H17" s="57">
        <f>CTB!M17</f>
        <v>372.60758899999996</v>
      </c>
      <c r="I17" s="57">
        <f>DLA!$M$17</f>
        <v>1033.4122760824168</v>
      </c>
      <c r="J17" s="57">
        <f>'DLA (children)'!$M$17</f>
        <v>88.594113608094816</v>
      </c>
      <c r="K17" s="57">
        <f>'DLA (working age)'!$M$17</f>
        <v>589.58367833395539</v>
      </c>
      <c r="L17" s="57">
        <f>'DLA (pensioners)'!$M$17</f>
        <v>355.23605611349257</v>
      </c>
      <c r="M17" s="57">
        <f>DHP!$M$17</f>
        <v>2.3118630000000002</v>
      </c>
      <c r="N17" s="57"/>
      <c r="O17" s="57">
        <f>HB!$M$17</f>
        <v>1259.126917</v>
      </c>
      <c r="P17" s="57">
        <f>IB!$M$17</f>
        <v>779.76772086976234</v>
      </c>
      <c r="Q17" s="57">
        <f>IS!$M$17</f>
        <v>875.62368118983591</v>
      </c>
      <c r="R17" s="57"/>
      <c r="S17" s="57">
        <f>'IS (incapacity)'!$M$17</f>
        <v>513.91750011843567</v>
      </c>
      <c r="T17" s="57">
        <f>'IS (lone parent)'!$M$17</f>
        <v>296.34681557132365</v>
      </c>
      <c r="U17" s="57">
        <f>'IS (carer)'!$M$17</f>
        <v>29.784401875794522</v>
      </c>
      <c r="V17" s="57">
        <f>'IS (others)'!$M$17</f>
        <v>31.812729534132217</v>
      </c>
      <c r="W17" s="57">
        <f>IIDB!$M$17</f>
        <v>75.709506348085583</v>
      </c>
      <c r="X17" s="57">
        <f>JSA!$M$17</f>
        <v>228.00360977689624</v>
      </c>
      <c r="Y17" s="57">
        <f>MA!$M$17</f>
        <v>14.189909005871653</v>
      </c>
      <c r="Z17" s="57">
        <f>O75TVL!$M$17</f>
        <v>40.077880571241906</v>
      </c>
      <c r="AA17" s="57">
        <f>PC!$M$17</f>
        <v>685.55196583556574</v>
      </c>
      <c r="AB17" s="57"/>
      <c r="AC17" s="57">
        <f>SDA!$M$17</f>
        <v>99.979694949383671</v>
      </c>
      <c r="AD17" s="57">
        <f>'SDA (working age)'!$M$17</f>
        <v>85.091801391002122</v>
      </c>
      <c r="AE17" s="57">
        <f>'SDA (pensioners)'!$M$17</f>
        <v>14.887893558381521</v>
      </c>
      <c r="AF17" s="57">
        <f>SP!$M$17</f>
        <v>4631.2083015422295</v>
      </c>
      <c r="AG17" s="57"/>
      <c r="AH17" s="57"/>
      <c r="AI17" s="57"/>
      <c r="AJ17" s="57"/>
      <c r="AK17" s="57"/>
      <c r="AL17" s="57">
        <f>SMP!$M$17</f>
        <v>122.50775577716634</v>
      </c>
      <c r="AM17" s="57"/>
      <c r="AN17" s="58">
        <f>WFP!$M$17</f>
        <v>177.71955433963836</v>
      </c>
    </row>
    <row r="18" spans="1:40" s="72" customFormat="1" ht="30" customHeight="1" x14ac:dyDescent="0.4">
      <c r="A18" s="67">
        <v>922</v>
      </c>
      <c r="B18" s="68" t="s">
        <v>94</v>
      </c>
      <c r="C18" s="69">
        <f t="shared" si="3"/>
        <v>11.569862103053612</v>
      </c>
      <c r="D18" s="70"/>
      <c r="E18" s="70"/>
      <c r="F18" s="70"/>
      <c r="G18" s="70"/>
      <c r="H18" s="70"/>
      <c r="I18" s="70"/>
      <c r="J18" s="70"/>
      <c r="K18" s="70"/>
      <c r="L18" s="70"/>
      <c r="M18" s="70"/>
      <c r="N18" s="70"/>
      <c r="O18" s="70"/>
      <c r="P18" s="70"/>
      <c r="Q18" s="70"/>
      <c r="R18" s="70"/>
      <c r="S18" s="70"/>
      <c r="T18" s="70"/>
      <c r="U18" s="70"/>
      <c r="V18" s="70"/>
      <c r="W18" s="70"/>
      <c r="X18" s="70"/>
      <c r="Y18" s="70"/>
      <c r="Z18" s="80">
        <f>O75TVL!$M$18</f>
        <v>11.569862103053612</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
  <sheetViews>
    <sheetView zoomScale="85" zoomScaleNormal="85" workbookViewId="0">
      <selection sqref="A1:B1"/>
    </sheetView>
  </sheetViews>
  <sheetFormatPr defaultColWidth="8.88671875" defaultRowHeight="15" x14ac:dyDescent="0.4"/>
  <cols>
    <col min="1" max="1" width="13.33203125" style="75" customWidth="1"/>
    <col min="2" max="2" width="39.33203125" style="75" bestFit="1" customWidth="1"/>
    <col min="3" max="5" width="12.77734375" style="75" customWidth="1"/>
    <col min="6" max="6" width="12.5546875" style="75" customWidth="1"/>
    <col min="7" max="7" width="12.77734375" style="75" hidden="1" customWidth="1"/>
    <col min="8" max="13" width="12.77734375" style="75" customWidth="1"/>
    <col min="14" max="14" width="12.77734375" style="75" hidden="1" customWidth="1"/>
    <col min="15" max="17" width="12.77734375" style="75" customWidth="1"/>
    <col min="18" max="18" width="12.77734375" style="75" hidden="1" customWidth="1"/>
    <col min="19" max="20" width="12.77734375" style="75" customWidth="1"/>
    <col min="21" max="22" width="11.109375" style="75" customWidth="1"/>
    <col min="23" max="26" width="12.77734375" style="75" customWidth="1"/>
    <col min="27" max="27" width="11.5546875" style="75" customWidth="1"/>
    <col min="28" max="28" width="13.44140625" style="75" hidden="1" customWidth="1"/>
    <col min="29" max="31" width="12.77734375" style="75" customWidth="1"/>
    <col min="32" max="32" width="11.109375" style="75" customWidth="1"/>
    <col min="33" max="37" width="12.77734375" style="75" hidden="1" customWidth="1"/>
    <col min="38" max="38" width="10.88671875" style="75" customWidth="1"/>
    <col min="39" max="39" width="12.77734375" style="75" hidden="1" customWidth="1"/>
    <col min="40" max="40" width="11.5546875" style="75" customWidth="1"/>
    <col min="41" max="16384" width="8.88671875" style="75"/>
  </cols>
  <sheetData>
    <row r="1" spans="1:40" s="48" customFormat="1" ht="60" customHeight="1" x14ac:dyDescent="0.4">
      <c r="A1" s="250" t="s">
        <v>104</v>
      </c>
      <c r="B1" s="250"/>
      <c r="C1" s="46"/>
      <c r="D1" s="46"/>
      <c r="E1" s="47"/>
      <c r="F1" s="47"/>
      <c r="G1" s="47"/>
      <c r="H1" s="47"/>
      <c r="I1" s="47"/>
      <c r="J1" s="47"/>
      <c r="K1" s="47"/>
      <c r="L1" s="47"/>
      <c r="M1" s="47"/>
      <c r="N1" s="47"/>
      <c r="O1" s="47"/>
      <c r="P1" s="47"/>
      <c r="Q1" s="47"/>
      <c r="R1" s="47"/>
      <c r="S1" s="47"/>
      <c r="T1" s="47"/>
      <c r="U1" s="47"/>
      <c r="V1" s="47"/>
      <c r="X1" s="47"/>
      <c r="AA1" s="47"/>
      <c r="AB1" s="47"/>
      <c r="AC1" s="47"/>
      <c r="AD1" s="47"/>
      <c r="AE1" s="49"/>
      <c r="AF1" s="47"/>
      <c r="AG1" s="49"/>
      <c r="AH1" s="49"/>
      <c r="AI1" s="49"/>
      <c r="AJ1" s="49"/>
      <c r="AK1" s="49"/>
      <c r="AN1" s="47"/>
    </row>
    <row r="2" spans="1:40" s="49" customFormat="1" ht="60" x14ac:dyDescent="0.4">
      <c r="A2" s="50" t="s">
        <v>45</v>
      </c>
      <c r="B2" s="51" t="s">
        <v>46</v>
      </c>
      <c r="C2" s="52" t="s">
        <v>47</v>
      </c>
      <c r="D2" s="53" t="s">
        <v>48</v>
      </c>
      <c r="E2" s="53" t="s">
        <v>49</v>
      </c>
      <c r="F2" s="53" t="s">
        <v>50</v>
      </c>
      <c r="G2" s="53"/>
      <c r="H2" s="53" t="s">
        <v>51</v>
      </c>
      <c r="I2" s="53" t="s">
        <v>52</v>
      </c>
      <c r="J2" s="234" t="s">
        <v>53</v>
      </c>
      <c r="K2" s="234" t="s">
        <v>54</v>
      </c>
      <c r="L2" s="234" t="s">
        <v>55</v>
      </c>
      <c r="M2" s="53" t="s">
        <v>96</v>
      </c>
      <c r="N2" s="53"/>
      <c r="O2" s="53" t="s">
        <v>56</v>
      </c>
      <c r="P2" s="53" t="s">
        <v>57</v>
      </c>
      <c r="Q2" s="53" t="s">
        <v>58</v>
      </c>
      <c r="R2" s="82"/>
      <c r="S2" s="234" t="s">
        <v>60</v>
      </c>
      <c r="T2" s="234" t="s">
        <v>61</v>
      </c>
      <c r="U2" s="234" t="s">
        <v>62</v>
      </c>
      <c r="V2" s="234" t="s">
        <v>63</v>
      </c>
      <c r="W2" s="53" t="s">
        <v>64</v>
      </c>
      <c r="X2" s="53" t="s">
        <v>65</v>
      </c>
      <c r="Y2" s="53" t="s">
        <v>66</v>
      </c>
      <c r="Z2" s="53" t="s">
        <v>99</v>
      </c>
      <c r="AA2" s="53" t="s">
        <v>100</v>
      </c>
      <c r="AB2" s="53"/>
      <c r="AC2" s="53" t="s">
        <v>67</v>
      </c>
      <c r="AD2" s="234" t="s">
        <v>54</v>
      </c>
      <c r="AE2" s="234" t="s">
        <v>55</v>
      </c>
      <c r="AF2" s="53" t="s">
        <v>68</v>
      </c>
      <c r="AG2" s="53"/>
      <c r="AH2" s="53"/>
      <c r="AI2" s="53"/>
      <c r="AJ2" s="53"/>
      <c r="AK2" s="53"/>
      <c r="AL2" s="53" t="s">
        <v>101</v>
      </c>
      <c r="AM2" s="53"/>
      <c r="AN2" s="86" t="s">
        <v>69</v>
      </c>
    </row>
    <row r="3" spans="1:40" s="49" customFormat="1" ht="30" customHeight="1" x14ac:dyDescent="0.4">
      <c r="A3" s="54">
        <v>925</v>
      </c>
      <c r="B3" s="55" t="s">
        <v>70</v>
      </c>
      <c r="C3" s="56">
        <f>SUM(D3:I3,M3:Q3,W3:AC3,AF3,AL3:AN3)</f>
        <v>125085.72560509278</v>
      </c>
      <c r="D3" s="57">
        <f t="shared" ref="D3:W3" si="0">SUM(D6,D16:D17,D4)</f>
        <v>4444.4350972342945</v>
      </c>
      <c r="E3" s="57">
        <f t="shared" si="0"/>
        <v>736.17217767890236</v>
      </c>
      <c r="F3" s="57">
        <f t="shared" si="0"/>
        <v>1279.8853888127117</v>
      </c>
      <c r="G3" s="57"/>
      <c r="H3" s="57">
        <f t="shared" si="0"/>
        <v>4026.6875789999999</v>
      </c>
      <c r="I3" s="57">
        <f t="shared" si="0"/>
        <v>9867.0298297974641</v>
      </c>
      <c r="J3" s="57">
        <f t="shared" si="0"/>
        <v>1039.82471587072</v>
      </c>
      <c r="K3" s="57">
        <f t="shared" si="0"/>
        <v>5468.0760196496658</v>
      </c>
      <c r="L3" s="57">
        <f t="shared" si="0"/>
        <v>3359.129094277072</v>
      </c>
      <c r="M3" s="57">
        <f t="shared" si="0"/>
        <v>20.507303</v>
      </c>
      <c r="N3" s="57"/>
      <c r="O3" s="57">
        <f t="shared" si="0"/>
        <v>15731.800595000001</v>
      </c>
      <c r="P3" s="57">
        <f t="shared" si="0"/>
        <v>6657.0001817393659</v>
      </c>
      <c r="Q3" s="57">
        <f t="shared" si="0"/>
        <v>9027.9858692587641</v>
      </c>
      <c r="R3" s="57"/>
      <c r="S3" s="57">
        <f t="shared" si="0"/>
        <v>5056.8584049752217</v>
      </c>
      <c r="T3" s="57">
        <f t="shared" si="0"/>
        <v>3385.751883020183</v>
      </c>
      <c r="U3" s="57">
        <f t="shared" si="0"/>
        <v>283.72187865289754</v>
      </c>
      <c r="V3" s="57">
        <f t="shared" si="0"/>
        <v>301.6537026104661</v>
      </c>
      <c r="W3" s="57">
        <f t="shared" si="0"/>
        <v>755.76206665380016</v>
      </c>
      <c r="X3" s="57">
        <f>SUM(X6,X16:X17,X4)</f>
        <v>2241.4881393452129</v>
      </c>
      <c r="Y3" s="57">
        <f>SUM(Y6,Y16:Y17,Y4)</f>
        <v>246.68661228606564</v>
      </c>
      <c r="Z3" s="57">
        <f>SUM(Z6,Z16:Z17,Z4)</f>
        <v>497.64711229305311</v>
      </c>
      <c r="AA3" s="57">
        <f t="shared" ref="AA3:AF3" si="1">SUM(AA6,AA16:AA17,AA4)</f>
        <v>7367.1248207140288</v>
      </c>
      <c r="AB3" s="57"/>
      <c r="AC3" s="57">
        <f t="shared" si="1"/>
        <v>898.33186294287157</v>
      </c>
      <c r="AD3" s="57">
        <f t="shared" si="1"/>
        <v>697.57744277639586</v>
      </c>
      <c r="AE3" s="57">
        <f t="shared" si="1"/>
        <v>200.7544201664756</v>
      </c>
      <c r="AF3" s="57">
        <f t="shared" si="1"/>
        <v>57593.742352232301</v>
      </c>
      <c r="AG3" s="57"/>
      <c r="AH3" s="57"/>
      <c r="AI3" s="57"/>
      <c r="AJ3" s="57"/>
      <c r="AK3" s="57"/>
      <c r="AL3" s="57">
        <f t="shared" ref="AL3:AN3" si="2">SUM(AL6,AL16:AL17,AL4)</f>
        <v>1623.1882790812581</v>
      </c>
      <c r="AM3" s="57"/>
      <c r="AN3" s="58">
        <f t="shared" si="2"/>
        <v>2070.2503380227035</v>
      </c>
    </row>
    <row r="4" spans="1:40" s="49" customFormat="1" x14ac:dyDescent="0.4">
      <c r="A4" s="59"/>
      <c r="B4" s="60" t="s">
        <v>71</v>
      </c>
      <c r="C4" s="61">
        <f t="shared" ref="C4:C18" si="3">SUM(D4:I4,M4:Q4,W4:AC4,AF4,AL4:AN4)</f>
        <v>2447.6196609547119</v>
      </c>
      <c r="D4" s="62">
        <f>AA!$N$4</f>
        <v>1.4744685140742366</v>
      </c>
      <c r="E4" s="62">
        <f>BBWB!$N$4</f>
        <v>23.356956766137984</v>
      </c>
      <c r="F4" s="62">
        <f>CA!$N$4</f>
        <v>0.51443231406473255</v>
      </c>
      <c r="G4" s="62"/>
      <c r="H4" s="62">
        <f>CTB!N4</f>
        <v>0</v>
      </c>
      <c r="I4" s="62">
        <f>DLA!$N$4</f>
        <v>11.548124802262347</v>
      </c>
      <c r="J4" s="62">
        <f>'DLA (children)'!$N$4</f>
        <v>3.079087833006267</v>
      </c>
      <c r="K4" s="62">
        <f>'DLA (working age)'!$N$4</f>
        <v>4.8097445736683664</v>
      </c>
      <c r="L4" s="62">
        <f>'DLA (pensioners)'!$N$4</f>
        <v>3.7247013211636362</v>
      </c>
      <c r="M4" s="62">
        <f>DHP!$N$4</f>
        <v>0</v>
      </c>
      <c r="N4" s="62"/>
      <c r="O4" s="62">
        <f>HB!$N$4</f>
        <v>0</v>
      </c>
      <c r="P4" s="62">
        <f>IB!$N$4</f>
        <v>45.805815291138629</v>
      </c>
      <c r="Q4" s="62">
        <f>IS!$N$4</f>
        <v>0.69630645664430657</v>
      </c>
      <c r="R4" s="62"/>
      <c r="S4" s="62">
        <f>'IS (incapacity)'!$N$4</f>
        <v>0.18949076662401532</v>
      </c>
      <c r="T4" s="62">
        <f>'IS (lone parent)'!$N$4</f>
        <v>0.23656993769001664</v>
      </c>
      <c r="U4" s="62">
        <f>'IS (carer)'!$N$4</f>
        <v>0</v>
      </c>
      <c r="V4" s="62">
        <f>'IS (others)'!$N$4</f>
        <v>0.30021206849830462</v>
      </c>
      <c r="W4" s="62">
        <f>IIDB!$N$4</f>
        <v>15.280651014211305</v>
      </c>
      <c r="X4" s="62">
        <f>JSA!$N$4</f>
        <v>0.27288227866969328</v>
      </c>
      <c r="Y4" s="62">
        <f>MA!$N$4</f>
        <v>0.23839552359959709</v>
      </c>
      <c r="Z4" s="62">
        <f>O75TVL!$N$4</f>
        <v>0</v>
      </c>
      <c r="AA4" s="62">
        <f>PC!$N$4</f>
        <v>1.8328597452074644</v>
      </c>
      <c r="AB4" s="62"/>
      <c r="AC4" s="62">
        <f>SDA!$N$4</f>
        <v>1.8995333158472598</v>
      </c>
      <c r="AD4" s="62">
        <f>'SDA (working age)'!$N$4</f>
        <v>1.5671761067374772</v>
      </c>
      <c r="AE4" s="62">
        <f>'SDA (pensioners)'!$N$4</f>
        <v>0.33235720910978267</v>
      </c>
      <c r="AF4" s="62">
        <f>SP!$N$4</f>
        <v>2333.216346707105</v>
      </c>
      <c r="AG4" s="62"/>
      <c r="AH4" s="62"/>
      <c r="AI4" s="62"/>
      <c r="AJ4" s="62"/>
      <c r="AK4" s="62"/>
      <c r="AL4" s="62">
        <f>SMP!$N$4</f>
        <v>2.4828882257493583</v>
      </c>
      <c r="AM4" s="62"/>
      <c r="AN4" s="63">
        <f>WFP!$N$4</f>
        <v>9</v>
      </c>
    </row>
    <row r="5" spans="1:40" s="49" customFormat="1" ht="25.5" customHeight="1" x14ac:dyDescent="0.4">
      <c r="A5" s="54">
        <v>941</v>
      </c>
      <c r="B5" s="55" t="s">
        <v>72</v>
      </c>
      <c r="C5" s="56">
        <f t="shared" si="3"/>
        <v>111102.05348658099</v>
      </c>
      <c r="D5" s="57">
        <f t="shared" ref="D5:W5" si="4">SUM(D6,D16)</f>
        <v>4022.096781170771</v>
      </c>
      <c r="E5" s="57">
        <f t="shared" si="4"/>
        <v>638.56827678584705</v>
      </c>
      <c r="F5" s="57">
        <f t="shared" si="4"/>
        <v>1159.6442578155929</v>
      </c>
      <c r="G5" s="57"/>
      <c r="H5" s="57">
        <f t="shared" si="4"/>
        <v>3660.2096689999998</v>
      </c>
      <c r="I5" s="57">
        <f t="shared" si="4"/>
        <v>8745.9796118804879</v>
      </c>
      <c r="J5" s="57">
        <f t="shared" si="4"/>
        <v>943.62264610728812</v>
      </c>
      <c r="K5" s="57">
        <f t="shared" si="4"/>
        <v>4834.5045892690114</v>
      </c>
      <c r="L5" s="57">
        <f t="shared" si="4"/>
        <v>2967.8677922973848</v>
      </c>
      <c r="M5" s="57">
        <f t="shared" si="4"/>
        <v>18.193657999999999</v>
      </c>
      <c r="N5" s="57"/>
      <c r="O5" s="57">
        <f t="shared" si="4"/>
        <v>14436.204086000002</v>
      </c>
      <c r="P5" s="57">
        <f t="shared" si="4"/>
        <v>5827.4299511975187</v>
      </c>
      <c r="Q5" s="57">
        <f t="shared" si="4"/>
        <v>8134.8728831498001</v>
      </c>
      <c r="R5" s="57"/>
      <c r="S5" s="57">
        <f t="shared" si="4"/>
        <v>4493.4684807937456</v>
      </c>
      <c r="T5" s="57">
        <f t="shared" si="4"/>
        <v>3112.3172595382193</v>
      </c>
      <c r="U5" s="57">
        <f t="shared" si="4"/>
        <v>255.07988443145905</v>
      </c>
      <c r="V5" s="57">
        <f t="shared" si="4"/>
        <v>272.51694511214487</v>
      </c>
      <c r="W5" s="57">
        <f t="shared" si="4"/>
        <v>664.10859253010437</v>
      </c>
      <c r="X5" s="57">
        <f>SUM(X6,X16)</f>
        <v>2037.3333327489686</v>
      </c>
      <c r="Y5" s="57">
        <f>SUM(Y6,Y16)</f>
        <v>225.51803345602977</v>
      </c>
      <c r="Z5" s="57">
        <f t="shared" ref="Z5:AF5" si="5">SUM(Z6,Z16)</f>
        <v>455.6925556727943</v>
      </c>
      <c r="AA5" s="57">
        <f t="shared" si="5"/>
        <v>6630.6342209493741</v>
      </c>
      <c r="AB5" s="57"/>
      <c r="AC5" s="57">
        <f t="shared" si="5"/>
        <v>797.23464917548904</v>
      </c>
      <c r="AD5" s="57">
        <f t="shared" si="5"/>
        <v>618.61006383704614</v>
      </c>
      <c r="AE5" s="57">
        <f t="shared" si="5"/>
        <v>178.62458533844281</v>
      </c>
      <c r="AF5" s="57">
        <f t="shared" si="5"/>
        <v>50295.437572721174</v>
      </c>
      <c r="AG5" s="57"/>
      <c r="AH5" s="57"/>
      <c r="AI5" s="57"/>
      <c r="AJ5" s="57"/>
      <c r="AK5" s="57"/>
      <c r="AL5" s="57">
        <f t="shared" ref="AL5:AN5" si="6">SUM(AL6,AL16)</f>
        <v>1473.9370535680025</v>
      </c>
      <c r="AM5" s="57"/>
      <c r="AN5" s="58">
        <f t="shared" si="6"/>
        <v>1878.9583007590468</v>
      </c>
    </row>
    <row r="6" spans="1:40" s="49" customFormat="1" ht="25.5" customHeight="1" x14ac:dyDescent="0.4">
      <c r="A6" s="54">
        <v>921</v>
      </c>
      <c r="B6" s="64" t="s">
        <v>73</v>
      </c>
      <c r="C6" s="56">
        <f t="shared" si="3"/>
        <v>103996.93084358524</v>
      </c>
      <c r="D6" s="57">
        <f t="shared" ref="D6:L6" si="7">SUM(D7:D15)</f>
        <v>3677.1387856267588</v>
      </c>
      <c r="E6" s="57">
        <f t="shared" si="7"/>
        <v>599.42265964890771</v>
      </c>
      <c r="F6" s="57">
        <f t="shared" si="7"/>
        <v>1073.8347554485658</v>
      </c>
      <c r="G6" s="57"/>
      <c r="H6" s="57">
        <f t="shared" si="7"/>
        <v>3471.3048879999997</v>
      </c>
      <c r="I6" s="57">
        <f t="shared" si="7"/>
        <v>7946.4819605176654</v>
      </c>
      <c r="J6" s="57">
        <f t="shared" si="7"/>
        <v>880.25508299782666</v>
      </c>
      <c r="K6" s="57">
        <f t="shared" si="7"/>
        <v>4425.7177617324223</v>
      </c>
      <c r="L6" s="57">
        <f t="shared" si="7"/>
        <v>2640.5983280572927</v>
      </c>
      <c r="M6" s="57">
        <f t="shared" ref="M6:W6" si="8">SUM(M7:M15)</f>
        <v>17.184777</v>
      </c>
      <c r="N6" s="57"/>
      <c r="O6" s="57">
        <f t="shared" si="8"/>
        <v>13780.000830000001</v>
      </c>
      <c r="P6" s="57">
        <f t="shared" si="8"/>
        <v>5252.1434048241854</v>
      </c>
      <c r="Q6" s="57">
        <f t="shared" si="8"/>
        <v>7608.8081721142216</v>
      </c>
      <c r="R6" s="57"/>
      <c r="S6" s="57">
        <f t="shared" si="8"/>
        <v>4173.875832355121</v>
      </c>
      <c r="T6" s="57">
        <f t="shared" si="8"/>
        <v>2940.262110981022</v>
      </c>
      <c r="U6" s="57">
        <f t="shared" si="8"/>
        <v>235.76240556805013</v>
      </c>
      <c r="V6" s="57">
        <f t="shared" si="8"/>
        <v>257.38681641621099</v>
      </c>
      <c r="W6" s="57">
        <f t="shared" si="8"/>
        <v>610.55829141415597</v>
      </c>
      <c r="X6" s="57">
        <f>SUM(X7:X15)</f>
        <v>1927.6856748576931</v>
      </c>
      <c r="Y6" s="57">
        <f>SUM(Y7:Y15)</f>
        <v>215.05534095266336</v>
      </c>
      <c r="Z6" s="57">
        <f t="shared" ref="Z6:AF6" si="9">SUM(Z7:Z15)</f>
        <v>428.28494812580959</v>
      </c>
      <c r="AA6" s="57">
        <f t="shared" si="9"/>
        <v>6188.7721525979323</v>
      </c>
      <c r="AB6" s="57"/>
      <c r="AC6" s="57">
        <f t="shared" si="9"/>
        <v>736.73564864699199</v>
      </c>
      <c r="AD6" s="57">
        <f t="shared" si="9"/>
        <v>574.65294028919141</v>
      </c>
      <c r="AE6" s="57">
        <f t="shared" si="9"/>
        <v>162.0827083578005</v>
      </c>
      <c r="AF6" s="57">
        <f t="shared" si="9"/>
        <v>47295.922055852978</v>
      </c>
      <c r="AG6" s="57"/>
      <c r="AH6" s="57"/>
      <c r="AI6" s="57"/>
      <c r="AJ6" s="57"/>
      <c r="AK6" s="57"/>
      <c r="AL6" s="57">
        <f t="shared" ref="AL6:AN6" si="10">SUM(AL7:AL15)</f>
        <v>1402.6462923306167</v>
      </c>
      <c r="AM6" s="57"/>
      <c r="AN6" s="58">
        <f t="shared" si="10"/>
        <v>1764.9502056261074</v>
      </c>
    </row>
    <row r="7" spans="1:40" s="49" customFormat="1" x14ac:dyDescent="0.4">
      <c r="A7" s="59" t="s">
        <v>74</v>
      </c>
      <c r="B7" s="65" t="s">
        <v>75</v>
      </c>
      <c r="C7" s="61">
        <f t="shared" si="3"/>
        <v>6020.3826590841854</v>
      </c>
      <c r="D7" s="62">
        <f>AA!$N7</f>
        <v>205.93155508611011</v>
      </c>
      <c r="E7" s="62">
        <f>BBWB!$N7</f>
        <v>33.68788401081418</v>
      </c>
      <c r="F7" s="62">
        <f>CA!$N7</f>
        <v>74.117722255395535</v>
      </c>
      <c r="G7" s="62"/>
      <c r="H7" s="62">
        <f>CTB!N7</f>
        <v>220.60486599999999</v>
      </c>
      <c r="I7" s="62">
        <f>DLA!$N7</f>
        <v>554.07155751102141</v>
      </c>
      <c r="J7" s="62">
        <f>'DLA (children)'!$N7</f>
        <v>50.843635498984845</v>
      </c>
      <c r="K7" s="62">
        <f>'DLA (working age)'!$N7</f>
        <v>291.71440224947264</v>
      </c>
      <c r="L7" s="62">
        <f>'DLA (pensioners)'!$N7</f>
        <v>211.46292346872394</v>
      </c>
      <c r="M7" s="62">
        <f>DHP!$N7</f>
        <v>0.49707800000000002</v>
      </c>
      <c r="N7" s="62"/>
      <c r="O7" s="62">
        <f>HB!$N7</f>
        <v>687.31745300000011</v>
      </c>
      <c r="P7" s="62">
        <f>IB!$N7</f>
        <v>452.18034383028947</v>
      </c>
      <c r="Q7" s="62">
        <f>IS!$N7</f>
        <v>472.9288146822139</v>
      </c>
      <c r="R7" s="62"/>
      <c r="S7" s="62">
        <f>'IS (incapacity)'!$N7</f>
        <v>275.60905961918593</v>
      </c>
      <c r="T7" s="62">
        <f>'IS (lone parent)'!$N7</f>
        <v>164.47379692546355</v>
      </c>
      <c r="U7" s="62">
        <f>'IS (carer)'!$N7</f>
        <v>18.463418137613147</v>
      </c>
      <c r="V7" s="62">
        <f>'IS (others)'!$N7</f>
        <v>14.25382750111047</v>
      </c>
      <c r="W7" s="62">
        <f>IIDB!$N7</f>
        <v>87.464003073727255</v>
      </c>
      <c r="X7" s="62">
        <f>JSA!$N7</f>
        <v>135.24177664284343</v>
      </c>
      <c r="Y7" s="62">
        <f>MA!$N7</f>
        <v>9.0676081903656272</v>
      </c>
      <c r="Z7" s="62">
        <f>O75TVL!$N7</f>
        <v>22.043292347848933</v>
      </c>
      <c r="AA7" s="62">
        <f>PC!$N7</f>
        <v>380.15695568711158</v>
      </c>
      <c r="AB7" s="62"/>
      <c r="AC7" s="62">
        <f>SDA!$N7</f>
        <v>49.769387760873514</v>
      </c>
      <c r="AD7" s="62">
        <f>'SDA (working age)'!$N7</f>
        <v>37.942276650354209</v>
      </c>
      <c r="AE7" s="62">
        <f>'SDA (pensioners)'!$N7</f>
        <v>11.827111110519301</v>
      </c>
      <c r="AF7" s="62">
        <f>SP!$N7</f>
        <v>2475.5467760123256</v>
      </c>
      <c r="AG7" s="62"/>
      <c r="AH7" s="62"/>
      <c r="AI7" s="62"/>
      <c r="AJ7" s="62"/>
      <c r="AK7" s="62"/>
      <c r="AL7" s="62">
        <f>SMP!$N7</f>
        <v>67.325157566440495</v>
      </c>
      <c r="AM7" s="62"/>
      <c r="AN7" s="63">
        <f>WFP!$N7</f>
        <v>92.4304274268043</v>
      </c>
    </row>
    <row r="8" spans="1:40" s="49" customFormat="1" x14ac:dyDescent="0.4">
      <c r="A8" s="59" t="s">
        <v>76</v>
      </c>
      <c r="B8" s="65" t="s">
        <v>77</v>
      </c>
      <c r="C8" s="61">
        <f t="shared" si="3"/>
        <v>15582.948771156316</v>
      </c>
      <c r="D8" s="62">
        <f>AA!$N8</f>
        <v>611.8270846124467</v>
      </c>
      <c r="E8" s="62">
        <f>BBWB!$N8</f>
        <v>90.399240898228683</v>
      </c>
      <c r="F8" s="62">
        <f>CA!$N8</f>
        <v>180.36999532210555</v>
      </c>
      <c r="G8" s="62"/>
      <c r="H8" s="62">
        <f>CTB!N8</f>
        <v>516.80950400000006</v>
      </c>
      <c r="I8" s="62">
        <f>DLA!$N8</f>
        <v>1549.011931015611</v>
      </c>
      <c r="J8" s="62">
        <f>'DLA (children)'!$N8</f>
        <v>131.3699664125653</v>
      </c>
      <c r="K8" s="62">
        <f>'DLA (working age)'!$N8</f>
        <v>844.94506142701812</v>
      </c>
      <c r="L8" s="62">
        <f>'DLA (pensioners)'!$N8</f>
        <v>572.48840704877387</v>
      </c>
      <c r="M8" s="62">
        <f>DHP!$N8</f>
        <v>2.2644760000000002</v>
      </c>
      <c r="N8" s="62"/>
      <c r="O8" s="62">
        <f>HB!$N8</f>
        <v>1735.211063</v>
      </c>
      <c r="P8" s="62">
        <f>IB!$N8</f>
        <v>1041.8299717301911</v>
      </c>
      <c r="Q8" s="62">
        <f>IS!$N8</f>
        <v>1322.1883617516282</v>
      </c>
      <c r="R8" s="62"/>
      <c r="S8" s="62">
        <f>'IS (incapacity)'!$N8</f>
        <v>794.8522930405137</v>
      </c>
      <c r="T8" s="62">
        <f>'IS (lone parent)'!$N8</f>
        <v>449.28516227696065</v>
      </c>
      <c r="U8" s="62">
        <f>'IS (carer)'!$N8</f>
        <v>41.03642754969421</v>
      </c>
      <c r="V8" s="62">
        <f>'IS (others)'!$N8</f>
        <v>37.759839486547875</v>
      </c>
      <c r="W8" s="62">
        <f>IIDB!$N8</f>
        <v>110.68104354921283</v>
      </c>
      <c r="X8" s="62">
        <f>JSA!$N8</f>
        <v>296.59374122864784</v>
      </c>
      <c r="Y8" s="62">
        <f>MA!$N8</f>
        <v>26.24298869275167</v>
      </c>
      <c r="Z8" s="62">
        <f>O75TVL!$N8</f>
        <v>57.024294443119238</v>
      </c>
      <c r="AA8" s="62">
        <f>PC!$N8</f>
        <v>965.74318671298101</v>
      </c>
      <c r="AB8" s="62"/>
      <c r="AC8" s="62">
        <f>SDA!$N8</f>
        <v>124.1579050928532</v>
      </c>
      <c r="AD8" s="62">
        <f>'SDA (working age)'!$N8</f>
        <v>95.186503963220474</v>
      </c>
      <c r="AE8" s="62">
        <f>'SDA (pensioners)'!$N8</f>
        <v>28.97140112963271</v>
      </c>
      <c r="AF8" s="62">
        <f>SP!$N8</f>
        <v>6524.6480156089146</v>
      </c>
      <c r="AG8" s="62"/>
      <c r="AH8" s="62"/>
      <c r="AI8" s="62"/>
      <c r="AJ8" s="62"/>
      <c r="AK8" s="62"/>
      <c r="AL8" s="62">
        <f>SMP!$N8</f>
        <v>185.21495799835367</v>
      </c>
      <c r="AM8" s="62"/>
      <c r="AN8" s="63">
        <f>WFP!$N8</f>
        <v>242.73100949926777</v>
      </c>
    </row>
    <row r="9" spans="1:40" s="49" customFormat="1" x14ac:dyDescent="0.4">
      <c r="A9" s="59" t="s">
        <v>78</v>
      </c>
      <c r="B9" s="65" t="s">
        <v>79</v>
      </c>
      <c r="C9" s="61">
        <f t="shared" si="3"/>
        <v>10413.563869303975</v>
      </c>
      <c r="D9" s="62">
        <f>AA!$N9</f>
        <v>341.13413561365246</v>
      </c>
      <c r="E9" s="62">
        <f>BBWB!$N9</f>
        <v>60.370524782646825</v>
      </c>
      <c r="F9" s="62">
        <f>CA!$N9</f>
        <v>125.44189666211595</v>
      </c>
      <c r="G9" s="62"/>
      <c r="H9" s="62">
        <f>CTB!N9</f>
        <v>330.51566200000002</v>
      </c>
      <c r="I9" s="62">
        <f>DLA!$N9</f>
        <v>934.08375721153106</v>
      </c>
      <c r="J9" s="62">
        <f>'DLA (children)'!$N9</f>
        <v>90.071408622226954</v>
      </c>
      <c r="K9" s="62">
        <f>'DLA (working age)'!$N9</f>
        <v>508.3287762070641</v>
      </c>
      <c r="L9" s="62">
        <f>'DLA (pensioners)'!$N9</f>
        <v>335.67166634565024</v>
      </c>
      <c r="M9" s="62">
        <f>DHP!$N9</f>
        <v>1.3075950000000001</v>
      </c>
      <c r="N9" s="62"/>
      <c r="O9" s="62">
        <f>HB!$N9</f>
        <v>1069.630535</v>
      </c>
      <c r="P9" s="62">
        <f>IB!$N9</f>
        <v>620.83566465290642</v>
      </c>
      <c r="Q9" s="62">
        <f>IS!$N9</f>
        <v>765.15248700243694</v>
      </c>
      <c r="R9" s="62"/>
      <c r="S9" s="62">
        <f>'IS (incapacity)'!$N9</f>
        <v>425.16422617037995</v>
      </c>
      <c r="T9" s="62">
        <f>'IS (lone parent)'!$N9</f>
        <v>282.68583768162233</v>
      </c>
      <c r="U9" s="62">
        <f>'IS (carer)'!$N9</f>
        <v>30.718183824451415</v>
      </c>
      <c r="V9" s="62">
        <f>'IS (others)'!$N9</f>
        <v>26.0204735927698</v>
      </c>
      <c r="W9" s="62">
        <f>IIDB!$N9</f>
        <v>78.970690094397682</v>
      </c>
      <c r="X9" s="62">
        <f>JSA!$N9</f>
        <v>221.61445686148096</v>
      </c>
      <c r="Y9" s="62">
        <f>MA!$N9</f>
        <v>19.983084248081664</v>
      </c>
      <c r="Z9" s="62">
        <f>O75TVL!$N9</f>
        <v>43.043768890923538</v>
      </c>
      <c r="AA9" s="62">
        <f>PC!$N9</f>
        <v>642.06758331125297</v>
      </c>
      <c r="AB9" s="62"/>
      <c r="AC9" s="62">
        <f>SDA!$N9</f>
        <v>82.447537251392703</v>
      </c>
      <c r="AD9" s="62">
        <f>'SDA (working age)'!$N9</f>
        <v>63.336814002764498</v>
      </c>
      <c r="AE9" s="62">
        <f>'SDA (pensioners)'!$N9</f>
        <v>19.110723248628201</v>
      </c>
      <c r="AF9" s="62">
        <f>SP!$N9</f>
        <v>4761.717737547764</v>
      </c>
      <c r="AG9" s="62"/>
      <c r="AH9" s="62"/>
      <c r="AI9" s="62"/>
      <c r="AJ9" s="62"/>
      <c r="AK9" s="62"/>
      <c r="AL9" s="62">
        <f>SMP!$N9</f>
        <v>136.82269411847113</v>
      </c>
      <c r="AM9" s="62"/>
      <c r="AN9" s="63">
        <f>WFP!$N9</f>
        <v>178.42405905492097</v>
      </c>
    </row>
    <row r="10" spans="1:40" s="49" customFormat="1" x14ac:dyDescent="0.4">
      <c r="A10" s="59" t="s">
        <v>80</v>
      </c>
      <c r="B10" s="65" t="s">
        <v>81</v>
      </c>
      <c r="C10" s="61">
        <f t="shared" si="3"/>
        <v>8575.4277851557399</v>
      </c>
      <c r="D10" s="62">
        <f>AA!$N10</f>
        <v>328.17905768709068</v>
      </c>
      <c r="E10" s="62">
        <f>BBWB!$N10</f>
        <v>52.267020254919601</v>
      </c>
      <c r="F10" s="62">
        <f>CA!$N10</f>
        <v>96.308920055694145</v>
      </c>
      <c r="G10" s="62"/>
      <c r="H10" s="62">
        <f>CTB!N10</f>
        <v>259.12140500000004</v>
      </c>
      <c r="I10" s="62">
        <f>DLA!$N10</f>
        <v>706.70549959626806</v>
      </c>
      <c r="J10" s="62">
        <f>'DLA (children)'!$N10</f>
        <v>77.007454649370885</v>
      </c>
      <c r="K10" s="62">
        <f>'DLA (working age)'!$N10</f>
        <v>389.40983112666612</v>
      </c>
      <c r="L10" s="62">
        <f>'DLA (pensioners)'!$N10</f>
        <v>240.32134009397052</v>
      </c>
      <c r="M10" s="62">
        <f>DHP!$N10</f>
        <v>0.79211700000000007</v>
      </c>
      <c r="N10" s="62"/>
      <c r="O10" s="62">
        <f>HB!$N10</f>
        <v>785.72021000000007</v>
      </c>
      <c r="P10" s="62">
        <f>IB!$N10</f>
        <v>484.57947261792793</v>
      </c>
      <c r="Q10" s="62">
        <f>IS!$N10</f>
        <v>535.96290809492655</v>
      </c>
      <c r="R10" s="62"/>
      <c r="S10" s="62">
        <f>'IS (incapacity)'!$N10</f>
        <v>296.01523787468199</v>
      </c>
      <c r="T10" s="62">
        <f>'IS (lone parent)'!$N10</f>
        <v>203.49993777839919</v>
      </c>
      <c r="U10" s="62">
        <f>'IS (carer)'!$N10</f>
        <v>20.397798016071611</v>
      </c>
      <c r="V10" s="62">
        <f>'IS (others)'!$N10</f>
        <v>15.401205594824678</v>
      </c>
      <c r="W10" s="62">
        <f>IIDB!$N10</f>
        <v>73.603749990894912</v>
      </c>
      <c r="X10" s="62">
        <f>JSA!$N10</f>
        <v>154.61819435562597</v>
      </c>
      <c r="Y10" s="62">
        <f>MA!$N10</f>
        <v>20.475757667299263</v>
      </c>
      <c r="Z10" s="62">
        <f>O75TVL!$N10</f>
        <v>37.373734121902935</v>
      </c>
      <c r="AA10" s="62">
        <f>PC!$N10</f>
        <v>499.0419617591167</v>
      </c>
      <c r="AB10" s="62"/>
      <c r="AC10" s="62">
        <f>SDA!$N10</f>
        <v>70.955376464797865</v>
      </c>
      <c r="AD10" s="62">
        <f>'SDA (working age)'!$N10</f>
        <v>56.243042988691563</v>
      </c>
      <c r="AE10" s="62">
        <f>'SDA (pensioners)'!$N10</f>
        <v>14.712333476106291</v>
      </c>
      <c r="AF10" s="62">
        <f>SP!$N10</f>
        <v>4215.0073154254169</v>
      </c>
      <c r="AG10" s="62"/>
      <c r="AH10" s="62"/>
      <c r="AI10" s="62"/>
      <c r="AJ10" s="62"/>
      <c r="AK10" s="62"/>
      <c r="AL10" s="62">
        <f>SMP!$N10</f>
        <v>99.925447997236233</v>
      </c>
      <c r="AM10" s="62"/>
      <c r="AN10" s="63">
        <f>WFP!$N10</f>
        <v>154.78963706662282</v>
      </c>
    </row>
    <row r="11" spans="1:40" s="49" customFormat="1" x14ac:dyDescent="0.4">
      <c r="A11" s="59" t="s">
        <v>82</v>
      </c>
      <c r="B11" s="65" t="s">
        <v>83</v>
      </c>
      <c r="C11" s="61">
        <f t="shared" si="3"/>
        <v>11486.405214734401</v>
      </c>
      <c r="D11" s="62">
        <f>AA!$N11</f>
        <v>467.00107605877213</v>
      </c>
      <c r="E11" s="62">
        <f>BBWB!$N11</f>
        <v>71.407977707792142</v>
      </c>
      <c r="F11" s="62">
        <f>CA!$N11</f>
        <v>134.30345585852103</v>
      </c>
      <c r="G11" s="62"/>
      <c r="H11" s="62">
        <f>CTB!N11</f>
        <v>383.576413</v>
      </c>
      <c r="I11" s="62">
        <f>DLA!$N11</f>
        <v>941.50700169606228</v>
      </c>
      <c r="J11" s="62">
        <f>'DLA (children)'!$N11</f>
        <v>103.25066329071795</v>
      </c>
      <c r="K11" s="62">
        <f>'DLA (working age)'!$N11</f>
        <v>503.86685428543575</v>
      </c>
      <c r="L11" s="62">
        <f>'DLA (pensioners)'!$N11</f>
        <v>334.38257878480727</v>
      </c>
      <c r="M11" s="62">
        <f>DHP!$N11</f>
        <v>1.6848679999999998</v>
      </c>
      <c r="N11" s="62"/>
      <c r="O11" s="62">
        <f>HB!$N11</f>
        <v>1258.3332019999998</v>
      </c>
      <c r="P11" s="62">
        <f>IB!$N11</f>
        <v>626.38374623448919</v>
      </c>
      <c r="Q11" s="62">
        <f>IS!$N11</f>
        <v>831.54406032076179</v>
      </c>
      <c r="R11" s="62"/>
      <c r="S11" s="62">
        <f>'IS (incapacity)'!$N11</f>
        <v>438.37812383801378</v>
      </c>
      <c r="T11" s="62">
        <f>'IS (lone parent)'!$N11</f>
        <v>332.47366668879505</v>
      </c>
      <c r="U11" s="62">
        <f>'IS (carer)'!$N11</f>
        <v>31.724566482125116</v>
      </c>
      <c r="V11" s="62">
        <f>'IS (others)'!$N11</f>
        <v>27.600991233209573</v>
      </c>
      <c r="W11" s="62">
        <f>IIDB!$N11</f>
        <v>70.68580197345652</v>
      </c>
      <c r="X11" s="62">
        <f>JSA!$N11</f>
        <v>278.61963860307617</v>
      </c>
      <c r="Y11" s="62">
        <f>MA!$N11</f>
        <v>20.183008070947839</v>
      </c>
      <c r="Z11" s="62">
        <f>O75TVL!$N11</f>
        <v>46.056225140520567</v>
      </c>
      <c r="AA11" s="62">
        <f>PC!$N11</f>
        <v>748.04978646168092</v>
      </c>
      <c r="AB11" s="62"/>
      <c r="AC11" s="62">
        <f>SDA!$N11</f>
        <v>81.578287589258309</v>
      </c>
      <c r="AD11" s="62">
        <f>'SDA (working age)'!$N11</f>
        <v>64.543418961448538</v>
      </c>
      <c r="AE11" s="62">
        <f>'SDA (pensioners)'!$N11</f>
        <v>17.034868627809782</v>
      </c>
      <c r="AF11" s="62">
        <f>SP!$N11</f>
        <v>5186.6201149676035</v>
      </c>
      <c r="AG11" s="62"/>
      <c r="AH11" s="62"/>
      <c r="AI11" s="62"/>
      <c r="AJ11" s="62"/>
      <c r="AK11" s="62"/>
      <c r="AL11" s="62">
        <f>SMP!$N11</f>
        <v>147.43038277931896</v>
      </c>
      <c r="AM11" s="62"/>
      <c r="AN11" s="63">
        <f>WFP!$N11</f>
        <v>191.44016827213977</v>
      </c>
    </row>
    <row r="12" spans="1:40" s="49" customFormat="1" x14ac:dyDescent="0.4">
      <c r="A12" s="59" t="s">
        <v>84</v>
      </c>
      <c r="B12" s="65" t="s">
        <v>85</v>
      </c>
      <c r="C12" s="61">
        <f t="shared" si="3"/>
        <v>10737.19159610225</v>
      </c>
      <c r="D12" s="62">
        <f>AA!$N12</f>
        <v>409.20019561232652</v>
      </c>
      <c r="E12" s="62">
        <f>BBWB!$N12</f>
        <v>64.576543197690299</v>
      </c>
      <c r="F12" s="62">
        <f>CA!$N12</f>
        <v>100.14320355237662</v>
      </c>
      <c r="G12" s="62"/>
      <c r="H12" s="62">
        <f>CTB!N12</f>
        <v>334.89466999999996</v>
      </c>
      <c r="I12" s="62">
        <f>DLA!$N12</f>
        <v>695.25807907082321</v>
      </c>
      <c r="J12" s="62">
        <f>'DLA (children)'!$N12</f>
        <v>96.085389527463278</v>
      </c>
      <c r="K12" s="62">
        <f>'DLA (working age)'!$N12</f>
        <v>383.56970946901561</v>
      </c>
      <c r="L12" s="62">
        <f>'DLA (pensioners)'!$N12</f>
        <v>215.69479457288935</v>
      </c>
      <c r="M12" s="62">
        <f>DHP!$N12</f>
        <v>1.600978</v>
      </c>
      <c r="N12" s="62"/>
      <c r="O12" s="62">
        <f>HB!$N12</f>
        <v>1166.2379719999999</v>
      </c>
      <c r="P12" s="62">
        <f>IB!$N12</f>
        <v>446.00264461841647</v>
      </c>
      <c r="Q12" s="62">
        <f>IS!$N12</f>
        <v>599.58288227451612</v>
      </c>
      <c r="R12" s="62"/>
      <c r="S12" s="62">
        <f>'IS (incapacity)'!$N12</f>
        <v>315.86662241763014</v>
      </c>
      <c r="T12" s="62">
        <f>'IS (lone parent)'!$N12</f>
        <v>244.25447898118372</v>
      </c>
      <c r="U12" s="62">
        <f>'IS (carer)'!$N12</f>
        <v>19.053673086304268</v>
      </c>
      <c r="V12" s="62">
        <f>'IS (others)'!$N12</f>
        <v>19.93821103199836</v>
      </c>
      <c r="W12" s="62">
        <f>IIDB!$N12</f>
        <v>47.54319894739541</v>
      </c>
      <c r="X12" s="62">
        <f>JSA!$N12</f>
        <v>160.69592180258067</v>
      </c>
      <c r="Y12" s="62">
        <f>MA!$N12</f>
        <v>22.137392860270651</v>
      </c>
      <c r="Z12" s="62">
        <f>O75TVL!$N12</f>
        <v>50.688691324123496</v>
      </c>
      <c r="AA12" s="62">
        <f>PC!$N12</f>
        <v>579.24305711710747</v>
      </c>
      <c r="AB12" s="62"/>
      <c r="AC12" s="62">
        <f>SDA!$N12</f>
        <v>71.899936587737528</v>
      </c>
      <c r="AD12" s="62">
        <f>'SDA (working age)'!$N12</f>
        <v>56.180686978134602</v>
      </c>
      <c r="AE12" s="62">
        <f>'SDA (pensioners)'!$N12</f>
        <v>15.719249609602919</v>
      </c>
      <c r="AF12" s="62">
        <f>SP!$N12</f>
        <v>5635.336035910138</v>
      </c>
      <c r="AG12" s="62"/>
      <c r="AH12" s="62"/>
      <c r="AI12" s="62"/>
      <c r="AJ12" s="62"/>
      <c r="AK12" s="62"/>
      <c r="AL12" s="62">
        <f>SMP!$N12</f>
        <v>148.39000179641411</v>
      </c>
      <c r="AM12" s="62"/>
      <c r="AN12" s="63">
        <f>WFP!$N12</f>
        <v>203.76019143033332</v>
      </c>
    </row>
    <row r="13" spans="1:40" s="49" customFormat="1" x14ac:dyDescent="0.4">
      <c r="A13" s="59" t="s">
        <v>86</v>
      </c>
      <c r="B13" s="65" t="s">
        <v>87</v>
      </c>
      <c r="C13" s="61">
        <f t="shared" si="3"/>
        <v>15598.982176301248</v>
      </c>
      <c r="D13" s="62">
        <f>AA!$N13</f>
        <v>377.77893584015942</v>
      </c>
      <c r="E13" s="62">
        <f>BBWB!$N13</f>
        <v>73.317689452335316</v>
      </c>
      <c r="F13" s="62">
        <f>CA!$N13</f>
        <v>144.53256369678212</v>
      </c>
      <c r="G13" s="62"/>
      <c r="H13" s="62">
        <f>CTB!N13</f>
        <v>679.03706499999976</v>
      </c>
      <c r="I13" s="62">
        <f>DLA!$N13</f>
        <v>967.36143782444071</v>
      </c>
      <c r="J13" s="62">
        <f>'DLA (children)'!$N13</f>
        <v>119.16134077602938</v>
      </c>
      <c r="K13" s="62">
        <f>'DLA (working age)'!$N13</f>
        <v>587.92684076805176</v>
      </c>
      <c r="L13" s="62">
        <f>'DLA (pensioners)'!$N13</f>
        <v>260.32245536372017</v>
      </c>
      <c r="M13" s="62">
        <f>DHP!$N13</f>
        <v>4.6988479999999999</v>
      </c>
      <c r="N13" s="62"/>
      <c r="O13" s="62">
        <f>HB!$N13</f>
        <v>4193.7559160000001</v>
      </c>
      <c r="P13" s="62">
        <f>IB!$N13</f>
        <v>531.97929717144939</v>
      </c>
      <c r="Q13" s="62">
        <f>IS!$N13</f>
        <v>1687.9743433605358</v>
      </c>
      <c r="R13" s="62"/>
      <c r="S13" s="62">
        <f>'IS (incapacity)'!$N13</f>
        <v>855.17278224834672</v>
      </c>
      <c r="T13" s="62">
        <f>'IS (lone parent)'!$N13</f>
        <v>728.18907636479912</v>
      </c>
      <c r="U13" s="62">
        <f>'IS (carer)'!$N13</f>
        <v>34.491230435179325</v>
      </c>
      <c r="V13" s="62">
        <f>'IS (others)'!$N13</f>
        <v>71.058452998504379</v>
      </c>
      <c r="W13" s="62">
        <f>IIDB!$N13</f>
        <v>29.879192198973723</v>
      </c>
      <c r="X13" s="62">
        <f>JSA!$N13</f>
        <v>380.71217479316999</v>
      </c>
      <c r="Y13" s="62">
        <f>MA!$N13</f>
        <v>33.464045882463296</v>
      </c>
      <c r="Z13" s="62">
        <f>O75TVL!$N13</f>
        <v>44.26940886486117</v>
      </c>
      <c r="AA13" s="62">
        <f>PC!$N13</f>
        <v>1076.4061590686313</v>
      </c>
      <c r="AB13" s="62"/>
      <c r="AC13" s="62">
        <f>SDA!$N13</f>
        <v>77.752285234740796</v>
      </c>
      <c r="AD13" s="62">
        <f>'SDA (working age)'!$N13</f>
        <v>61.727303777019465</v>
      </c>
      <c r="AE13" s="62">
        <f>'SDA (pensioners)'!$N13</f>
        <v>16.024981457721353</v>
      </c>
      <c r="AF13" s="62">
        <f>SP!$N13</f>
        <v>4845.757805580517</v>
      </c>
      <c r="AG13" s="62"/>
      <c r="AH13" s="62"/>
      <c r="AI13" s="62"/>
      <c r="AJ13" s="62"/>
      <c r="AK13" s="62"/>
      <c r="AL13" s="62">
        <f>SMP!$N13</f>
        <v>251.51943192713122</v>
      </c>
      <c r="AM13" s="62"/>
      <c r="AN13" s="63">
        <f>WFP!$N13</f>
        <v>198.7855764050579</v>
      </c>
    </row>
    <row r="14" spans="1:40" s="49" customFormat="1" x14ac:dyDescent="0.4">
      <c r="A14" s="59" t="s">
        <v>88</v>
      </c>
      <c r="B14" s="65" t="s">
        <v>89</v>
      </c>
      <c r="C14" s="61">
        <f t="shared" si="3"/>
        <v>15094.540510909726</v>
      </c>
      <c r="D14" s="62">
        <f>AA!$N14</f>
        <v>507.16106027409785</v>
      </c>
      <c r="E14" s="62">
        <f>BBWB!$N14</f>
        <v>95.920952257344851</v>
      </c>
      <c r="F14" s="62">
        <f>CA!$N14</f>
        <v>126.18469850997292</v>
      </c>
      <c r="G14" s="62"/>
      <c r="H14" s="62">
        <f>CTB!N14</f>
        <v>439.59835299999997</v>
      </c>
      <c r="I14" s="62">
        <f>DLA!$N14</f>
        <v>901.70091463566928</v>
      </c>
      <c r="J14" s="62">
        <f>'DLA (children)'!$N14</f>
        <v>134.69823040243048</v>
      </c>
      <c r="K14" s="62">
        <f>'DLA (working age)'!$N14</f>
        <v>515.16345145979153</v>
      </c>
      <c r="L14" s="62">
        <f>'DLA (pensioners)'!$N14</f>
        <v>251.94346066164806</v>
      </c>
      <c r="M14" s="62">
        <f>DHP!$N14</f>
        <v>2.8012360000000003</v>
      </c>
      <c r="N14" s="62"/>
      <c r="O14" s="62">
        <f>HB!$N14</f>
        <v>1805.0824689999999</v>
      </c>
      <c r="P14" s="62">
        <f>IB!$N14</f>
        <v>566.69374518271115</v>
      </c>
      <c r="Q14" s="62">
        <f>IS!$N14</f>
        <v>813.08433790684353</v>
      </c>
      <c r="R14" s="62"/>
      <c r="S14" s="62">
        <f>'IS (incapacity)'!$N14</f>
        <v>427.30304527300615</v>
      </c>
      <c r="T14" s="62">
        <f>'IS (lone parent)'!$N14</f>
        <v>334.69148324772908</v>
      </c>
      <c r="U14" s="62">
        <f>'IS (carer)'!$N14</f>
        <v>23.074176866382103</v>
      </c>
      <c r="V14" s="62">
        <f>'IS (others)'!$N14</f>
        <v>27.590093456750168</v>
      </c>
      <c r="W14" s="62">
        <f>IIDB!$N14</f>
        <v>61.031264783105513</v>
      </c>
      <c r="X14" s="62">
        <f>JSA!$N14</f>
        <v>188.97290136098937</v>
      </c>
      <c r="Y14" s="62">
        <f>MA!$N14</f>
        <v>37.58114697134436</v>
      </c>
      <c r="Z14" s="62">
        <f>O75TVL!$N14</f>
        <v>74.531227572423916</v>
      </c>
      <c r="AA14" s="62">
        <f>PC!$N14</f>
        <v>725.79548870013184</v>
      </c>
      <c r="AB14" s="62"/>
      <c r="AC14" s="62">
        <f>SDA!$N14</f>
        <v>101.8044243112645</v>
      </c>
      <c r="AD14" s="62">
        <f>'SDA (working age)'!$N14</f>
        <v>79.528639275630724</v>
      </c>
      <c r="AE14" s="62">
        <f>'SDA (pensioners)'!$N14</f>
        <v>22.275785035633774</v>
      </c>
      <c r="AF14" s="62">
        <f>SP!$N14</f>
        <v>8116.0196612258742</v>
      </c>
      <c r="AG14" s="62"/>
      <c r="AH14" s="62"/>
      <c r="AI14" s="62"/>
      <c r="AJ14" s="62"/>
      <c r="AK14" s="62"/>
      <c r="AL14" s="62">
        <f>SMP!$N14</f>
        <v>234.54102952626064</v>
      </c>
      <c r="AM14" s="62"/>
      <c r="AN14" s="63">
        <f>WFP!$N14</f>
        <v>296.03559969169373</v>
      </c>
    </row>
    <row r="15" spans="1:40" s="49" customFormat="1" x14ac:dyDescent="0.4">
      <c r="A15" s="59" t="s">
        <v>90</v>
      </c>
      <c r="B15" s="65" t="s">
        <v>91</v>
      </c>
      <c r="C15" s="61">
        <f t="shared" si="3"/>
        <v>10487.488260837412</v>
      </c>
      <c r="D15" s="62">
        <f>AA!$N15</f>
        <v>428.92568484210273</v>
      </c>
      <c r="E15" s="62">
        <f>BBWB!$N15</f>
        <v>57.474827087135679</v>
      </c>
      <c r="F15" s="62">
        <f>CA!$N15</f>
        <v>92.432299535602112</v>
      </c>
      <c r="G15" s="62"/>
      <c r="H15" s="62">
        <f>CTB!N15</f>
        <v>307.14695</v>
      </c>
      <c r="I15" s="62">
        <f>DLA!$N15</f>
        <v>696.78178195623832</v>
      </c>
      <c r="J15" s="62">
        <f>'DLA (children)'!$N15</f>
        <v>77.766993818037562</v>
      </c>
      <c r="K15" s="62">
        <f>'DLA (working age)'!$N15</f>
        <v>400.79283473990637</v>
      </c>
      <c r="L15" s="62">
        <f>'DLA (pensioners)'!$N15</f>
        <v>218.31070171710917</v>
      </c>
      <c r="M15" s="62">
        <f>DHP!$N15</f>
        <v>1.5375809999999999</v>
      </c>
      <c r="N15" s="62"/>
      <c r="O15" s="62">
        <f>HB!$N15</f>
        <v>1078.71201</v>
      </c>
      <c r="P15" s="62">
        <f>IB!$N15</f>
        <v>481.65851878580446</v>
      </c>
      <c r="Q15" s="62">
        <f>IS!$N15</f>
        <v>580.38997672035862</v>
      </c>
      <c r="R15" s="62"/>
      <c r="S15" s="62">
        <f>'IS (incapacity)'!$N15</f>
        <v>345.51444187336273</v>
      </c>
      <c r="T15" s="62">
        <f>'IS (lone parent)'!$N15</f>
        <v>200.70867103606923</v>
      </c>
      <c r="U15" s="62">
        <f>'IS (carer)'!$N15</f>
        <v>16.802931170228966</v>
      </c>
      <c r="V15" s="62">
        <f>'IS (others)'!$N15</f>
        <v>17.76372152049569</v>
      </c>
      <c r="W15" s="62">
        <f>IIDB!$N15</f>
        <v>50.699346802992025</v>
      </c>
      <c r="X15" s="62">
        <f>JSA!$N15</f>
        <v>110.61686920927858</v>
      </c>
      <c r="Y15" s="62">
        <f>MA!$N15</f>
        <v>25.920308369138969</v>
      </c>
      <c r="Z15" s="62">
        <f>O75TVL!$N15</f>
        <v>53.254305420085771</v>
      </c>
      <c r="AA15" s="62">
        <f>PC!$N15</f>
        <v>572.26797377991852</v>
      </c>
      <c r="AB15" s="62"/>
      <c r="AC15" s="62">
        <f>SDA!$N15</f>
        <v>76.37050835407355</v>
      </c>
      <c r="AD15" s="62">
        <f>'SDA (working age)'!$N15</f>
        <v>59.964253691927389</v>
      </c>
      <c r="AE15" s="62">
        <f>'SDA (pensioners)'!$N15</f>
        <v>16.406254662146161</v>
      </c>
      <c r="AF15" s="62">
        <f>SP!$N15</f>
        <v>5535.2685935744248</v>
      </c>
      <c r="AG15" s="62"/>
      <c r="AH15" s="62"/>
      <c r="AI15" s="62"/>
      <c r="AJ15" s="62"/>
      <c r="AK15" s="62"/>
      <c r="AL15" s="62">
        <f>SMP!$N15</f>
        <v>131.47718862099003</v>
      </c>
      <c r="AM15" s="62"/>
      <c r="AN15" s="63">
        <f>WFP!$N15</f>
        <v>206.55353677926658</v>
      </c>
    </row>
    <row r="16" spans="1:40" s="49" customFormat="1" x14ac:dyDescent="0.4">
      <c r="A16" s="47">
        <v>924</v>
      </c>
      <c r="B16" s="66" t="s">
        <v>92</v>
      </c>
      <c r="C16" s="56">
        <f t="shared" si="3"/>
        <v>7105.1226429957505</v>
      </c>
      <c r="D16" s="57">
        <f>AA!$N$16</f>
        <v>344.95799554401236</v>
      </c>
      <c r="E16" s="57">
        <f>BBWB!$N$16</f>
        <v>39.145617136939364</v>
      </c>
      <c r="F16" s="57">
        <f>CA!$N$16</f>
        <v>85.809502367027065</v>
      </c>
      <c r="G16" s="57"/>
      <c r="H16" s="57">
        <f>CTB!N16</f>
        <v>188.90478100000004</v>
      </c>
      <c r="I16" s="57">
        <f>DLA!$N$16</f>
        <v>799.49765136282178</v>
      </c>
      <c r="J16" s="57">
        <f>'DLA (children)'!$N$16</f>
        <v>63.367563109461436</v>
      </c>
      <c r="K16" s="57">
        <f>'DLA (working age)'!$N$16</f>
        <v>408.78682753658921</v>
      </c>
      <c r="L16" s="57">
        <f>'DLA (pensioners)'!$N$16</f>
        <v>327.26946424009219</v>
      </c>
      <c r="M16" s="57">
        <f>DHP!$N$16</f>
        <v>1.0088810000000001</v>
      </c>
      <c r="N16" s="57"/>
      <c r="O16" s="57">
        <f>HB!$N$16</f>
        <v>656.2032559999999</v>
      </c>
      <c r="P16" s="57">
        <f>IB!$N$16</f>
        <v>575.28654637333364</v>
      </c>
      <c r="Q16" s="57">
        <f>IS!$N$16</f>
        <v>526.06471103557817</v>
      </c>
      <c r="R16" s="57"/>
      <c r="S16" s="57">
        <f>'IS (incapacity)'!$N$16</f>
        <v>319.59264843862417</v>
      </c>
      <c r="T16" s="57">
        <f>'IS (lone parent)'!$N$16</f>
        <v>172.05514855719753</v>
      </c>
      <c r="U16" s="57">
        <f>'IS (carer)'!$N$16</f>
        <v>19.317478863408937</v>
      </c>
      <c r="V16" s="57">
        <f>'IS (others)'!$N$16</f>
        <v>15.130128695933873</v>
      </c>
      <c r="W16" s="57">
        <f>IIDB!$N$16</f>
        <v>53.550301115948422</v>
      </c>
      <c r="X16" s="57">
        <f>JSA!$N$16</f>
        <v>109.64765789127556</v>
      </c>
      <c r="Y16" s="57">
        <f>MA!$N$16</f>
        <v>10.462692503366416</v>
      </c>
      <c r="Z16" s="57">
        <f>O75TVL!$N$16</f>
        <v>27.407607546984693</v>
      </c>
      <c r="AA16" s="57">
        <f>PC!$N$16</f>
        <v>441.86206835144168</v>
      </c>
      <c r="AB16" s="57"/>
      <c r="AC16" s="57">
        <f>SDA!$N$16</f>
        <v>60.499000528497064</v>
      </c>
      <c r="AD16" s="57">
        <f>'SDA (working age)'!$N$16</f>
        <v>43.957123547854764</v>
      </c>
      <c r="AE16" s="57">
        <f>'SDA (pensioners)'!$N$16</f>
        <v>16.541876980642311</v>
      </c>
      <c r="AF16" s="57">
        <f>SP!$N$16</f>
        <v>2999.5155168681986</v>
      </c>
      <c r="AG16" s="57"/>
      <c r="AH16" s="57"/>
      <c r="AI16" s="57"/>
      <c r="AJ16" s="57"/>
      <c r="AK16" s="57"/>
      <c r="AL16" s="57">
        <f>SMP!$N$16</f>
        <v>71.290761237385894</v>
      </c>
      <c r="AM16" s="57"/>
      <c r="AN16" s="58">
        <f>WFP!$N$16</f>
        <v>114.00809513293942</v>
      </c>
    </row>
    <row r="17" spans="1:40" s="49" customFormat="1" x14ac:dyDescent="0.4">
      <c r="A17" s="47">
        <v>923</v>
      </c>
      <c r="B17" s="66" t="s">
        <v>93</v>
      </c>
      <c r="C17" s="56">
        <f t="shared" si="3"/>
        <v>11536.052457557078</v>
      </c>
      <c r="D17" s="57">
        <f>AA!$N$17</f>
        <v>420.8638475494493</v>
      </c>
      <c r="E17" s="57">
        <f>BBWB!$N$17</f>
        <v>74.246944126917398</v>
      </c>
      <c r="F17" s="57">
        <f>CA!$N$17</f>
        <v>119.7266986830539</v>
      </c>
      <c r="G17" s="57"/>
      <c r="H17" s="57">
        <f>CTB!N17</f>
        <v>366.47791000000001</v>
      </c>
      <c r="I17" s="57">
        <f>DLA!$N$17</f>
        <v>1109.5020931147133</v>
      </c>
      <c r="J17" s="57">
        <f>'DLA (children)'!$N$17</f>
        <v>93.122981930425453</v>
      </c>
      <c r="K17" s="57">
        <f>'DLA (working age)'!$N$17</f>
        <v>628.76168580698641</v>
      </c>
      <c r="L17" s="57">
        <f>'DLA (pensioners)'!$N$17</f>
        <v>387.53660065852358</v>
      </c>
      <c r="M17" s="57">
        <f>DHP!$N$17</f>
        <v>2.3136450000000002</v>
      </c>
      <c r="N17" s="57"/>
      <c r="O17" s="57">
        <f>HB!$N$17</f>
        <v>1295.596509</v>
      </c>
      <c r="P17" s="57">
        <f>IB!$N$17</f>
        <v>783.76441525070834</v>
      </c>
      <c r="Q17" s="57">
        <f>IS!$N$17</f>
        <v>892.41667965231909</v>
      </c>
      <c r="R17" s="57"/>
      <c r="S17" s="57">
        <f>'IS (incapacity)'!$N$17</f>
        <v>563.2004334148528</v>
      </c>
      <c r="T17" s="57">
        <f>'IS (lone parent)'!$N$17</f>
        <v>273.19805354427342</v>
      </c>
      <c r="U17" s="57">
        <f>'IS (carer)'!$N$17</f>
        <v>28.641994221438491</v>
      </c>
      <c r="V17" s="57">
        <f>'IS (others)'!$N$17</f>
        <v>28.836545429822948</v>
      </c>
      <c r="W17" s="57">
        <f>IIDB!$N$17</f>
        <v>76.372823109484401</v>
      </c>
      <c r="X17" s="57">
        <f>JSA!$N$17</f>
        <v>203.88192431757452</v>
      </c>
      <c r="Y17" s="57">
        <f>MA!$N$17</f>
        <v>20.93018330643628</v>
      </c>
      <c r="Z17" s="57">
        <f>O75TVL!$N$17</f>
        <v>41.95455662025882</v>
      </c>
      <c r="AA17" s="57">
        <f>PC!$N$17</f>
        <v>734.65774001944692</v>
      </c>
      <c r="AB17" s="57"/>
      <c r="AC17" s="57">
        <f>SDA!$N$17</f>
        <v>99.197680451535206</v>
      </c>
      <c r="AD17" s="57">
        <f>'SDA (working age)'!$N$17</f>
        <v>77.400202832612223</v>
      </c>
      <c r="AE17" s="57">
        <f>'SDA (pensioners)'!$N$17</f>
        <v>21.797477618923004</v>
      </c>
      <c r="AF17" s="57">
        <f>SP!$N$17</f>
        <v>4965.0884328040183</v>
      </c>
      <c r="AG17" s="57"/>
      <c r="AH17" s="57"/>
      <c r="AI17" s="57"/>
      <c r="AJ17" s="57"/>
      <c r="AK17" s="57"/>
      <c r="AL17" s="57">
        <f>SMP!$N$17</f>
        <v>146.76833728750623</v>
      </c>
      <c r="AM17" s="57"/>
      <c r="AN17" s="58">
        <f>WFP!$N$17</f>
        <v>182.29203726365685</v>
      </c>
    </row>
    <row r="18" spans="1:40" s="72" customFormat="1" ht="30" customHeight="1" x14ac:dyDescent="0.4">
      <c r="A18" s="67">
        <v>922</v>
      </c>
      <c r="B18" s="68" t="s">
        <v>94</v>
      </c>
      <c r="C18" s="69">
        <f t="shared" si="3"/>
        <v>12.089500706947012</v>
      </c>
      <c r="D18" s="70"/>
      <c r="E18" s="70"/>
      <c r="F18" s="70"/>
      <c r="G18" s="70"/>
      <c r="H18" s="70"/>
      <c r="I18" s="70"/>
      <c r="J18" s="70"/>
      <c r="K18" s="70"/>
      <c r="L18" s="70"/>
      <c r="M18" s="70"/>
      <c r="N18" s="70"/>
      <c r="O18" s="70"/>
      <c r="P18" s="70"/>
      <c r="Q18" s="70"/>
      <c r="R18" s="70"/>
      <c r="S18" s="70"/>
      <c r="T18" s="70"/>
      <c r="U18" s="70"/>
      <c r="V18" s="70"/>
      <c r="W18" s="70"/>
      <c r="X18" s="70"/>
      <c r="Y18" s="70"/>
      <c r="Z18" s="78">
        <f>O75TVL!$N$18</f>
        <v>12.089500706947012</v>
      </c>
      <c r="AA18" s="70"/>
      <c r="AB18" s="70"/>
      <c r="AC18" s="70"/>
      <c r="AD18" s="70"/>
      <c r="AE18" s="70"/>
      <c r="AF18" s="70"/>
      <c r="AG18" s="70"/>
      <c r="AH18" s="70"/>
      <c r="AI18" s="70"/>
      <c r="AJ18" s="70"/>
      <c r="AK18" s="70"/>
      <c r="AL18" s="70"/>
      <c r="AM18" s="70"/>
      <c r="AN18" s="71"/>
    </row>
    <row r="19" spans="1:40" s="49" customFormat="1" x14ac:dyDescent="0.4">
      <c r="A19" s="64"/>
      <c r="B19" s="55"/>
      <c r="C19" s="73" t="str">
        <f t="shared" ref="C19" si="11">IF(SUM(D19:I19,M19:Q19,W19:AC19,AF19:AN19)=0,"",SUM(D19:I19,M19:Q19,W19:AC19,AF19:AN19))</f>
        <v/>
      </c>
      <c r="D19" s="73"/>
      <c r="E19" s="74"/>
      <c r="F19" s="74"/>
      <c r="G19" s="74"/>
      <c r="H19" s="74"/>
      <c r="I19" s="74"/>
      <c r="J19" s="74"/>
      <c r="K19" s="74"/>
      <c r="L19" s="74"/>
      <c r="M19" s="74"/>
      <c r="N19" s="74"/>
      <c r="O19" s="74"/>
      <c r="P19" s="74"/>
      <c r="Q19" s="74"/>
      <c r="R19" s="74"/>
      <c r="S19" s="74"/>
      <c r="T19" s="74"/>
      <c r="U19" s="74"/>
      <c r="V19" s="74"/>
      <c r="X19" s="74"/>
      <c r="AA19" s="74"/>
      <c r="AB19" s="74"/>
      <c r="AC19" s="74"/>
      <c r="AD19" s="74"/>
      <c r="AE19" s="74"/>
      <c r="AF19" s="74"/>
      <c r="AG19" s="74"/>
      <c r="AH19" s="74"/>
      <c r="AI19" s="74"/>
      <c r="AJ19" s="74"/>
      <c r="AK19" s="74"/>
      <c r="AN19" s="74"/>
    </row>
    <row r="21" spans="1:40" x14ac:dyDescent="0.4">
      <c r="P21" s="76"/>
      <c r="AM21" s="76"/>
    </row>
    <row r="22" spans="1:40" x14ac:dyDescent="0.4">
      <c r="P22" s="77"/>
      <c r="AM22" s="77"/>
    </row>
    <row r="23" spans="1:40" x14ac:dyDescent="0.4">
      <c r="P23" s="76"/>
      <c r="AM23" s="76"/>
    </row>
    <row r="24" spans="1:40" x14ac:dyDescent="0.4">
      <c r="P24" s="76"/>
      <c r="AM24" s="76"/>
    </row>
    <row r="25" spans="1:40" x14ac:dyDescent="0.4">
      <c r="P25" s="77"/>
      <c r="AM25" s="77"/>
    </row>
    <row r="26" spans="1:40" x14ac:dyDescent="0.4">
      <c r="P26" s="77"/>
      <c r="AM26" s="77"/>
    </row>
    <row r="27" spans="1:40" x14ac:dyDescent="0.4">
      <c r="P27" s="77"/>
      <c r="AM27" s="77"/>
    </row>
    <row r="28" spans="1:40" x14ac:dyDescent="0.4">
      <c r="P28" s="77"/>
      <c r="AM28" s="77"/>
    </row>
    <row r="29" spans="1:40" x14ac:dyDescent="0.4">
      <c r="P29" s="77"/>
      <c r="AM29" s="77"/>
    </row>
    <row r="30" spans="1:40" x14ac:dyDescent="0.4">
      <c r="P30" s="77"/>
      <c r="AM30" s="77"/>
    </row>
    <row r="31" spans="1:40" x14ac:dyDescent="0.4">
      <c r="P31" s="77"/>
      <c r="AM31" s="77"/>
    </row>
    <row r="32" spans="1:40" x14ac:dyDescent="0.4">
      <c r="P32" s="77"/>
      <c r="AM32" s="77"/>
    </row>
    <row r="33" spans="16:39" x14ac:dyDescent="0.4">
      <c r="P33" s="77"/>
      <c r="AM33" s="77"/>
    </row>
    <row r="34" spans="16:39" x14ac:dyDescent="0.4">
      <c r="P34" s="76"/>
      <c r="AM34" s="76"/>
    </row>
    <row r="35" spans="16:39" x14ac:dyDescent="0.4">
      <c r="P35" s="76"/>
      <c r="AM35" s="76"/>
    </row>
    <row r="36" spans="16:39" x14ac:dyDescent="0.4">
      <c r="AM36" s="76"/>
    </row>
  </sheetData>
  <mergeCells count="1">
    <mergeCell ref="A1: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Notes</vt:lpstr>
      <vt:lpstr>% of Expenditure covered</vt:lpstr>
      <vt:lpstr>2001-02</vt:lpstr>
      <vt:lpstr>2002-03</vt:lpstr>
      <vt:lpstr>2003-04</vt:lpstr>
      <vt:lpstr>2004-05</vt:lpstr>
      <vt:lpstr>2005-06</vt:lpstr>
      <vt:lpstr>2006-07</vt:lpstr>
      <vt:lpstr>2007-08</vt:lpstr>
      <vt:lpstr>2008-09</vt:lpstr>
      <vt:lpstr>2009-10</vt:lpstr>
      <vt:lpstr>2010-11</vt:lpstr>
      <vt:lpstr>2011-12</vt:lpstr>
      <vt:lpstr>2012-13</vt:lpstr>
      <vt:lpstr>2013-14</vt:lpstr>
      <vt:lpstr>2014-15</vt:lpstr>
      <vt:lpstr>2015-16</vt:lpstr>
      <vt:lpstr>2016-17</vt:lpstr>
      <vt:lpstr>2017-18</vt:lpstr>
      <vt:lpstr>2018-19</vt:lpstr>
      <vt:lpstr>2019-20</vt:lpstr>
      <vt:lpstr>AA</vt:lpstr>
      <vt:lpstr>BBWB</vt:lpstr>
      <vt:lpstr>CA</vt:lpstr>
      <vt:lpstr>CWP</vt:lpstr>
      <vt:lpstr>CTB</vt:lpstr>
      <vt:lpstr>DLA</vt:lpstr>
      <vt:lpstr>DLA (children)</vt:lpstr>
      <vt:lpstr>DLA (working age)</vt:lpstr>
      <vt:lpstr>DLA (pensioners)</vt:lpstr>
      <vt:lpstr>DHP</vt:lpstr>
      <vt:lpstr>ESA</vt:lpstr>
      <vt:lpstr>HB</vt:lpstr>
      <vt:lpstr>IB</vt:lpstr>
      <vt:lpstr>IS</vt:lpstr>
      <vt:lpstr>IS MIG</vt:lpstr>
      <vt:lpstr>IS (incapacity)</vt:lpstr>
      <vt:lpstr>IS (lone parent)</vt:lpstr>
      <vt:lpstr>IS (carer)</vt:lpstr>
      <vt:lpstr>IS (others)</vt:lpstr>
      <vt:lpstr>IIDB</vt:lpstr>
      <vt:lpstr>JSA</vt:lpstr>
      <vt:lpstr>MA</vt:lpstr>
      <vt:lpstr>O75TVL</vt:lpstr>
      <vt:lpstr>PC</vt:lpstr>
      <vt:lpstr>PIP</vt:lpstr>
      <vt:lpstr>SDA</vt:lpstr>
      <vt:lpstr>SDA (working age)</vt:lpstr>
      <vt:lpstr>SDA (pensioners)</vt:lpstr>
      <vt:lpstr>SP</vt:lpstr>
      <vt:lpstr>SMP</vt:lpstr>
      <vt:lpstr>UC</vt:lpstr>
      <vt:lpstr>WFP</vt:lpstr>
      <vt:lpstr>North East England</vt:lpstr>
      <vt:lpstr>England</vt:lpstr>
      <vt:lpstr>North West England</vt:lpstr>
      <vt:lpstr>Yorkshire and The Humber</vt:lpstr>
      <vt:lpstr>East Midlands</vt:lpstr>
      <vt:lpstr>West Midlands</vt:lpstr>
      <vt:lpstr>East England</vt:lpstr>
      <vt:lpstr>London</vt:lpstr>
      <vt:lpstr>South East England</vt:lpstr>
      <vt:lpstr>South West England</vt:lpstr>
      <vt:lpstr>Scotland</vt:lpstr>
      <vt:lpstr>Wales</vt:lpstr>
      <vt:lpstr>Great Britain and overseas</vt:lpstr>
      <vt:lpstr>Overseas</vt:lpstr>
      <vt:lpstr>GB excluding overseas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Benefit expenditure by country and region, 1996/97 to 2019/20</dc:title>
  <dc:creator/>
  <cp:lastModifiedBy/>
  <dcterms:created xsi:type="dcterms:W3CDTF">2020-09-22T16:52:26Z</dcterms:created>
  <dcterms:modified xsi:type="dcterms:W3CDTF">2020-09-23T14:46:23Z</dcterms:modified>
</cp:coreProperties>
</file>