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x951329\Desktop\"/>
    </mc:Choice>
  </mc:AlternateContent>
  <bookViews>
    <workbookView xWindow="0" yWindow="0" windowWidth="20496" windowHeight="7152" tabRatio="779"/>
  </bookViews>
  <sheets>
    <sheet name="Title" sheetId="2" r:id="rId1"/>
    <sheet name="Contents" sheetId="1" r:id="rId2"/>
    <sheet name="Intro" sheetId="8" r:id="rId3"/>
    <sheet name="Highlights" sheetId="3" r:id="rId4"/>
    <sheet name="Glossary" sheetId="38" r:id="rId5"/>
    <sheet name="Methodology" sheetId="28" r:id="rId6"/>
    <sheet name="Table 1" sheetId="4" r:id="rId7"/>
    <sheet name="Table 2" sheetId="11" r:id="rId8"/>
    <sheet name="Table 3" sheetId="12" r:id="rId9"/>
    <sheet name="Table 4" sheetId="30" r:id="rId10"/>
    <sheet name="TOTAL CHECK" sheetId="39" state="hidden"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4" l="1"/>
  <c r="J29" i="30" l="1"/>
  <c r="F19" i="30"/>
  <c r="F17" i="30"/>
  <c r="F15" i="30"/>
  <c r="F25" i="30"/>
  <c r="U5" i="39"/>
  <c r="K5" i="39"/>
  <c r="K6" i="39"/>
  <c r="J36" i="30"/>
  <c r="J34" i="30"/>
  <c r="J33" i="30"/>
  <c r="F31" i="30"/>
  <c r="U4" i="39"/>
  <c r="F30" i="30"/>
  <c r="F6" i="39"/>
  <c r="F36" i="30"/>
  <c r="F35" i="30"/>
  <c r="F34" i="30"/>
  <c r="F33" i="30"/>
  <c r="J31" i="30"/>
  <c r="U6" i="39"/>
  <c r="F7" i="39"/>
  <c r="J18" i="30"/>
  <c r="F4" i="39"/>
  <c r="J24" i="30"/>
  <c r="J23" i="30"/>
  <c r="P5" i="39"/>
  <c r="U7" i="39"/>
  <c r="F5" i="39"/>
  <c r="J16" i="30"/>
  <c r="P4" i="39"/>
  <c r="P7" i="39"/>
  <c r="J27" i="30"/>
  <c r="J37" i="30"/>
  <c r="J19" i="30"/>
  <c r="J17" i="30"/>
  <c r="J15" i="30"/>
  <c r="F18" i="30"/>
  <c r="J22" i="30"/>
  <c r="F28" i="30"/>
  <c r="F27" i="30"/>
  <c r="F37" i="30"/>
  <c r="J35" i="30"/>
  <c r="F26" i="30"/>
  <c r="J25" i="30"/>
  <c r="J30" i="30"/>
  <c r="J21" i="30"/>
  <c r="J28" i="30"/>
  <c r="F24" i="30"/>
  <c r="F23" i="30"/>
  <c r="F16" i="30"/>
  <c r="F22" i="30"/>
  <c r="F21" i="30"/>
  <c r="F29" i="30"/>
  <c r="F66" i="4"/>
  <c r="F72" i="4"/>
  <c r="F73" i="4"/>
  <c r="F74" i="4"/>
  <c r="F9" i="11"/>
  <c r="J9" i="11"/>
  <c r="N9" i="11"/>
  <c r="S4" i="39"/>
  <c r="N12" i="11"/>
  <c r="N16" i="11"/>
  <c r="D5" i="39"/>
  <c r="I5" i="39"/>
  <c r="S5" i="39"/>
  <c r="D6" i="39"/>
  <c r="N6" i="39"/>
  <c r="S6" i="39"/>
  <c r="N24" i="11"/>
  <c r="D7" i="39"/>
  <c r="N7" i="39"/>
  <c r="S7" i="39"/>
  <c r="N51" i="11"/>
  <c r="F18" i="12"/>
  <c r="F20" i="12"/>
  <c r="F22" i="12"/>
  <c r="N32" i="11" l="1"/>
  <c r="N44" i="11"/>
  <c r="J17" i="12"/>
  <c r="J9" i="12"/>
  <c r="F16" i="12"/>
  <c r="F14" i="12"/>
  <c r="F12" i="12"/>
  <c r="F10" i="12"/>
  <c r="N45" i="11"/>
  <c r="N40" i="11"/>
  <c r="N31" i="11"/>
  <c r="N27" i="11"/>
  <c r="N21" i="11"/>
  <c r="N17" i="11"/>
  <c r="N13" i="11"/>
  <c r="J13" i="12"/>
  <c r="J12" i="12"/>
  <c r="J11" i="12"/>
  <c r="J10" i="12"/>
  <c r="N41" i="11"/>
  <c r="N37" i="11"/>
  <c r="N33" i="11"/>
  <c r="N36" i="11"/>
  <c r="N23" i="11"/>
  <c r="N19" i="11"/>
  <c r="N28" i="11"/>
  <c r="N15" i="11"/>
  <c r="N11" i="11"/>
  <c r="J23" i="12"/>
  <c r="J22" i="12"/>
  <c r="J21" i="12"/>
  <c r="J20" i="12"/>
  <c r="J19" i="12"/>
  <c r="J18" i="12"/>
  <c r="J16" i="12"/>
  <c r="J15" i="12"/>
  <c r="J14" i="12"/>
  <c r="N39" i="11"/>
  <c r="N35" i="11"/>
  <c r="N29" i="11"/>
  <c r="N25" i="11"/>
  <c r="N20" i="11"/>
  <c r="F70" i="4"/>
  <c r="F23" i="12"/>
  <c r="F19" i="12"/>
  <c r="F17" i="12"/>
  <c r="F13" i="12"/>
  <c r="F9" i="12"/>
  <c r="N38" i="11"/>
  <c r="N30" i="11"/>
  <c r="N22" i="11"/>
  <c r="N14" i="11"/>
  <c r="E3" i="39"/>
  <c r="F61" i="4"/>
  <c r="F54" i="4"/>
  <c r="F21" i="12"/>
  <c r="F15" i="12"/>
  <c r="F11" i="12"/>
  <c r="T3" i="39"/>
  <c r="N42" i="11"/>
  <c r="N34" i="11"/>
  <c r="N26" i="11"/>
  <c r="N18" i="11"/>
  <c r="N10" i="11"/>
  <c r="F10" i="11"/>
  <c r="F63" i="4"/>
  <c r="J20" i="30"/>
  <c r="J32" i="30"/>
  <c r="F20" i="30"/>
  <c r="K4" i="39"/>
  <c r="F14" i="30"/>
  <c r="J26" i="30"/>
  <c r="P6" i="39"/>
  <c r="J14" i="30"/>
  <c r="K7" i="39"/>
  <c r="F32" i="30"/>
  <c r="F40" i="11"/>
  <c r="F32" i="11"/>
  <c r="J20" i="11"/>
  <c r="F19" i="11"/>
  <c r="J15" i="11"/>
  <c r="J12" i="11"/>
  <c r="F11" i="11"/>
  <c r="F50" i="4"/>
  <c r="J31" i="11"/>
  <c r="J24" i="11"/>
  <c r="F23" i="11"/>
  <c r="F20" i="11"/>
  <c r="F15" i="11"/>
  <c r="F12" i="11"/>
  <c r="J72" i="4"/>
  <c r="J68" i="4"/>
  <c r="J64" i="4"/>
  <c r="J49" i="4"/>
  <c r="J44" i="4"/>
  <c r="J36" i="4"/>
  <c r="J32" i="4"/>
  <c r="F38" i="4"/>
  <c r="J17" i="11"/>
  <c r="J37" i="11"/>
  <c r="J23" i="11"/>
  <c r="F24" i="4"/>
  <c r="F42" i="11"/>
  <c r="F34" i="11"/>
  <c r="J29" i="11"/>
  <c r="N3" i="39"/>
  <c r="F32" i="4"/>
  <c r="J42" i="11"/>
  <c r="J39" i="11"/>
  <c r="F35" i="11"/>
  <c r="J34" i="11"/>
  <c r="F18" i="11"/>
  <c r="F27" i="11"/>
  <c r="J26" i="11"/>
  <c r="F45" i="11"/>
  <c r="J44" i="11"/>
  <c r="F26" i="11"/>
  <c r="J45" i="11"/>
  <c r="J40" i="11"/>
  <c r="F39" i="11"/>
  <c r="J35" i="11"/>
  <c r="F30" i="11"/>
  <c r="F29" i="11"/>
  <c r="J28" i="11"/>
  <c r="J21" i="11"/>
  <c r="F16" i="11"/>
  <c r="J11" i="11"/>
  <c r="F38" i="11"/>
  <c r="F37" i="11"/>
  <c r="J36" i="11"/>
  <c r="J32" i="11"/>
  <c r="F31" i="11"/>
  <c r="J27" i="11"/>
  <c r="J19" i="11"/>
  <c r="J16" i="11"/>
  <c r="F14" i="11"/>
  <c r="J13" i="11"/>
  <c r="F41" i="11"/>
  <c r="J38" i="11"/>
  <c r="F33" i="11"/>
  <c r="J30" i="11"/>
  <c r="F25" i="11"/>
  <c r="J22" i="11"/>
  <c r="N5" i="39"/>
  <c r="F17" i="11"/>
  <c r="J14" i="11"/>
  <c r="I4" i="39"/>
  <c r="F24" i="11"/>
  <c r="I6" i="39"/>
  <c r="F44" i="11"/>
  <c r="I7" i="39"/>
  <c r="J41" i="11"/>
  <c r="F36" i="11"/>
  <c r="J33" i="11"/>
  <c r="F28" i="11"/>
  <c r="J25" i="11"/>
  <c r="F22" i="11"/>
  <c r="S3" i="39"/>
  <c r="D3" i="39"/>
  <c r="D4" i="39"/>
  <c r="F21" i="11"/>
  <c r="J18" i="11"/>
  <c r="F13" i="11"/>
  <c r="J10" i="11"/>
  <c r="N4" i="39"/>
  <c r="F64" i="4"/>
  <c r="F44" i="4"/>
  <c r="F58" i="4"/>
  <c r="F71" i="4"/>
  <c r="F68" i="4"/>
  <c r="F67" i="4"/>
  <c r="F36" i="4"/>
  <c r="F59" i="4"/>
  <c r="J61" i="4"/>
  <c r="J57" i="4"/>
  <c r="F55" i="4"/>
  <c r="F51" i="4"/>
  <c r="F46" i="4"/>
  <c r="F42" i="4"/>
  <c r="J24" i="4"/>
  <c r="J67" i="4"/>
  <c r="J66" i="4"/>
  <c r="J59" i="4"/>
  <c r="J58" i="4"/>
  <c r="F57" i="4"/>
  <c r="J51" i="4"/>
  <c r="J50" i="4"/>
  <c r="F49" i="4"/>
  <c r="J42" i="4"/>
  <c r="J71" i="4"/>
  <c r="J70" i="4"/>
  <c r="J55" i="4"/>
  <c r="J54" i="4"/>
  <c r="J46" i="4"/>
  <c r="F45" i="4"/>
  <c r="J38" i="4"/>
  <c r="F37" i="4"/>
  <c r="J45" i="4"/>
  <c r="J41" i="4"/>
  <c r="J37" i="4"/>
  <c r="J33" i="4"/>
  <c r="J31" i="4"/>
  <c r="J29" i="4"/>
  <c r="J27" i="4"/>
  <c r="J25" i="4"/>
  <c r="J23" i="4"/>
  <c r="F33" i="4"/>
  <c r="F31" i="4"/>
  <c r="F29" i="4"/>
  <c r="F27" i="4"/>
  <c r="F25" i="4"/>
  <c r="F23" i="4"/>
  <c r="F65" i="4" l="1"/>
  <c r="N8" i="11"/>
  <c r="J18" i="4"/>
  <c r="J65" i="4"/>
  <c r="F9" i="4"/>
  <c r="C5" i="39"/>
  <c r="G5" i="39" s="1"/>
  <c r="J26" i="4"/>
  <c r="C7" i="39"/>
  <c r="G7" i="39" s="1"/>
  <c r="F69" i="4"/>
  <c r="F26" i="4"/>
  <c r="M7" i="39"/>
  <c r="Q7" i="39" s="1"/>
  <c r="J39" i="4"/>
  <c r="F39" i="4"/>
  <c r="J56" i="4"/>
  <c r="R7" i="39"/>
  <c r="V7" i="39" s="1"/>
  <c r="F48" i="4"/>
  <c r="F22" i="4"/>
  <c r="J48" i="4"/>
  <c r="J69" i="4"/>
  <c r="J30" i="4"/>
  <c r="C6" i="39"/>
  <c r="G6" i="39" s="1"/>
  <c r="J35" i="4"/>
  <c r="F52" i="4"/>
  <c r="F35" i="4"/>
  <c r="J52" i="4"/>
  <c r="J8" i="12"/>
  <c r="O3" i="39"/>
  <c r="J22" i="4"/>
  <c r="M5" i="39"/>
  <c r="Q5" i="39" s="1"/>
  <c r="F8" i="12"/>
  <c r="J3" i="39"/>
  <c r="J43" i="4"/>
  <c r="F56" i="4"/>
  <c r="F30" i="4"/>
  <c r="M6" i="39"/>
  <c r="Q6" i="39" s="1"/>
  <c r="F43" i="4"/>
  <c r="F12" i="30"/>
  <c r="F10" i="30"/>
  <c r="J13" i="30"/>
  <c r="J11" i="30"/>
  <c r="F13" i="30"/>
  <c r="F11" i="30"/>
  <c r="J12" i="30"/>
  <c r="J10" i="30"/>
  <c r="F18" i="4"/>
  <c r="F8" i="11"/>
  <c r="I3" i="39"/>
  <c r="J8" i="11"/>
  <c r="F8" i="30"/>
  <c r="F12" i="4"/>
  <c r="J11" i="4"/>
  <c r="J16" i="4"/>
  <c r="J19" i="4"/>
  <c r="F19" i="4"/>
  <c r="F20" i="4"/>
  <c r="F11" i="4"/>
  <c r="J10" i="4"/>
  <c r="F14" i="4"/>
  <c r="F10" i="4"/>
  <c r="J12" i="4"/>
  <c r="J14" i="4"/>
  <c r="J20" i="4"/>
  <c r="F16" i="4"/>
  <c r="F9" i="30"/>
  <c r="J9" i="30"/>
  <c r="J9" i="4" l="1"/>
  <c r="F17" i="4"/>
  <c r="F13" i="4"/>
  <c r="J17" i="4"/>
  <c r="J60" i="4"/>
  <c r="J13" i="4"/>
  <c r="M4" i="39"/>
  <c r="Q4" i="39" s="1"/>
  <c r="H7" i="39"/>
  <c r="L7" i="39" s="1"/>
  <c r="F60" i="4"/>
  <c r="R5" i="39"/>
  <c r="V5" i="39" s="1"/>
  <c r="J34" i="4"/>
  <c r="R6" i="39"/>
  <c r="V6" i="39" s="1"/>
  <c r="J47" i="4"/>
  <c r="H6" i="39"/>
  <c r="L6" i="39" s="1"/>
  <c r="F47" i="4"/>
  <c r="H5" i="39"/>
  <c r="L5" i="39" s="1"/>
  <c r="F34" i="4"/>
  <c r="F21" i="4"/>
  <c r="H4" i="39"/>
  <c r="L4" i="39" s="1"/>
  <c r="C4" i="39"/>
  <c r="G4" i="39" s="1"/>
  <c r="R4" i="39"/>
  <c r="V4" i="39" s="1"/>
  <c r="J21" i="4"/>
  <c r="J8" i="30"/>
  <c r="R3" i="39" l="1"/>
  <c r="J8" i="4"/>
  <c r="U3" i="39"/>
  <c r="F8" i="4"/>
  <c r="K3" i="39"/>
  <c r="H3" i="39"/>
  <c r="P3" i="39"/>
  <c r="M3" i="39"/>
  <c r="F3" i="39"/>
  <c r="C3" i="39"/>
  <c r="G3" i="39" l="1"/>
  <c r="L3" i="39"/>
  <c r="Q3" i="39"/>
  <c r="V3" i="39"/>
</calcChain>
</file>

<file path=xl/sharedStrings.xml><?xml version="1.0" encoding="utf-8"?>
<sst xmlns="http://schemas.openxmlformats.org/spreadsheetml/2006/main" count="252" uniqueCount="112">
  <si>
    <t>Table 1</t>
  </si>
  <si>
    <t>Table 2</t>
  </si>
  <si>
    <t>Table 3</t>
  </si>
  <si>
    <t>Contents</t>
  </si>
  <si>
    <t>Intro</t>
  </si>
  <si>
    <t xml:space="preserve">Statistics and Analysis team, MMO </t>
  </si>
  <si>
    <t>Quantity (tonnes)</t>
  </si>
  <si>
    <t>Value (£'000s)</t>
  </si>
  <si>
    <t>Change</t>
  </si>
  <si>
    <t>Number of trips</t>
  </si>
  <si>
    <t>England</t>
  </si>
  <si>
    <t>Pelagic</t>
  </si>
  <si>
    <t>Shellfish</t>
  </si>
  <si>
    <t>Highlights</t>
  </si>
  <si>
    <t>Value</t>
  </si>
  <si>
    <t>England total</t>
  </si>
  <si>
    <t>10-12m total</t>
  </si>
  <si>
    <t>o12m total</t>
  </si>
  <si>
    <t>UK total</t>
  </si>
  <si>
    <t>u10m total</t>
  </si>
  <si>
    <t>Northern Ireland total</t>
  </si>
  <si>
    <t>Scotland total</t>
  </si>
  <si>
    <t>Wales total</t>
  </si>
  <si>
    <t>Brixham</t>
  </si>
  <si>
    <t>Fleetwood</t>
  </si>
  <si>
    <t>Grimsby</t>
  </si>
  <si>
    <t>Hastings</t>
  </si>
  <si>
    <t>Lowestoft</t>
  </si>
  <si>
    <t>Newlyn</t>
  </si>
  <si>
    <t>North Shields</t>
  </si>
  <si>
    <t>Plymouth</t>
  </si>
  <si>
    <t>Poole</t>
  </si>
  <si>
    <t>Scarborough</t>
  </si>
  <si>
    <t>Belfast</t>
  </si>
  <si>
    <t>Aberdeen</t>
  </si>
  <si>
    <t>Ayr</t>
  </si>
  <si>
    <t>Buckie</t>
  </si>
  <si>
    <t>Campbeltown</t>
  </si>
  <si>
    <t>Eyemouth</t>
  </si>
  <si>
    <t>Fraserburgh</t>
  </si>
  <si>
    <t>Kinlochbervie</t>
  </si>
  <si>
    <t>Lochinver</t>
  </si>
  <si>
    <t>Mallaig</t>
  </si>
  <si>
    <t>Oban</t>
  </si>
  <si>
    <t>Peterhead</t>
  </si>
  <si>
    <t>Portree</t>
  </si>
  <si>
    <t>Stornoway</t>
  </si>
  <si>
    <t>Ullapool</t>
  </si>
  <si>
    <t>Milford Haven</t>
  </si>
  <si>
    <t>Northern Ireland</t>
  </si>
  <si>
    <t>Scotland</t>
  </si>
  <si>
    <t>Wales</t>
  </si>
  <si>
    <t>Pelagic total</t>
  </si>
  <si>
    <t>Shellfish total</t>
  </si>
  <si>
    <t>Admin port</t>
  </si>
  <si>
    <t>Quantity (t)</t>
  </si>
  <si>
    <t>Value (£000's)</t>
  </si>
  <si>
    <t>Demersal</t>
  </si>
  <si>
    <t>Unknown</t>
  </si>
  <si>
    <t xml:space="preserve">Demersal </t>
  </si>
  <si>
    <t>Demersal total</t>
  </si>
  <si>
    <t>Methodology</t>
  </si>
  <si>
    <t>Glossary</t>
  </si>
  <si>
    <t>u10m</t>
  </si>
  <si>
    <t>10-12m</t>
  </si>
  <si>
    <t>12-15m</t>
  </si>
  <si>
    <t>15-24m</t>
  </si>
  <si>
    <t>o24m</t>
  </si>
  <si>
    <t>Shetland</t>
  </si>
  <si>
    <t>Orkney</t>
  </si>
  <si>
    <t>Wick</t>
  </si>
  <si>
    <t>Anstruther</t>
  </si>
  <si>
    <t>This workbook was updated 12 May 2020</t>
  </si>
  <si>
    <t xml:space="preserve">Species of demersal fish inhabit the bottom of the ocean. Key demersal species fished by the UK fleet include cod, haddock and whiting. </t>
  </si>
  <si>
    <t>Quantity</t>
  </si>
  <si>
    <t xml:space="preserve">The quantity in tonnes in reported. This is the live weight of fish caught and landed by fishers. </t>
  </si>
  <si>
    <t>Ad hoc statistical release: UK Sea Fisheries Statistics March 2020</t>
  </si>
  <si>
    <r>
      <t xml:space="preserve">Responsible Statistician: </t>
    </r>
    <r>
      <rPr>
        <sz val="11"/>
        <rFont val="Arial"/>
        <family val="2"/>
      </rPr>
      <t>Rebecca Cavanagh</t>
    </r>
  </si>
  <si>
    <r>
      <rPr>
        <b/>
        <sz val="11"/>
        <rFont val="Arial"/>
        <family val="2"/>
      </rPr>
      <t xml:space="preserve">Contact: </t>
    </r>
    <r>
      <rPr>
        <sz val="11"/>
        <rFont val="Arial"/>
        <family val="2"/>
      </rPr>
      <t>statistics@marinemanagement.org.uk</t>
    </r>
  </si>
  <si>
    <t>Published in response to the COVID-19 pandemic to provide timely evidence on impacts on commercial sea fishing activity</t>
  </si>
  <si>
    <t>Table 4</t>
  </si>
  <si>
    <t>Tables 1-4 compare fishing activity March 2019 vs March 2020</t>
  </si>
  <si>
    <t xml:space="preserve">Please note this release contains provisional data and therefore may not provide a complete picture of recent fishing activity. </t>
  </si>
  <si>
    <t>TAB1</t>
  </si>
  <si>
    <t>TAB2</t>
  </si>
  <si>
    <t>TAB3</t>
  </si>
  <si>
    <t>TAB4</t>
  </si>
  <si>
    <t>UK</t>
  </si>
  <si>
    <t>NI</t>
  </si>
  <si>
    <t>2019 val</t>
  </si>
  <si>
    <t>2020 val</t>
  </si>
  <si>
    <t>2019 tonnes</t>
  </si>
  <si>
    <t>The number of distinct trips (out from port and back to port) where fish were landed taken by a given group of vessels in a given time frame. The same vessel will account for multiple trips.</t>
  </si>
  <si>
    <t>In this publication the value in £000's is reported. This is the value fishers received for their landings at first sale as recorded on sales notes from Registered Buyers and Sellers of fish.</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</si>
  <si>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</si>
  <si>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</si>
  <si>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Vessels are registered with specific ports. This is not necessarily where they land all their catches but gives an indication of where vessels are based around the UK and its nations.</t>
  </si>
  <si>
    <t>Table 2 - Activity (value, volume landed and number of trips) of the UK fishing fleet by country and admin port March 2019 vs March 2020</t>
  </si>
  <si>
    <t>Table 1 - Activity (value and volume landed) of the UK fishing fleet by country, vessel length and species group March 2019 vs March 2020</t>
  </si>
  <si>
    <t>where a figure is less than 1 the data has been replaced with .. and no comparison between years has been made</t>
  </si>
  <si>
    <r>
      <t xml:space="preserve">We welcome feedback on this publication. Please submit your comments here: </t>
    </r>
    <r>
      <rPr>
        <u/>
        <sz val="11"/>
        <color theme="4" tint="-0.499984740745262"/>
        <rFont val="Arial"/>
        <family val="2"/>
      </rPr>
      <t>https://forms.gle/Qoaty1byCddJYryb9</t>
    </r>
    <r>
      <rPr>
        <sz val="11"/>
        <rFont val="Arial"/>
        <family val="2"/>
      </rPr>
      <t>.</t>
    </r>
  </si>
  <si>
    <r>
      <t xml:space="preserve">We welcome feedback on this publication. Please submit your comments here: </t>
    </r>
    <r>
      <rPr>
        <u/>
        <sz val="8"/>
        <color theme="4" tint="-0.499984740745262"/>
        <rFont val="Arial"/>
        <family val="2"/>
      </rPr>
      <t>https://forms.gle/Qoaty1byCddJYryb9</t>
    </r>
    <r>
      <rPr>
        <sz val="8"/>
        <rFont val="Arial"/>
        <family val="2"/>
      </rPr>
      <t>.</t>
    </r>
  </si>
  <si>
    <t>A high volume landing of mackerel by an English vessel has missing value data. Therefore, to give a more realistic estimate, the value for this landing has been imputed based on March 2019 mackerel prices.</t>
  </si>
  <si>
    <t>Activity (value and volume landed) of the UK fishing fleet by species group and country</t>
  </si>
  <si>
    <t>Table 3 - Activity (value and volume landed) of the UK fishing fleet by species group and country March 2019 vs March 2020</t>
  </si>
  <si>
    <t>Activity (value and volume landed) of the UK fishing fleet by country, vessel length and species group</t>
  </si>
  <si>
    <t>Activity (value, volume landed and number of trips) of the UK fishing fleet by country and admin port</t>
  </si>
  <si>
    <t xml:space="preserve">Activity (value and volume landed) of the UK fishing fleet by country and vessel length </t>
  </si>
  <si>
    <r>
      <t xml:space="preserve">The MMO publishes national statistics on fishing activity across the UK on a monthly basis with a two month lag: </t>
    </r>
    <r>
      <rPr>
        <u/>
        <sz val="11"/>
        <color theme="4" tint="-0.499984740745262"/>
        <rFont val="Arial"/>
        <family val="2"/>
      </rPr>
      <t xml:space="preserve">
https://www.gov.uk/government/collections/monthly-uk-sea-fisheries-statistics</t>
    </r>
    <r>
      <rPr>
        <sz val="11"/>
        <color theme="1"/>
        <rFont val="Arial"/>
        <family val="2"/>
      </rPr>
      <t xml:space="preserve">.
In response to COVID-19, the MMO will be publishing an additional ad hoc statistical release with more timely figures on fishing activity data. This will be published monthly while coronavirus continues to have a large impact on the fishing industry.
In publishing more timely data we are accepting a reduction in data quality as the picture of fishing activity may not be complete while data is still being processed. This release is therefore not badged as national statistics, reflecting the temporary nature of the recurring publication and the reduced data quality when compared to our regular monthly national statistics. 
We welcome feedback on this publication. Please submit your comments here: </t>
    </r>
    <r>
      <rPr>
        <u/>
        <sz val="11"/>
        <color theme="4" tint="-0.499984740745262"/>
        <rFont val="Arial"/>
        <family val="2"/>
      </rPr>
      <t>https://forms.gle/Qoaty1byCddJYryb9.</t>
    </r>
    <r>
      <rPr>
        <sz val="11"/>
        <color theme="1"/>
        <rFont val="Arial"/>
        <family val="2"/>
      </rPr>
      <t xml:space="preserve">
</t>
    </r>
  </si>
  <si>
    <r>
      <t xml:space="preserve">In this release, fishing activity recorded in March 2020 is compared to activity in March 2019. All quantities are reported as live weight tonnage and values are at first sale in pounds sterling (£). 
UK vessels' landed quantity was down by 17 per cent to 59,027 tonnes and the value of these landings was down more steeply at 26 per cent to £46,563,000. The number of fishing trips by UK vessels was also down by 33 per cent to 8,906 trips.
Smaller length vessels saw the greatest percentage decrease in value and quantity, with the value from the under 10m and 10-12m fleet falling by 47 and 60 per cent respectively. Quantity for these vessels was down by 35 and 32 per cent respectively. In comparison, value for the over 12m fleet decreased by 20 per cent and quantity was down 16 per cent.  
By species group, shellfish saw the greatest decrease in value of 43 per cent with a reduction in quantity of 29 per cent. By vessel nationality, the Welsh fleet saw the largest percentage decrease with value down 87 per cent and quantity down 83 per cent. This is because Wales has a large proportion of under 10m vessels that target shellfish in its fleet.
Vessels administered from Shetland had the largest decrease in quantity of 89%, vessels administered from Eyemouth had the largest decrease in the number of trips of 70% and vessels administered from Milford Haven (the entire Welsh fleet) had the largest decrease in value of 87%.
The UK's total allowable catch (TAC) for mackerel increased between 2019 and 2020. This increased TAC and landings of mackerel later in the season in 2020 explain the pattern seen in pelagic landings, particularly in England. 
We welcome feedback on this publication. Please submit your comments here: </t>
    </r>
    <r>
      <rPr>
        <u/>
        <sz val="11"/>
        <color theme="4" tint="-0.499984740745262"/>
        <rFont val="Arial"/>
        <family val="2"/>
      </rPr>
      <t>https://forms.gle/Qoaty1byCddJYryb9</t>
    </r>
    <r>
      <rPr>
        <sz val="11"/>
        <rFont val="Arial"/>
        <family val="2"/>
      </rPr>
      <t xml:space="preserve">.
</t>
    </r>
  </si>
  <si>
    <r>
      <t xml:space="preserve">Detailed information on the methodology for processing fishing activity and landings data is available here: 
</t>
    </r>
    <r>
      <rPr>
        <u/>
        <sz val="11"/>
        <color theme="4" tint="-0.499984740745262"/>
        <rFont val="Arial"/>
        <family val="2"/>
      </rPr>
      <t>https://www.gov.uk/guidance/fishing-activity-and-landings-data-collection-and-processing</t>
    </r>
    <r>
      <rPr>
        <sz val="11"/>
        <color theme="1"/>
        <rFont val="Arial"/>
        <family val="2"/>
      </rPr>
      <t>.
The raw data that feeds into this publication is equivalent to the data used to produce our regular national statistics and is processed and collected as outlined above. The main difference between this ad hoc statistical release and our national statistics is the timeliness. Due to the shorter timelines there will be some data which is not yet on our systems and will therefore not be included in this publication. In order to provide more timely evidence on the impact of COVID-19 on fisheries we accept that the picture presented here may not be complete. Data on monthly lags associated with our regular monthly statistics is available here:</t>
    </r>
    <r>
      <rPr>
        <u/>
        <sz val="11"/>
        <color theme="1"/>
        <rFont val="Arial"/>
        <family val="2"/>
      </rPr>
      <t xml:space="preserve">
</t>
    </r>
    <r>
      <rPr>
        <u/>
        <sz val="11"/>
        <color theme="4" tint="-0.499984740745262"/>
        <rFont val="Arial"/>
        <family val="2"/>
      </rPr>
      <t>https://assets.publishing.service.gov.uk/government/uploads/system/uploads/attachment_data/file/880983/Monthly_lags_-_current_month_feb20.ods</t>
    </r>
    <r>
      <rPr>
        <sz val="11"/>
        <color theme="1"/>
        <rFont val="Arial"/>
        <family val="2"/>
      </rPr>
      <t>. 
In the monthly statistics we publish with a 2 month lag, the first estimate of the month’s data is expected to be within 3 per cent of final figures. The lags associated with this ad hoc release will also be analysed and monitored in future months. 
Further, in the regular monthly national statistics we impute average values for extreme outliers. Imputation has been done to a lesser extent in this release as the focus is on publishing the timeliest data, whilst flagging the limitations. 
In terms of presentation there are differences to note between these statistics and the regular national statistics. Firstly, the data published here only covers activity by UK vessels. MMO’s regular monthly statistics includes data on landings of the foreign fleet into the UK. This has been excluded as there are longer lags for data on foreign landings. Secondly, this release breaks down landings and sales into 3 species groups (demersal, pelagic and shellfish) not individual species. More detail o</t>
    </r>
    <r>
      <rPr>
        <sz val="11"/>
        <rFont val="Arial"/>
        <family val="2"/>
      </rPr>
      <t>n vessel</t>
    </r>
    <r>
      <rPr>
        <sz val="11"/>
        <color theme="1"/>
        <rFont val="Arial"/>
        <family val="2"/>
      </rPr>
      <t xml:space="preserve"> length categories is also included, to reflect the differential impact coronavirus is having across the fishing fleet. 
Additionally, data on prices per tonne have not been published for species groups and compared to 2019. This is a useful metric when considering individual species but for this analysis the value landed is a more useful metric to assess the monetary impact of coronavirus on the fishing industry.  
We welcome feedback on this publication. Please submit your comments here: </t>
    </r>
    <r>
      <rPr>
        <u/>
        <sz val="11"/>
        <color theme="4" tint="-0.499984740745262"/>
        <rFont val="Arial"/>
        <family val="2"/>
      </rPr>
      <t>https://forms.gle/Qoaty1byCddJYryb9</t>
    </r>
    <r>
      <rPr>
        <sz val="11"/>
        <color theme="1"/>
        <rFont val="Arial"/>
        <family val="2"/>
      </rPr>
      <t xml:space="preserve">.
</t>
    </r>
  </si>
  <si>
    <t>Table 4 - Activity (value and volume landed) of the UK fishing fleet by country and vessel length March 2019 vs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</si>
</sst>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0]&quot;-&quot;;[&lt;1]&quot;..&quot;;#,##0.0"/>
    <numFmt numFmtId="169" formatCode="[&lt;10]&quot;..&quot;;[&lt;1]&quot;..&quot;;#,##0.0"/>
    <numFmt numFmtId="170" formatCode="[&lt;15]&quot;..&quot;;[&lt;1]&quot;..&quot;;#,##0.0"/>
  </numFmts>
  <fonts count="30" x14ac:knownFonts="1">
    <font>
      <sz val="11"/>
      <color theme="1"/>
      <name val="Calibri"/>
      <family val="2"/>
      <scheme val="minor"/>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0"/>
      <color rgb="FF000000"/>
      <name val="Arial"/>
      <family val="2"/>
    </font>
    <font>
      <b/>
      <sz val="11"/>
      <color rgb="FFFF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9"/>
      <name val="Arial"/>
      <family val="2"/>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u/>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rgb="FF000000"/>
      </top>
      <bottom/>
      <diagonal/>
    </border>
    <border>
      <left/>
      <right/>
      <top style="medium">
        <color rgb="FF000000"/>
      </top>
      <bottom style="thin">
        <color rgb="FF000000"/>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applyNumberFormat="0" applyFont="0" applyBorder="0" applyProtection="0"/>
    <xf numFmtId="0" fontId="7" fillId="0" borderId="0" applyNumberFormat="0" applyBorder="0" applyProtection="0"/>
    <xf numFmtId="9" fontId="16" fillId="0" borderId="0" applyFont="0" applyFill="0" applyBorder="0" applyAlignment="0" applyProtection="0"/>
    <xf numFmtId="0" fontId="18" fillId="0" borderId="0" applyNumberFormat="0" applyFill="0" applyBorder="0" applyAlignment="0" applyProtection="0"/>
    <xf numFmtId="0" fontId="24" fillId="0" borderId="0"/>
  </cellStyleXfs>
  <cellXfs count="8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8" fillId="0" borderId="0" xfId="1" applyFont="1"/>
    <xf numFmtId="0" fontId="8" fillId="0" borderId="1" xfId="1" applyFont="1" applyBorder="1"/>
    <xf numFmtId="3" fontId="8" fillId="0" borderId="2" xfId="1" applyNumberFormat="1" applyFont="1" applyBorder="1" applyAlignment="1">
      <alignment horizontal="left"/>
    </xf>
    <xf numFmtId="0" fontId="8" fillId="0" borderId="2" xfId="1" applyFont="1" applyBorder="1" applyAlignment="1">
      <alignment horizontal="left"/>
    </xf>
    <xf numFmtId="0" fontId="8" fillId="0" borderId="1" xfId="1" applyFont="1" applyBorder="1" applyAlignment="1">
      <alignment horizontal="left"/>
    </xf>
    <xf numFmtId="165" fontId="8" fillId="0" borderId="2" xfId="1" applyNumberFormat="1" applyFont="1" applyBorder="1" applyAlignment="1">
      <alignment horizontal="left"/>
    </xf>
    <xf numFmtId="0" fontId="8" fillId="0" borderId="3" xfId="1" applyFont="1" applyBorder="1"/>
    <xf numFmtId="0" fontId="8" fillId="0" borderId="3" xfId="1" applyFont="1" applyBorder="1" applyAlignment="1">
      <alignment horizontal="right"/>
    </xf>
    <xf numFmtId="1" fontId="8" fillId="0" borderId="3" xfId="1" applyNumberFormat="1" applyFont="1" applyBorder="1"/>
    <xf numFmtId="0" fontId="8" fillId="0" borderId="0" xfId="1" applyFont="1" applyAlignment="1">
      <alignment horizontal="right"/>
    </xf>
    <xf numFmtId="165" fontId="8" fillId="0" borderId="0" xfId="1" applyNumberFormat="1" applyFont="1" applyAlignment="1">
      <alignment horizontal="right"/>
    </xf>
    <xf numFmtId="0" fontId="8" fillId="0" borderId="0" xfId="1" applyFont="1" applyFill="1" applyAlignment="1">
      <alignment horizontal="right"/>
    </xf>
    <xf numFmtId="0" fontId="10" fillId="0" borderId="0" xfId="1" applyFont="1"/>
    <xf numFmtId="3" fontId="8" fillId="0" borderId="0" xfId="1" applyNumberFormat="1" applyFont="1" applyAlignment="1" applyProtection="1">
      <alignment horizontal="left"/>
    </xf>
    <xf numFmtId="3" fontId="8" fillId="0" borderId="0" xfId="1" applyNumberFormat="1" applyFont="1"/>
    <xf numFmtId="3" fontId="9" fillId="0" borderId="0" xfId="1" applyNumberFormat="1" applyFont="1" applyAlignment="1" applyProtection="1">
      <alignment horizontal="left"/>
    </xf>
    <xf numFmtId="0" fontId="11" fillId="0" borderId="0" xfId="0" applyFont="1"/>
    <xf numFmtId="0" fontId="1" fillId="0" borderId="0" xfId="0" applyFont="1"/>
    <xf numFmtId="0" fontId="12" fillId="0" borderId="0" xfId="0" applyFont="1"/>
    <xf numFmtId="0" fontId="13" fillId="0" borderId="0" xfId="0" applyFont="1"/>
    <xf numFmtId="0" fontId="14" fillId="0" borderId="0" xfId="0" quotePrefix="1" applyNumberFormat="1" applyFont="1"/>
    <xf numFmtId="0" fontId="14" fillId="0" borderId="0" xfId="0" applyFont="1"/>
    <xf numFmtId="3" fontId="8" fillId="0" borderId="0" xfId="1" applyNumberFormat="1" applyFont="1" applyAlignment="1" applyProtection="1">
      <alignment horizontal="left" indent="1"/>
    </xf>
    <xf numFmtId="0" fontId="13" fillId="0" borderId="0" xfId="0" applyFont="1" applyAlignment="1">
      <alignment horizontal="left" indent="1"/>
    </xf>
    <xf numFmtId="3" fontId="6" fillId="0" borderId="0" xfId="1" applyNumberFormat="1" applyFont="1" applyAlignment="1" applyProtection="1">
      <alignment horizontal="left"/>
    </xf>
    <xf numFmtId="3" fontId="10" fillId="0" borderId="0" xfId="1" applyNumberFormat="1" applyFont="1" applyAlignment="1" applyProtection="1">
      <alignment horizontal="left"/>
    </xf>
    <xf numFmtId="0" fontId="2" fillId="0" borderId="4" xfId="0" applyFont="1" applyBorder="1"/>
    <xf numFmtId="164" fontId="8" fillId="0" borderId="0" xfId="1" applyNumberFormat="1" applyFont="1" applyAlignment="1">
      <alignment horizontal="left"/>
    </xf>
    <xf numFmtId="0" fontId="2" fillId="0" borderId="0" xfId="0" applyFont="1" applyBorder="1"/>
    <xf numFmtId="0" fontId="13" fillId="0" borderId="0" xfId="0" applyFont="1" applyBorder="1"/>
    <xf numFmtId="3" fontId="8" fillId="0" borderId="4" xfId="1" applyNumberFormat="1" applyFont="1" applyBorder="1" applyAlignment="1" applyProtection="1">
      <alignment horizontal="left"/>
    </xf>
    <xf numFmtId="0" fontId="13" fillId="0" borderId="4" xfId="0" applyFont="1" applyBorder="1" applyAlignment="1">
      <alignment horizontal="left" indent="1"/>
    </xf>
    <xf numFmtId="0" fontId="15" fillId="0" borderId="0" xfId="0" applyFont="1"/>
    <xf numFmtId="166" fontId="8" fillId="0" borderId="0" xfId="1" applyNumberFormat="1" applyFont="1" applyAlignment="1">
      <alignment horizontal="right"/>
    </xf>
    <xf numFmtId="9" fontId="8" fillId="0" borderId="0" xfId="6" applyFont="1" applyAlignment="1">
      <alignment horizontal="right"/>
    </xf>
    <xf numFmtId="9" fontId="8" fillId="0" borderId="4" xfId="6" applyFont="1" applyBorder="1" applyAlignment="1">
      <alignment horizontal="right"/>
    </xf>
    <xf numFmtId="0" fontId="18" fillId="0" borderId="0" xfId="7"/>
    <xf numFmtId="0" fontId="2" fillId="0" borderId="0" xfId="0" applyFont="1" applyAlignment="1">
      <alignment horizontal="left" vertical="top" wrapText="1"/>
    </xf>
    <xf numFmtId="9" fontId="8" fillId="0" borderId="0" xfId="6" applyFont="1" applyBorder="1" applyAlignment="1">
      <alignment horizontal="right"/>
    </xf>
    <xf numFmtId="166" fontId="19" fillId="0" borderId="0" xfId="1" applyNumberFormat="1" applyFont="1" applyAlignment="1">
      <alignment horizontal="right"/>
    </xf>
    <xf numFmtId="9" fontId="19" fillId="0" borderId="0" xfId="6" applyFont="1" applyAlignment="1">
      <alignment horizontal="right"/>
    </xf>
    <xf numFmtId="0" fontId="19" fillId="0" borderId="0" xfId="1" applyFont="1" applyFill="1" applyAlignment="1">
      <alignment horizontal="right"/>
    </xf>
    <xf numFmtId="3" fontId="19" fillId="0" borderId="0" xfId="1" applyNumberFormat="1" applyFont="1" applyFill="1" applyAlignment="1">
      <alignment horizontal="right"/>
    </xf>
    <xf numFmtId="0" fontId="20" fillId="0" borderId="0" xfId="0" applyFont="1"/>
    <xf numFmtId="0" fontId="21" fillId="0" borderId="0" xfId="0" applyFont="1"/>
    <xf numFmtId="0" fontId="22" fillId="0" borderId="0" xfId="0" applyFont="1"/>
    <xf numFmtId="0" fontId="22" fillId="0" borderId="0" xfId="0" applyFont="1" applyAlignment="1">
      <alignment horizontal="left"/>
    </xf>
    <xf numFmtId="0" fontId="22" fillId="0" borderId="0" xfId="0" applyFont="1" applyAlignment="1">
      <alignment horizontal="left" indent="1"/>
    </xf>
    <xf numFmtId="0" fontId="2" fillId="0" borderId="0" xfId="0" applyFont="1" applyAlignment="1">
      <alignment horizontal="left"/>
    </xf>
    <xf numFmtId="0" fontId="20" fillId="0" borderId="0" xfId="0" applyFont="1" applyAlignment="1">
      <alignment vertical="top" wrapText="1"/>
    </xf>
    <xf numFmtId="0" fontId="23" fillId="0" borderId="0" xfId="0" applyFont="1"/>
    <xf numFmtId="166" fontId="8" fillId="0" borderId="4" xfId="1" applyNumberFormat="1" applyFont="1" applyBorder="1" applyAlignment="1">
      <alignment horizontal="right"/>
    </xf>
    <xf numFmtId="0" fontId="0" fillId="2" borderId="0" xfId="0" applyFill="1"/>
    <xf numFmtId="0" fontId="0" fillId="2" borderId="0" xfId="0" applyFill="1" applyBorder="1"/>
    <xf numFmtId="0" fontId="0" fillId="2" borderId="7" xfId="0" applyFill="1" applyBorder="1"/>
    <xf numFmtId="0" fontId="17" fillId="2" borderId="0" xfId="0" applyFont="1" applyFill="1"/>
    <xf numFmtId="0" fontId="17" fillId="2" borderId="6" xfId="0" applyFont="1" applyFill="1" applyBorder="1"/>
    <xf numFmtId="0" fontId="17" fillId="2" borderId="5" xfId="0" applyFont="1" applyFill="1" applyBorder="1"/>
    <xf numFmtId="3" fontId="0" fillId="2" borderId="0" xfId="0" applyNumberFormat="1" applyFill="1" applyBorder="1"/>
    <xf numFmtId="3" fontId="0" fillId="2" borderId="0" xfId="0" applyNumberFormat="1" applyFill="1" applyBorder="1" applyAlignment="1">
      <alignment wrapText="1"/>
    </xf>
    <xf numFmtId="3" fontId="0" fillId="2" borderId="7" xfId="0" applyNumberFormat="1" applyFill="1" applyBorder="1"/>
    <xf numFmtId="3" fontId="0" fillId="2" borderId="7" xfId="0" applyNumberFormat="1" applyFill="1" applyBorder="1" applyAlignment="1">
      <alignment wrapText="1"/>
    </xf>
    <xf numFmtId="0" fontId="2" fillId="0" borderId="0" xfId="0" applyFont="1" applyAlignment="1">
      <alignment vertical="top" wrapText="1"/>
    </xf>
    <xf numFmtId="168" fontId="25" fillId="0" borderId="0" xfId="8" applyNumberFormat="1" applyFont="1" applyAlignment="1">
      <alignment horizontal="right"/>
    </xf>
    <xf numFmtId="169" fontId="25" fillId="0" borderId="0" xfId="8" applyNumberFormat="1" applyFont="1" applyAlignment="1">
      <alignment horizontal="right"/>
    </xf>
    <xf numFmtId="9" fontId="8" fillId="0" borderId="0" xfId="6" applyFont="1" applyFill="1" applyAlignment="1">
      <alignment horizontal="right"/>
    </xf>
    <xf numFmtId="0" fontId="13" fillId="0" borderId="0" xfId="0" applyFont="1" applyFill="1"/>
    <xf numFmtId="168" fontId="25" fillId="0" borderId="0" xfId="8" applyNumberFormat="1" applyFont="1" applyFill="1" applyAlignment="1">
      <alignment horizontal="right"/>
    </xf>
    <xf numFmtId="169" fontId="25" fillId="0" borderId="0" xfId="8" applyNumberFormat="1" applyFont="1" applyFill="1" applyAlignment="1">
      <alignment horizontal="right"/>
    </xf>
    <xf numFmtId="166" fontId="8" fillId="0" borderId="0" xfId="1" applyNumberFormat="1" applyFont="1" applyFill="1" applyAlignment="1">
      <alignment horizontal="right"/>
    </xf>
    <xf numFmtId="0" fontId="2" fillId="0" borderId="0" xfId="0" applyFont="1" applyFill="1"/>
    <xf numFmtId="170" fontId="25" fillId="0" borderId="0" xfId="8" applyNumberFormat="1" applyFont="1" applyAlignment="1">
      <alignment horizontal="right"/>
    </xf>
    <xf numFmtId="170" fontId="25" fillId="0" borderId="0" xfId="8" applyNumberFormat="1" applyFont="1" applyFill="1" applyAlignment="1">
      <alignment horizontal="right"/>
    </xf>
    <xf numFmtId="9" fontId="19" fillId="0" borderId="0" xfId="6" applyFont="1" applyFill="1" applyAlignment="1">
      <alignment horizontal="right"/>
    </xf>
    <xf numFmtId="0" fontId="26" fillId="0" borderId="0" xfId="0" applyFont="1"/>
    <xf numFmtId="0" fontId="25" fillId="0" borderId="0" xfId="0" applyFont="1"/>
    <xf numFmtId="0" fontId="26" fillId="0" borderId="0" xfId="0" applyFont="1" applyBorder="1"/>
    <xf numFmtId="9" fontId="28" fillId="0" borderId="0" xfId="6" applyFont="1" applyBorder="1" applyAlignment="1">
      <alignment horizontal="right"/>
    </xf>
    <xf numFmtId="0" fontId="26" fillId="0" borderId="0" xfId="0" applyFont="1" applyAlignment="1">
      <alignment vertical="top" wrapText="1"/>
    </xf>
    <xf numFmtId="0" fontId="2" fillId="0" borderId="0" xfId="0" applyFont="1" applyAlignment="1">
      <alignment horizontal="left" vertical="top" wrapText="1"/>
    </xf>
    <xf numFmtId="0" fontId="20" fillId="0" borderId="0" xfId="0" applyFont="1" applyAlignment="1">
      <alignment horizontal="left" vertical="top" wrapText="1"/>
    </xf>
    <xf numFmtId="0" fontId="26" fillId="0" borderId="0" xfId="0" applyFont="1" applyAlignment="1">
      <alignment horizontal="left" vertical="top" wrapText="1"/>
    </xf>
    <xf numFmtId="0" fontId="17" fillId="2" borderId="7" xfId="0" applyFont="1" applyFill="1" applyBorder="1" applyAlignment="1">
      <alignment horizontal="center"/>
    </xf>
  </cellXfs>
  <cellStyles count="9">
    <cellStyle name="Comma 2" xfId="2"/>
    <cellStyle name="Hyperlink" xfId="7" builtinId="8"/>
    <cellStyle name="Normal" xfId="0" builtinId="0"/>
    <cellStyle name="Normal 2" xfId="4"/>
    <cellStyle name="Normal 3" xfId="5"/>
    <cellStyle name="Normal 4" xfId="1"/>
    <cellStyle name="Normal_TAB3_3" xfId="8"/>
    <cellStyle name="Percent" xfId="6" builtinId="5"/>
    <cellStyle name="Percent 2" xf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England</c:v>
          </c:tx>
          <c:spPr>
            <a:solidFill>
              <a:schemeClr val="accent6">
                <a:shade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1'!$D$21,'Table 1'!$E$21,'Table 1'!$H$21,'Table 1'!$I$21)</c:f>
              <c:numCache>
                <c:formatCode>" "#,##0" ";"-"#,##0" ";" -"00" ";" "@" "</c:formatCode>
                <c:ptCount val="4"/>
                <c:pt idx="0">
                  <c:v>19649.737519999995</c:v>
                </c:pt>
                <c:pt idx="1">
                  <c:v>18373.849226438579</c:v>
                </c:pt>
                <c:pt idx="2">
                  <c:v>12199.521399999998</c:v>
                </c:pt>
                <c:pt idx="3">
                  <c:v>14144.682799999999</c:v>
                </c:pt>
              </c:numCache>
            </c:numRef>
          </c:val>
        </c:ser>
        <c:ser>
          <c:idx val="1"/>
          <c:order val="1"/>
          <c:tx>
            <c:v>Northern Ireland</c:v>
          </c:tx>
          <c:spPr>
            <a:solidFill>
              <a:schemeClr val="accent6">
                <a:shade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1'!$D$34,'Table 1'!$E$34,'Table 1'!$H$34,'Table 1'!$I$34)</c:f>
              <c:numCache>
                <c:formatCode>" "#,##0" ";"-"#,##0" ";" -"00" ";" "@" "</c:formatCode>
                <c:ptCount val="4"/>
                <c:pt idx="0">
                  <c:v>3371.8798499999998</c:v>
                </c:pt>
                <c:pt idx="1">
                  <c:v>2292.5474200000003</c:v>
                </c:pt>
                <c:pt idx="2">
                  <c:v>3912.6572999999999</c:v>
                </c:pt>
                <c:pt idx="3">
                  <c:v>3687.9350999999997</c:v>
                </c:pt>
              </c:numCache>
            </c:numRef>
          </c:val>
        </c:ser>
        <c:ser>
          <c:idx val="2"/>
          <c:order val="2"/>
          <c:tx>
            <c:v>Scotland</c:v>
          </c:tx>
          <c:spPr>
            <a:solidFill>
              <a:schemeClr val="accent6">
                <a:tint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1'!$D$47,'Table 1'!$E$47,'Table 1'!$H$47,'Table 1'!$I$47)</c:f>
              <c:numCache>
                <c:formatCode>" "#,##0" ";"-"#,##0" ";" -"00" ";" "@" "</c:formatCode>
                <c:ptCount val="4"/>
                <c:pt idx="0">
                  <c:v>35999.634610000016</c:v>
                </c:pt>
                <c:pt idx="1">
                  <c:v>25413.906819999997</c:v>
                </c:pt>
                <c:pt idx="2">
                  <c:v>52982.395900000003</c:v>
                </c:pt>
                <c:pt idx="3">
                  <c:v>40872.990699999995</c:v>
                </c:pt>
              </c:numCache>
            </c:numRef>
          </c:val>
        </c:ser>
        <c:ser>
          <c:idx val="3"/>
          <c:order val="3"/>
          <c:tx>
            <c:v>Wales</c:v>
          </c:tx>
          <c:spPr>
            <a:solidFill>
              <a:schemeClr val="accent6">
                <a:tint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1'!$D$60,'Table 1'!$E$60,'Table 1'!$H$60,'Table 1'!$I$60)</c:f>
              <c:numCache>
                <c:formatCode>" "#,##0" ";"-"#,##0" ";" -"00" ";" "@" "</c:formatCode>
                <c:ptCount val="4"/>
                <c:pt idx="0">
                  <c:v>3695.6924300000001</c:v>
                </c:pt>
                <c:pt idx="1">
                  <c:v>482.63099</c:v>
                </c:pt>
                <c:pt idx="2">
                  <c:v>1847.4803999999999</c:v>
                </c:pt>
                <c:pt idx="3">
                  <c:v>321.23009999999999</c:v>
                </c:pt>
              </c:numCache>
            </c:numRef>
          </c:val>
        </c:ser>
        <c:dLbls>
          <c:showLegendKey val="0"/>
          <c:showVal val="0"/>
          <c:showCatName val="0"/>
          <c:showSerName val="0"/>
          <c:showPercent val="0"/>
          <c:showBubbleSize val="0"/>
        </c:dLbls>
        <c:gapWidth val="150"/>
        <c:overlap val="100"/>
        <c:axId val="195326704"/>
        <c:axId val="195327096"/>
      </c:barChart>
      <c:catAx>
        <c:axId val="1953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327096"/>
        <c:crosses val="autoZero"/>
        <c:auto val="1"/>
        <c:lblAlgn val="ctr"/>
        <c:lblOffset val="100"/>
        <c:noMultiLvlLbl val="0"/>
      </c:catAx>
      <c:valAx>
        <c:axId val="195327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326704"/>
        <c:crosses val="autoZero"/>
        <c:crossBetween val="between"/>
      </c:valAx>
      <c:spPr>
        <a:noFill/>
        <a:ln>
          <a:noFill/>
        </a:ln>
        <a:effectLst/>
      </c:spPr>
    </c:plotArea>
    <c:legend>
      <c:legendPos val="t"/>
      <c:layout>
        <c:manualLayout>
          <c:xMode val="edge"/>
          <c:yMode val="edge"/>
          <c:x val="0.80629385083042548"/>
          <c:y val="1.4754833716962793E-2"/>
          <c:w val="0.18477621104610689"/>
          <c:h val="0.201347798945484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Demersal</c:v>
          </c:tx>
          <c:spPr>
            <a:solidFill>
              <a:schemeClr val="accent1">
                <a:shade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3'!$D$9,'Table 3'!$E$9,'Table 3'!$H$9,'Table 3'!$I$9)</c:f>
              <c:numCache>
                <c:formatCode>" "#,##0" ";"-"#,##0" ";" -"00" ";" "@" "</c:formatCode>
                <c:ptCount val="4"/>
                <c:pt idx="0">
                  <c:v>23737.617650000011</c:v>
                </c:pt>
                <c:pt idx="1">
                  <c:v>18214.398179999989</c:v>
                </c:pt>
                <c:pt idx="2">
                  <c:v>12484.586300000006</c:v>
                </c:pt>
                <c:pt idx="3">
                  <c:v>10499.958099999991</c:v>
                </c:pt>
              </c:numCache>
            </c:numRef>
          </c:val>
        </c:ser>
        <c:ser>
          <c:idx val="1"/>
          <c:order val="1"/>
          <c:tx>
            <c:v>Pelagic</c:v>
          </c:tx>
          <c:spPr>
            <a:solidFill>
              <a:schemeClr val="accent1"/>
            </a:solidFill>
            <a:ln>
              <a:noFill/>
            </a:ln>
            <a:effectLst/>
          </c:spPr>
          <c:invertIfNegative val="0"/>
          <c:cat>
            <c:strLit>
              <c:ptCount val="4"/>
              <c:pt idx="0">
                <c:v>Value 2019 (£ 000s)</c:v>
              </c:pt>
              <c:pt idx="1">
                <c:v> Value 2020 (£ 000s)</c:v>
              </c:pt>
              <c:pt idx="2">
                <c:v> Landings 2019 (tonnes)</c:v>
              </c:pt>
              <c:pt idx="3">
                <c:v> Landings 2020 (tonnes)</c:v>
              </c:pt>
            </c:strLit>
          </c:cat>
          <c:val>
            <c:numRef>
              <c:f>('Table 3'!$D$14,'Table 3'!$E$14,'Table 3'!$H$14,'Table 3'!$I$14)</c:f>
              <c:numCache>
                <c:formatCode>" "#,##0" ";"-"#,##0" ";" -"00" ";" "@" "</c:formatCode>
                <c:ptCount val="4"/>
                <c:pt idx="0">
                  <c:v>11504.923360000001</c:v>
                </c:pt>
                <c:pt idx="1">
                  <c:v>12629.377896438576</c:v>
                </c:pt>
                <c:pt idx="2">
                  <c:v>48678.192799999997</c:v>
                </c:pt>
                <c:pt idx="3">
                  <c:v>41593.833800000008</c:v>
                </c:pt>
              </c:numCache>
            </c:numRef>
          </c:val>
        </c:ser>
        <c:ser>
          <c:idx val="2"/>
          <c:order val="2"/>
          <c:tx>
            <c:v>Shellfish</c:v>
          </c:tx>
          <c:spPr>
            <a:solidFill>
              <a:schemeClr val="accent1">
                <a:tint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3'!$D$19,'Table 3'!$E$19,'Table 3'!$H$19,'Table 3'!$I$19)</c:f>
              <c:numCache>
                <c:formatCode>" "#,##0" ";"-"#,##0" ";" -"00" ";" "@" "</c:formatCode>
                <c:ptCount val="4"/>
                <c:pt idx="0">
                  <c:v>27474.403400000007</c:v>
                </c:pt>
                <c:pt idx="1">
                  <c:v>15719.158380000003</c:v>
                </c:pt>
                <c:pt idx="2">
                  <c:v>9779.2758999999969</c:v>
                </c:pt>
                <c:pt idx="3">
                  <c:v>6933.0468000000019</c:v>
                </c:pt>
              </c:numCache>
            </c:numRef>
          </c:val>
        </c:ser>
        <c:dLbls>
          <c:showLegendKey val="0"/>
          <c:showVal val="0"/>
          <c:showCatName val="0"/>
          <c:showSerName val="0"/>
          <c:showPercent val="0"/>
          <c:showBubbleSize val="0"/>
        </c:dLbls>
        <c:gapWidth val="150"/>
        <c:overlap val="100"/>
        <c:axId val="195325136"/>
        <c:axId val="233680264"/>
      </c:barChart>
      <c:catAx>
        <c:axId val="19532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3680264"/>
        <c:crosses val="autoZero"/>
        <c:auto val="1"/>
        <c:lblAlgn val="ctr"/>
        <c:lblOffset val="100"/>
        <c:noMultiLvlLbl val="0"/>
      </c:catAx>
      <c:valAx>
        <c:axId val="233680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325136"/>
        <c:crosses val="autoZero"/>
        <c:crossBetween val="between"/>
      </c:valAx>
      <c:spPr>
        <a:noFill/>
        <a:ln>
          <a:noFill/>
        </a:ln>
        <a:effectLst/>
      </c:spPr>
    </c:plotArea>
    <c:legend>
      <c:legendPos val="t"/>
      <c:layout>
        <c:manualLayout>
          <c:xMode val="edge"/>
          <c:yMode val="edge"/>
          <c:x val="0.81694347312017312"/>
          <c:y val="6.873593268146079E-2"/>
          <c:w val="0.17412660478143108"/>
          <c:h val="0.147366699980986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28576</xdr:rowOff>
    </xdr:from>
    <xdr:to>
      <xdr:col>2</xdr:col>
      <xdr:colOff>428625</xdr:colOff>
      <xdr:row>7</xdr:row>
      <xdr:rowOff>41481</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28576"/>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3380</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38099</xdr:colOff>
      <xdr:row>2</xdr:row>
      <xdr:rowOff>61911</xdr:rowOff>
    </xdr:from>
    <xdr:to>
      <xdr:col>11</xdr:col>
      <xdr:colOff>514349</xdr:colOff>
      <xdr:row>20</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2</xdr:row>
      <xdr:rowOff>47625</xdr:rowOff>
    </xdr:from>
    <xdr:to>
      <xdr:col>21</xdr:col>
      <xdr:colOff>314325</xdr:colOff>
      <xdr:row>20</xdr:row>
      <xdr:rowOff>147638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561975</xdr:colOff>
      <xdr:row>2</xdr:row>
      <xdr:rowOff>47625</xdr:rowOff>
    </xdr:from>
    <xdr:to>
      <xdr:col>20</xdr:col>
      <xdr:colOff>542925</xdr:colOff>
      <xdr:row>3</xdr:row>
      <xdr:rowOff>142875</xdr:rowOff>
    </xdr:to>
    <xdr:sp macro="" textlink="">
      <xdr:nvSpPr>
        <xdr:cNvPr id="6" name="TextBox 5"/>
        <xdr:cNvSpPr txBox="1"/>
      </xdr:nvSpPr>
      <xdr:spPr>
        <a:xfrm>
          <a:off x="8305800" y="495300"/>
          <a:ext cx="5467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100" b="1" i="0" baseline="0">
              <a:solidFill>
                <a:schemeClr val="dk1"/>
              </a:solidFill>
              <a:effectLst/>
              <a:latin typeface="Arial" panose="020B0604020202020204" pitchFamily="34" charset="0"/>
              <a:ea typeface="+mn-ea"/>
              <a:cs typeface="Arial" panose="020B0604020202020204" pitchFamily="34" charset="0"/>
            </a:rPr>
            <a:t>Comparison of UK vessels' value and quantity landed by species group: March</a:t>
          </a:r>
          <a:endParaRPr lang="en-GB" sz="1200">
            <a:effectLst/>
            <a:latin typeface="Arial" panose="020B0604020202020204" pitchFamily="34" charset="0"/>
            <a:cs typeface="Arial" panose="020B0604020202020204" pitchFamily="34" charset="0"/>
          </a:endParaRPr>
        </a:p>
      </xdr:txBody>
    </xdr:sp>
    <xdr:clientData/>
  </xdr:twoCellAnchor>
  <xdr:twoCellAnchor>
    <xdr:from>
      <xdr:col>4</xdr:col>
      <xdr:colOff>47625</xdr:colOff>
      <xdr:row>2</xdr:row>
      <xdr:rowOff>38100</xdr:rowOff>
    </xdr:from>
    <xdr:to>
      <xdr:col>10</xdr:col>
      <xdr:colOff>9525</xdr:colOff>
      <xdr:row>3</xdr:row>
      <xdr:rowOff>133350</xdr:rowOff>
    </xdr:to>
    <xdr:sp macro="" textlink="">
      <xdr:nvSpPr>
        <xdr:cNvPr id="5" name="TextBox 4"/>
        <xdr:cNvSpPr txBox="1"/>
      </xdr:nvSpPr>
      <xdr:spPr>
        <a:xfrm>
          <a:off x="2486025" y="485775"/>
          <a:ext cx="46577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Comparison of value and quantity</a:t>
          </a:r>
          <a:r>
            <a:rPr lang="en-GB" sz="1100" b="1" baseline="0">
              <a:latin typeface="Arial" panose="020B0604020202020204" pitchFamily="34" charset="0"/>
              <a:cs typeface="Arial" panose="020B0604020202020204" pitchFamily="34" charset="0"/>
            </a:rPr>
            <a:t> landed</a:t>
          </a:r>
          <a:r>
            <a:rPr lang="en-GB" sz="1100" b="1">
              <a:latin typeface="Arial" panose="020B0604020202020204" pitchFamily="34" charset="0"/>
              <a:cs typeface="Arial" panose="020B0604020202020204" pitchFamily="34" charset="0"/>
            </a:rPr>
            <a:t> by UK vessels: March</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70055</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3380</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E1:U21"/>
  <sheetViews>
    <sheetView showGridLines="0" tabSelected="1" workbookViewId="0">
      <selection activeCell="E9" sqref="E9"/>
    </sheetView>
  </sheetViews>
  <sheetFormatPr defaultColWidth="9.109375" defaultRowHeight="13.8" x14ac:dyDescent="0.25"/>
  <cols>
    <col min="1" max="16384" width="9.109375" style="1"/>
  </cols>
  <sheetData>
    <row r="1" spans="5:21" x14ac:dyDescent="0.25">
      <c r="E1" s="21"/>
    </row>
    <row r="9" spans="5:21" ht="21" x14ac:dyDescent="0.4">
      <c r="E9" s="23" t="s">
        <v>76</v>
      </c>
      <c r="F9" s="48"/>
      <c r="G9" s="48"/>
      <c r="H9" s="48"/>
      <c r="I9" s="48"/>
      <c r="J9" s="48"/>
      <c r="K9" s="48"/>
      <c r="L9" s="48"/>
      <c r="M9" s="48"/>
      <c r="N9" s="48"/>
      <c r="O9" s="48"/>
      <c r="P9" s="48"/>
      <c r="Q9" s="48"/>
      <c r="R9" s="48"/>
      <c r="S9" s="48"/>
      <c r="T9" s="48"/>
      <c r="U9" s="48"/>
    </row>
    <row r="10" spans="5:21" ht="15" x14ac:dyDescent="0.25">
      <c r="E10" s="55" t="s">
        <v>79</v>
      </c>
      <c r="F10" s="48"/>
      <c r="G10" s="48"/>
      <c r="H10" s="48"/>
      <c r="I10" s="48"/>
      <c r="J10" s="48"/>
      <c r="K10" s="48"/>
      <c r="L10" s="48"/>
      <c r="M10" s="48"/>
      <c r="N10" s="48"/>
      <c r="O10" s="48"/>
      <c r="P10" s="48"/>
      <c r="Q10" s="48"/>
      <c r="R10" s="48"/>
      <c r="S10" s="48"/>
      <c r="T10" s="48"/>
      <c r="U10" s="48"/>
    </row>
    <row r="11" spans="5:21" x14ac:dyDescent="0.25">
      <c r="E11" s="48"/>
      <c r="F11" s="48"/>
      <c r="G11" s="48"/>
      <c r="H11" s="48"/>
      <c r="I11" s="48"/>
      <c r="J11" s="48"/>
      <c r="K11" s="48"/>
      <c r="L11" s="48"/>
      <c r="M11" s="48"/>
      <c r="N11" s="48"/>
      <c r="O11" s="48"/>
      <c r="P11" s="48"/>
      <c r="Q11" s="48"/>
      <c r="R11" s="48"/>
      <c r="S11" s="48"/>
      <c r="T11" s="48"/>
      <c r="U11" s="48"/>
    </row>
    <row r="12" spans="5:21" x14ac:dyDescent="0.25">
      <c r="E12" s="50" t="s">
        <v>5</v>
      </c>
      <c r="F12" s="48"/>
      <c r="G12" s="48"/>
      <c r="H12" s="48"/>
      <c r="I12" s="48"/>
      <c r="J12" s="48"/>
      <c r="K12" s="48"/>
      <c r="L12" s="48"/>
      <c r="M12" s="48"/>
      <c r="N12" s="48"/>
      <c r="O12" s="48"/>
      <c r="P12" s="48"/>
      <c r="Q12" s="48"/>
      <c r="R12" s="48"/>
      <c r="S12" s="48"/>
      <c r="T12" s="48"/>
      <c r="U12" s="48"/>
    </row>
    <row r="13" spans="5:21" x14ac:dyDescent="0.25">
      <c r="E13" s="50"/>
      <c r="F13" s="48"/>
      <c r="G13" s="48"/>
      <c r="H13" s="48"/>
      <c r="I13" s="48"/>
      <c r="J13" s="48"/>
      <c r="K13" s="48"/>
      <c r="L13" s="48"/>
      <c r="M13" s="48"/>
      <c r="N13" s="48"/>
      <c r="O13" s="48"/>
      <c r="P13" s="48"/>
      <c r="Q13" s="48"/>
      <c r="R13" s="48"/>
      <c r="S13" s="48"/>
      <c r="T13" s="48"/>
      <c r="U13" s="48"/>
    </row>
    <row r="14" spans="5:21" x14ac:dyDescent="0.25">
      <c r="E14" s="50" t="s">
        <v>77</v>
      </c>
      <c r="F14" s="48"/>
      <c r="G14" s="48"/>
      <c r="H14" s="48"/>
      <c r="I14" s="48"/>
      <c r="J14" s="48"/>
      <c r="K14" s="48"/>
      <c r="L14" s="48"/>
      <c r="M14" s="48"/>
      <c r="N14" s="48"/>
      <c r="O14" s="48"/>
      <c r="P14" s="48"/>
      <c r="Q14" s="48"/>
      <c r="R14" s="48"/>
      <c r="S14" s="48"/>
      <c r="T14" s="48"/>
      <c r="U14" s="48"/>
    </row>
    <row r="15" spans="5:21" x14ac:dyDescent="0.25">
      <c r="E15" s="48" t="s">
        <v>78</v>
      </c>
      <c r="F15" s="48"/>
      <c r="G15" s="48"/>
      <c r="H15" s="48"/>
      <c r="I15" s="48"/>
      <c r="J15" s="48"/>
      <c r="K15" s="48"/>
      <c r="L15" s="48"/>
      <c r="M15" s="48"/>
      <c r="N15" s="48"/>
      <c r="O15" s="48"/>
      <c r="P15" s="48"/>
      <c r="Q15" s="48"/>
      <c r="R15" s="48"/>
      <c r="S15" s="48"/>
      <c r="T15" s="48"/>
      <c r="U15" s="48"/>
    </row>
    <row r="16" spans="5:21" x14ac:dyDescent="0.25">
      <c r="E16" s="48"/>
      <c r="F16" s="48"/>
      <c r="G16" s="48"/>
      <c r="H16" s="48"/>
      <c r="I16" s="48"/>
      <c r="J16" s="48"/>
      <c r="K16" s="48"/>
      <c r="L16" s="48"/>
      <c r="M16" s="48"/>
      <c r="N16" s="48"/>
      <c r="O16" s="48"/>
      <c r="P16" s="48"/>
      <c r="Q16" s="48"/>
      <c r="R16" s="48"/>
      <c r="S16" s="48"/>
      <c r="T16" s="48"/>
      <c r="U16" s="48"/>
    </row>
    <row r="17" spans="5:21" x14ac:dyDescent="0.25">
      <c r="E17" s="48" t="s">
        <v>72</v>
      </c>
      <c r="F17" s="48"/>
      <c r="G17" s="48"/>
      <c r="H17" s="48"/>
      <c r="I17" s="48"/>
      <c r="J17" s="48"/>
      <c r="K17" s="48"/>
      <c r="L17" s="48"/>
      <c r="M17" s="48"/>
      <c r="N17" s="48"/>
      <c r="O17" s="48"/>
      <c r="P17" s="48"/>
      <c r="Q17" s="48"/>
      <c r="R17" s="48"/>
      <c r="S17" s="48"/>
      <c r="T17" s="48"/>
      <c r="U17" s="48"/>
    </row>
    <row r="18" spans="5:21" x14ac:dyDescent="0.25">
      <c r="E18" s="48"/>
      <c r="F18" s="48"/>
      <c r="G18" s="48"/>
      <c r="H18" s="48"/>
      <c r="I18" s="48"/>
      <c r="J18" s="48"/>
      <c r="K18" s="48"/>
      <c r="L18" s="48"/>
      <c r="M18" s="48"/>
      <c r="N18" s="48"/>
      <c r="O18" s="48"/>
      <c r="P18" s="48"/>
      <c r="Q18" s="48"/>
      <c r="R18" s="48"/>
      <c r="S18" s="48"/>
      <c r="T18" s="48"/>
      <c r="U18" s="48"/>
    </row>
    <row r="19" spans="5:21" x14ac:dyDescent="0.25">
      <c r="E19" s="48" t="s">
        <v>100</v>
      </c>
      <c r="F19" s="48"/>
      <c r="G19" s="48"/>
      <c r="H19" s="48"/>
      <c r="I19" s="48"/>
      <c r="J19" s="48"/>
      <c r="K19" s="48"/>
      <c r="L19" s="48"/>
      <c r="M19" s="48"/>
      <c r="N19" s="48"/>
      <c r="O19" s="48"/>
      <c r="P19" s="48"/>
      <c r="Q19" s="48"/>
      <c r="R19" s="48"/>
      <c r="S19" s="48"/>
      <c r="T19" s="48"/>
      <c r="U19" s="48"/>
    </row>
    <row r="20" spans="5:21" x14ac:dyDescent="0.25">
      <c r="E20" s="48"/>
      <c r="F20" s="48"/>
      <c r="G20" s="48"/>
      <c r="H20" s="48"/>
      <c r="I20" s="48"/>
      <c r="J20" s="48"/>
      <c r="K20" s="48"/>
      <c r="L20" s="48"/>
      <c r="M20" s="48"/>
      <c r="N20" s="48"/>
      <c r="O20" s="48"/>
      <c r="P20" s="48"/>
      <c r="Q20" s="48"/>
      <c r="R20" s="48"/>
      <c r="S20" s="48"/>
      <c r="T20" s="48"/>
      <c r="U20" s="48"/>
    </row>
    <row r="21" spans="5:21" ht="14.4" x14ac:dyDescent="0.3">
      <c r="E21" s="49" t="s">
        <v>82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3"/>
  <sheetViews>
    <sheetView showGridLines="0" workbookViewId="0"/>
  </sheetViews>
  <sheetFormatPr defaultColWidth="9.109375" defaultRowHeight="13.8" x14ac:dyDescent="0.25"/>
  <cols>
    <col min="1" max="1" width="9.109375" style="1"/>
    <col min="2" max="2" width="3" style="1" customWidth="1"/>
    <col min="3" max="3" width="19.109375" style="1" customWidth="1"/>
    <col min="4" max="5" width="9.109375" style="1"/>
    <col min="6" max="6" width="9.5546875" style="1" bestFit="1" customWidth="1"/>
    <col min="7" max="16384" width="9.109375" style="1"/>
  </cols>
  <sheetData>
    <row r="1" spans="1:10" x14ac:dyDescent="0.25">
      <c r="A1" s="3" t="s">
        <v>111</v>
      </c>
    </row>
    <row r="2" spans="1:10" ht="14.4" x14ac:dyDescent="0.3">
      <c r="A2" s="49" t="s">
        <v>82</v>
      </c>
    </row>
    <row r="4" spans="1:10" ht="14.4" thickBot="1" x14ac:dyDescent="0.3"/>
    <row r="5" spans="1:10" s="24" customFormat="1" x14ac:dyDescent="0.25">
      <c r="A5" s="1"/>
      <c r="B5" s="6"/>
      <c r="C5" s="6"/>
      <c r="D5" s="10" t="s">
        <v>7</v>
      </c>
      <c r="E5" s="8"/>
      <c r="F5" s="8"/>
      <c r="G5" s="9"/>
      <c r="H5" s="10" t="s">
        <v>55</v>
      </c>
      <c r="I5" s="8"/>
      <c r="J5" s="8"/>
    </row>
    <row r="6" spans="1:10" s="24" customFormat="1" x14ac:dyDescent="0.25">
      <c r="A6" s="1"/>
      <c r="B6" s="11"/>
      <c r="C6" s="11"/>
      <c r="D6" s="11">
        <v>2019</v>
      </c>
      <c r="E6" s="11">
        <v>2020</v>
      </c>
      <c r="F6" s="12" t="s">
        <v>8</v>
      </c>
      <c r="G6" s="11"/>
      <c r="H6" s="13">
        <v>2019</v>
      </c>
      <c r="I6" s="11">
        <v>2020</v>
      </c>
      <c r="J6" s="12" t="s">
        <v>8</v>
      </c>
    </row>
    <row r="7" spans="1:10" s="24" customFormat="1" x14ac:dyDescent="0.25">
      <c r="A7" s="1"/>
      <c r="B7" s="5"/>
      <c r="C7" s="5"/>
      <c r="D7" s="14"/>
      <c r="E7" s="14"/>
      <c r="F7" s="14"/>
      <c r="G7" s="14"/>
      <c r="H7" s="15"/>
      <c r="I7" s="14"/>
      <c r="J7" s="14"/>
    </row>
    <row r="8" spans="1:10" s="24" customFormat="1" x14ac:dyDescent="0.25">
      <c r="A8" s="1"/>
      <c r="B8" s="17" t="s">
        <v>18</v>
      </c>
      <c r="C8" s="5"/>
      <c r="D8" s="38">
        <v>62716.944410000004</v>
      </c>
      <c r="E8" s="38">
        <v>46562.93445643859</v>
      </c>
      <c r="F8" s="39">
        <f t="shared" ref="F8:F14" si="0">IFERROR((E8-D8)/D8," ")</f>
        <v>-0.25757010494576504</v>
      </c>
      <c r="G8" s="76"/>
      <c r="H8" s="38">
        <v>70942.055000000008</v>
      </c>
      <c r="I8" s="38">
        <v>59026.838700000008</v>
      </c>
      <c r="J8" s="39">
        <f>IFERROR((I8-H8)/H8," ")</f>
        <v>-0.16795702210769053</v>
      </c>
    </row>
    <row r="9" spans="1:10" s="24" customFormat="1" x14ac:dyDescent="0.25">
      <c r="A9" s="1"/>
      <c r="B9" s="5"/>
      <c r="C9" s="24" t="s">
        <v>63</v>
      </c>
      <c r="D9" s="38">
        <v>8049.8339500000002</v>
      </c>
      <c r="E9" s="38">
        <v>4245.6484500000024</v>
      </c>
      <c r="F9" s="39">
        <f t="shared" si="0"/>
        <v>-0.47257937537953781</v>
      </c>
      <c r="G9" s="14"/>
      <c r="H9" s="38">
        <v>2722.1422000000016</v>
      </c>
      <c r="I9" s="38">
        <v>1770.9549</v>
      </c>
      <c r="J9" s="39">
        <f t="shared" ref="J9:J19" si="1">IFERROR((I9-H9)/H9," ")</f>
        <v>-0.34942601455574257</v>
      </c>
    </row>
    <row r="10" spans="1:10" s="24" customFormat="1" x14ac:dyDescent="0.25">
      <c r="A10" s="1"/>
      <c r="B10" s="5"/>
      <c r="C10" s="24" t="s">
        <v>64</v>
      </c>
      <c r="D10" s="38">
        <v>4008.155679999998</v>
      </c>
      <c r="E10" s="38">
        <v>1585.59286</v>
      </c>
      <c r="F10" s="39">
        <f t="shared" si="0"/>
        <v>-0.60440836469705173</v>
      </c>
      <c r="G10" s="14"/>
      <c r="H10" s="38">
        <v>1078.9858000000002</v>
      </c>
      <c r="I10" s="38">
        <v>736.69450000000018</v>
      </c>
      <c r="J10" s="39">
        <f t="shared" si="1"/>
        <v>-0.31723429539109776</v>
      </c>
    </row>
    <row r="11" spans="1:10" s="24" customFormat="1" x14ac:dyDescent="0.25">
      <c r="A11" s="1"/>
      <c r="C11" s="24" t="s">
        <v>65</v>
      </c>
      <c r="D11" s="38">
        <v>3411.8134999999997</v>
      </c>
      <c r="E11" s="38">
        <v>2508.0628600000005</v>
      </c>
      <c r="F11" s="39">
        <f t="shared" si="0"/>
        <v>-0.26488864060125189</v>
      </c>
      <c r="H11" s="38">
        <v>1505.1769000000002</v>
      </c>
      <c r="I11" s="38">
        <v>1529.7250999999999</v>
      </c>
      <c r="J11" s="39">
        <f t="shared" si="1"/>
        <v>1.6309179339650856E-2</v>
      </c>
    </row>
    <row r="12" spans="1:10" s="24" customFormat="1" x14ac:dyDescent="0.25">
      <c r="A12" s="1"/>
      <c r="C12" s="24" t="s">
        <v>66</v>
      </c>
      <c r="D12" s="38">
        <v>14144.415050000007</v>
      </c>
      <c r="E12" s="38">
        <v>11287.534260000002</v>
      </c>
      <c r="F12" s="39">
        <f t="shared" si="0"/>
        <v>-0.20197942296666438</v>
      </c>
      <c r="H12" s="38">
        <v>5609.186200000001</v>
      </c>
      <c r="I12" s="38">
        <v>5426.8559999999979</v>
      </c>
      <c r="J12" s="39">
        <f t="shared" si="1"/>
        <v>-3.250564226233086E-2</v>
      </c>
    </row>
    <row r="13" spans="1:10" s="24" customFormat="1" x14ac:dyDescent="0.25">
      <c r="A13" s="1"/>
      <c r="C13" s="24" t="s">
        <v>67</v>
      </c>
      <c r="D13" s="38">
        <v>33102.72623</v>
      </c>
      <c r="E13" s="38">
        <v>26936.096026438587</v>
      </c>
      <c r="F13" s="39">
        <f t="shared" si="0"/>
        <v>-0.18628768400267839</v>
      </c>
      <c r="H13" s="38">
        <v>60026.563900000008</v>
      </c>
      <c r="I13" s="38">
        <v>49562.60820000001</v>
      </c>
      <c r="J13" s="39">
        <f t="shared" si="1"/>
        <v>-0.17432208375998676</v>
      </c>
    </row>
    <row r="14" spans="1:10" s="24" customFormat="1" x14ac:dyDescent="0.25">
      <c r="A14" s="1"/>
      <c r="B14" s="17" t="s">
        <v>15</v>
      </c>
      <c r="C14" s="1"/>
      <c r="D14" s="38">
        <v>19649.737520000002</v>
      </c>
      <c r="E14" s="38">
        <v>18373.849226438586</v>
      </c>
      <c r="F14" s="39">
        <f t="shared" si="0"/>
        <v>-6.4931569302785083E-2</v>
      </c>
      <c r="G14" s="1"/>
      <c r="H14" s="38">
        <v>12199.521400000007</v>
      </c>
      <c r="I14" s="38">
        <v>14144.682800000002</v>
      </c>
      <c r="J14" s="39">
        <f t="shared" si="1"/>
        <v>0.15944571399333701</v>
      </c>
    </row>
    <row r="15" spans="1:10" x14ac:dyDescent="0.25">
      <c r="C15" s="24" t="s">
        <v>63</v>
      </c>
      <c r="D15" s="38">
        <v>3568.8157000000006</v>
      </c>
      <c r="E15" s="38">
        <v>2739.9696300000014</v>
      </c>
      <c r="F15" s="39">
        <f t="shared" ref="F15:F19" si="2">IFERROR((E15-D15)/D15," ")</f>
        <v>-0.23224681229686336</v>
      </c>
      <c r="H15" s="38">
        <v>1630.9998000000016</v>
      </c>
      <c r="I15" s="38">
        <v>1249.0178999999998</v>
      </c>
      <c r="J15" s="39">
        <f t="shared" si="1"/>
        <v>-0.23420107102404392</v>
      </c>
    </row>
    <row r="16" spans="1:10" x14ac:dyDescent="0.25">
      <c r="C16" s="24" t="s">
        <v>64</v>
      </c>
      <c r="D16" s="38">
        <v>1820.3755899999981</v>
      </c>
      <c r="E16" s="38">
        <v>963.77145000000007</v>
      </c>
      <c r="F16" s="39">
        <f t="shared" si="2"/>
        <v>-0.47056450586661563</v>
      </c>
      <c r="H16" s="38">
        <v>629.04080000000022</v>
      </c>
      <c r="I16" s="38">
        <v>519.66790000000003</v>
      </c>
      <c r="J16" s="39">
        <f t="shared" si="1"/>
        <v>-0.17387250556720668</v>
      </c>
    </row>
    <row r="17" spans="2:10" x14ac:dyDescent="0.25">
      <c r="C17" s="24" t="s">
        <v>65</v>
      </c>
      <c r="D17" s="38">
        <v>2140.2575599999996</v>
      </c>
      <c r="E17" s="38">
        <v>1658.8081400000003</v>
      </c>
      <c r="F17" s="39">
        <f t="shared" si="2"/>
        <v>-0.22494929068256594</v>
      </c>
      <c r="H17" s="38">
        <v>1081.2749000000001</v>
      </c>
      <c r="I17" s="38">
        <v>1187.3164999999999</v>
      </c>
      <c r="J17" s="39">
        <f t="shared" si="1"/>
        <v>9.8070897604300059E-2</v>
      </c>
    </row>
    <row r="18" spans="2:10" x14ac:dyDescent="0.25">
      <c r="C18" s="24" t="s">
        <v>66</v>
      </c>
      <c r="D18" s="38">
        <v>3072.547730000002</v>
      </c>
      <c r="E18" s="38">
        <v>2978.5945200000006</v>
      </c>
      <c r="F18" s="39">
        <f t="shared" si="2"/>
        <v>-3.057827518272643E-2</v>
      </c>
      <c r="H18" s="38">
        <v>1201.3408000000006</v>
      </c>
      <c r="I18" s="38">
        <v>1247.2104999999995</v>
      </c>
      <c r="J18" s="39">
        <f t="shared" si="1"/>
        <v>3.8182087880473892E-2</v>
      </c>
    </row>
    <row r="19" spans="2:10" x14ac:dyDescent="0.25">
      <c r="C19" s="24" t="s">
        <v>67</v>
      </c>
      <c r="D19" s="38">
        <v>9047.7409399999997</v>
      </c>
      <c r="E19" s="38">
        <v>10032.705486438581</v>
      </c>
      <c r="F19" s="39">
        <f t="shared" si="2"/>
        <v>0.10886303586390939</v>
      </c>
      <c r="H19" s="38">
        <v>7656.8651000000036</v>
      </c>
      <c r="I19" s="38">
        <v>9941.470000000003</v>
      </c>
      <c r="J19" s="39">
        <f t="shared" si="1"/>
        <v>0.29837340349642549</v>
      </c>
    </row>
    <row r="20" spans="2:10" x14ac:dyDescent="0.25">
      <c r="B20" s="17" t="s">
        <v>20</v>
      </c>
      <c r="D20" s="38">
        <v>3371.8798500000003</v>
      </c>
      <c r="E20" s="38">
        <v>2292.5474199999999</v>
      </c>
      <c r="F20" s="39">
        <f t="shared" ref="F20:F25" si="3">IFERROR((E20-D20)/D20," ")</f>
        <v>-0.32009812864476778</v>
      </c>
      <c r="H20" s="38">
        <v>3912.6572999999994</v>
      </c>
      <c r="I20" s="38">
        <v>3687.9350999999997</v>
      </c>
      <c r="J20" s="39">
        <f t="shared" ref="J20:J25" si="4">IFERROR((I20-H20)/H20," ")</f>
        <v>-5.743467489473196E-2</v>
      </c>
    </row>
    <row r="21" spans="2:10" x14ac:dyDescent="0.25">
      <c r="C21" s="24" t="s">
        <v>63</v>
      </c>
      <c r="D21" s="38">
        <v>217.50189999999995</v>
      </c>
      <c r="E21" s="38">
        <v>84.272130000000004</v>
      </c>
      <c r="F21" s="39">
        <f t="shared" si="3"/>
        <v>-0.61254531569609261</v>
      </c>
      <c r="H21" s="38">
        <v>91.197400000000016</v>
      </c>
      <c r="I21" s="38">
        <v>40.262</v>
      </c>
      <c r="J21" s="39">
        <f t="shared" si="4"/>
        <v>-0.55851811564803389</v>
      </c>
    </row>
    <row r="22" spans="2:10" x14ac:dyDescent="0.25">
      <c r="C22" s="24" t="s">
        <v>64</v>
      </c>
      <c r="D22" s="38">
        <v>143.55159</v>
      </c>
      <c r="E22" s="38">
        <v>43.065689999999996</v>
      </c>
      <c r="F22" s="39">
        <f t="shared" si="3"/>
        <v>-0.69999851621288212</v>
      </c>
      <c r="H22" s="38">
        <v>51.322000000000003</v>
      </c>
      <c r="I22" s="38">
        <v>18.532900000000001</v>
      </c>
      <c r="J22" s="39">
        <f t="shared" si="4"/>
        <v>-0.63888975488094779</v>
      </c>
    </row>
    <row r="23" spans="2:10" x14ac:dyDescent="0.25">
      <c r="C23" s="24" t="s">
        <v>65</v>
      </c>
      <c r="D23" s="38">
        <v>462.53198000000003</v>
      </c>
      <c r="E23" s="38">
        <v>194.32642999999999</v>
      </c>
      <c r="F23" s="39">
        <f t="shared" si="3"/>
        <v>-0.57986379666115195</v>
      </c>
      <c r="H23" s="38">
        <v>138.21289999999999</v>
      </c>
      <c r="I23" s="38">
        <v>81.17570000000002</v>
      </c>
      <c r="J23" s="39">
        <f t="shared" si="4"/>
        <v>-0.41267638548934271</v>
      </c>
    </row>
    <row r="24" spans="2:10" x14ac:dyDescent="0.25">
      <c r="C24" s="24" t="s">
        <v>66</v>
      </c>
      <c r="D24" s="38">
        <v>1997.7324900000003</v>
      </c>
      <c r="E24" s="38">
        <v>1263.4509600000001</v>
      </c>
      <c r="F24" s="39">
        <f t="shared" si="3"/>
        <v>-0.36755748513656106</v>
      </c>
      <c r="H24" s="38">
        <v>732.14970000000005</v>
      </c>
      <c r="I24" s="38">
        <v>603.35279999999989</v>
      </c>
      <c r="J24" s="39">
        <f t="shared" si="4"/>
        <v>-0.1759160729014847</v>
      </c>
    </row>
    <row r="25" spans="2:10" x14ac:dyDescent="0.25">
      <c r="C25" s="24" t="s">
        <v>67</v>
      </c>
      <c r="D25" s="38">
        <v>550.56189000000006</v>
      </c>
      <c r="E25" s="38">
        <v>707.43220999999994</v>
      </c>
      <c r="F25" s="39">
        <f t="shared" si="3"/>
        <v>0.28492767634170951</v>
      </c>
      <c r="H25" s="38">
        <v>2899.7752999999993</v>
      </c>
      <c r="I25" s="38">
        <v>2944.6116999999999</v>
      </c>
      <c r="J25" s="39">
        <f t="shared" si="4"/>
        <v>1.5462025626606519E-2</v>
      </c>
    </row>
    <row r="26" spans="2:10" x14ac:dyDescent="0.25">
      <c r="B26" s="17" t="s">
        <v>21</v>
      </c>
      <c r="D26" s="38">
        <v>35999.634610000001</v>
      </c>
      <c r="E26" s="38">
        <v>25413.906820000004</v>
      </c>
      <c r="F26" s="39">
        <f t="shared" ref="F26:F31" si="5">IFERROR((E26-D26)/D26," ")</f>
        <v>-0.29405097870241959</v>
      </c>
      <c r="H26" s="38">
        <v>52982.395900000003</v>
      </c>
      <c r="I26" s="38">
        <v>40872.990700000002</v>
      </c>
      <c r="J26" s="39">
        <f t="shared" ref="J26:J31" si="6">IFERROR((I26-H26)/H26," ")</f>
        <v>-0.22855525867224891</v>
      </c>
    </row>
    <row r="27" spans="2:10" x14ac:dyDescent="0.25">
      <c r="C27" s="24" t="s">
        <v>63</v>
      </c>
      <c r="D27" s="38">
        <v>3833.9711699999998</v>
      </c>
      <c r="E27" s="38">
        <v>1286.6882400000004</v>
      </c>
      <c r="F27" s="39">
        <f t="shared" si="5"/>
        <v>-0.66439803980059653</v>
      </c>
      <c r="H27" s="38">
        <v>820.51639999999986</v>
      </c>
      <c r="I27" s="38">
        <v>390.93170000000003</v>
      </c>
      <c r="J27" s="39">
        <f t="shared" si="6"/>
        <v>-0.52355406912037339</v>
      </c>
    </row>
    <row r="28" spans="2:10" x14ac:dyDescent="0.25">
      <c r="C28" s="24" t="s">
        <v>64</v>
      </c>
      <c r="D28" s="38">
        <v>1876.21534</v>
      </c>
      <c r="E28" s="38">
        <v>498.90044</v>
      </c>
      <c r="F28" s="39">
        <f t="shared" si="5"/>
        <v>-0.73409212185633221</v>
      </c>
      <c r="H28" s="38">
        <v>304.3968999999999</v>
      </c>
      <c r="I28" s="38">
        <v>153.89090000000004</v>
      </c>
      <c r="J28" s="39">
        <f t="shared" si="6"/>
        <v>-0.49443998936914241</v>
      </c>
    </row>
    <row r="29" spans="2:10" x14ac:dyDescent="0.25">
      <c r="C29" s="24" t="s">
        <v>65</v>
      </c>
      <c r="D29" s="38">
        <v>736.27332999999976</v>
      </c>
      <c r="E29" s="38">
        <v>613.17492000000004</v>
      </c>
      <c r="F29" s="39">
        <f t="shared" si="5"/>
        <v>-0.16719118428478152</v>
      </c>
      <c r="H29" s="38">
        <v>241.68900000000002</v>
      </c>
      <c r="I29" s="38">
        <v>238.76760000000002</v>
      </c>
      <c r="J29" s="39">
        <f t="shared" si="6"/>
        <v>-1.2087434678450427E-2</v>
      </c>
    </row>
    <row r="30" spans="2:10" x14ac:dyDescent="0.25">
      <c r="C30" s="24" t="s">
        <v>66</v>
      </c>
      <c r="D30" s="38">
        <v>9030.9885400000039</v>
      </c>
      <c r="E30" s="38">
        <v>6899.2178600000007</v>
      </c>
      <c r="F30" s="39">
        <f t="shared" si="5"/>
        <v>-0.23605064612339796</v>
      </c>
      <c r="H30" s="38">
        <v>3653.9535000000005</v>
      </c>
      <c r="I30" s="38">
        <v>3482.1180999999983</v>
      </c>
      <c r="J30" s="39">
        <f t="shared" si="6"/>
        <v>-4.7027254178248899E-2</v>
      </c>
    </row>
    <row r="31" spans="2:10" x14ac:dyDescent="0.25">
      <c r="C31" s="24" t="s">
        <v>67</v>
      </c>
      <c r="D31" s="38">
        <v>20522.186229999996</v>
      </c>
      <c r="E31" s="38">
        <v>16115.925360000003</v>
      </c>
      <c r="F31" s="39">
        <f t="shared" si="5"/>
        <v>-0.2147071866816401</v>
      </c>
      <c r="H31" s="38">
        <v>47961.840100000001</v>
      </c>
      <c r="I31" s="38">
        <v>36607.282400000004</v>
      </c>
      <c r="J31" s="39">
        <f t="shared" si="6"/>
        <v>-0.23674149441151232</v>
      </c>
    </row>
    <row r="32" spans="2:10" x14ac:dyDescent="0.25">
      <c r="B32" s="17" t="s">
        <v>22</v>
      </c>
      <c r="D32" s="38">
        <v>3695.6924300000005</v>
      </c>
      <c r="E32" s="38">
        <v>482.63099</v>
      </c>
      <c r="F32" s="39">
        <f t="shared" ref="F32:F37" si="7">IFERROR((E32-D32)/D32," ")</f>
        <v>-0.86940715464246576</v>
      </c>
      <c r="H32" s="38">
        <v>1847.4803999999999</v>
      </c>
      <c r="I32" s="38">
        <v>321.23009999999999</v>
      </c>
      <c r="J32" s="39">
        <f t="shared" ref="J32:J37" si="8">IFERROR((I32-H32)/H32," ")</f>
        <v>-0.82612530016556607</v>
      </c>
    </row>
    <row r="33" spans="2:10" x14ac:dyDescent="0.25">
      <c r="C33" s="24" t="s">
        <v>63</v>
      </c>
      <c r="D33" s="38">
        <v>429.54518000000007</v>
      </c>
      <c r="E33" s="38">
        <v>134.71845000000002</v>
      </c>
      <c r="F33" s="39">
        <f t="shared" si="7"/>
        <v>-0.68636954557376251</v>
      </c>
      <c r="H33" s="38">
        <v>179.42859999999999</v>
      </c>
      <c r="I33" s="38">
        <v>90.743300000000005</v>
      </c>
      <c r="J33" s="39">
        <f t="shared" si="8"/>
        <v>-0.49426512830173108</v>
      </c>
    </row>
    <row r="34" spans="2:10" x14ac:dyDescent="0.25">
      <c r="C34" s="24" t="s">
        <v>64</v>
      </c>
      <c r="D34" s="38">
        <v>168.01316000000003</v>
      </c>
      <c r="E34" s="38">
        <v>79.855279999999993</v>
      </c>
      <c r="F34" s="39">
        <f t="shared" si="7"/>
        <v>-0.52470818357323923</v>
      </c>
      <c r="H34" s="38">
        <v>94.226100000000017</v>
      </c>
      <c r="I34" s="38">
        <v>44.602800000000002</v>
      </c>
      <c r="J34" s="39">
        <f t="shared" si="8"/>
        <v>-0.52664070782935946</v>
      </c>
    </row>
    <row r="35" spans="2:10" x14ac:dyDescent="0.25">
      <c r="C35" s="24" t="s">
        <v>65</v>
      </c>
      <c r="D35" s="38">
        <v>72.750630000000001</v>
      </c>
      <c r="E35" s="38">
        <v>41.753369999999997</v>
      </c>
      <c r="F35" s="39">
        <f t="shared" si="7"/>
        <v>-0.42607548553187791</v>
      </c>
      <c r="H35" s="38">
        <v>44.000100000000003</v>
      </c>
      <c r="I35" s="38">
        <v>22.465299999999999</v>
      </c>
      <c r="J35" s="39">
        <f t="shared" si="8"/>
        <v>-0.48942616039509007</v>
      </c>
    </row>
    <row r="36" spans="2:10" x14ac:dyDescent="0.25">
      <c r="C36" s="24" t="s">
        <v>66</v>
      </c>
      <c r="D36" s="38">
        <v>43.146290000000008</v>
      </c>
      <c r="E36" s="38">
        <v>146.27092000000002</v>
      </c>
      <c r="F36" s="39">
        <f t="shared" si="7"/>
        <v>2.390115812970246</v>
      </c>
      <c r="H36" s="38">
        <v>21.7422</v>
      </c>
      <c r="I36" s="38">
        <v>94.174600000000012</v>
      </c>
      <c r="J36" s="39">
        <f t="shared" si="8"/>
        <v>3.331420003495507</v>
      </c>
    </row>
    <row r="37" spans="2:10" x14ac:dyDescent="0.25">
      <c r="C37" s="24" t="s">
        <v>67</v>
      </c>
      <c r="D37" s="38">
        <v>2982.2371700000003</v>
      </c>
      <c r="E37" s="38">
        <v>80.032970000000006</v>
      </c>
      <c r="F37" s="39">
        <f t="shared" si="7"/>
        <v>-0.97316344561556112</v>
      </c>
      <c r="H37" s="38">
        <v>1508.0834</v>
      </c>
      <c r="I37" s="38">
        <v>69.244100000000003</v>
      </c>
      <c r="J37" s="39">
        <f t="shared" si="8"/>
        <v>-0.9540847011511433</v>
      </c>
    </row>
    <row r="38" spans="2:10" ht="14.4" thickBot="1" x14ac:dyDescent="0.3">
      <c r="B38" s="31"/>
      <c r="C38" s="31"/>
      <c r="D38" s="56"/>
      <c r="E38" s="31"/>
      <c r="F38" s="31"/>
      <c r="G38" s="31"/>
      <c r="H38" s="56"/>
      <c r="I38" s="56"/>
      <c r="J38" s="31"/>
    </row>
    <row r="40" spans="2:10" x14ac:dyDescent="0.25">
      <c r="C40" s="86" t="s">
        <v>102</v>
      </c>
      <c r="D40" s="86"/>
      <c r="E40" s="86"/>
      <c r="F40" s="86"/>
      <c r="G40" s="86"/>
      <c r="H40" s="86"/>
      <c r="I40" s="86"/>
      <c r="J40" s="86"/>
    </row>
    <row r="41" spans="2:10" x14ac:dyDescent="0.25">
      <c r="C41" s="86"/>
      <c r="D41" s="86"/>
      <c r="E41" s="86"/>
      <c r="F41" s="86"/>
      <c r="G41" s="86"/>
      <c r="H41" s="86"/>
      <c r="I41" s="86"/>
      <c r="J41" s="86"/>
    </row>
    <row r="43" spans="2:10" s="79" customFormat="1" ht="12.75" customHeight="1" x14ac:dyDescent="0.2">
      <c r="B43" s="80" t="s">
        <v>101</v>
      </c>
    </row>
  </sheetData>
  <mergeCells count="1">
    <mergeCell ref="C40:J41"/>
  </mergeCells>
  <pageMargins left="0.7" right="0.7" top="0.75" bottom="0.75" header="0.3" footer="0.3"/>
  <ignoredErrors>
    <ignoredError sqref="F20:G3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
  <sheetViews>
    <sheetView workbookViewId="0">
      <selection activeCell="A9" sqref="A9"/>
    </sheetView>
  </sheetViews>
  <sheetFormatPr defaultColWidth="9.109375" defaultRowHeight="14.4" x14ac:dyDescent="0.3"/>
  <cols>
    <col min="1" max="1" width="2.88671875" style="57" customWidth="1"/>
    <col min="2" max="16384" width="9.109375" style="57"/>
  </cols>
  <sheetData>
    <row r="1" spans="2:22" x14ac:dyDescent="0.3">
      <c r="B1" s="60"/>
      <c r="C1" s="87" t="s">
        <v>89</v>
      </c>
      <c r="D1" s="87"/>
      <c r="E1" s="87"/>
      <c r="F1" s="87"/>
      <c r="G1" s="60"/>
      <c r="H1" s="87" t="s">
        <v>90</v>
      </c>
      <c r="I1" s="87"/>
      <c r="J1" s="87"/>
      <c r="K1" s="87"/>
      <c r="L1" s="60"/>
      <c r="M1" s="87" t="s">
        <v>91</v>
      </c>
      <c r="N1" s="87"/>
      <c r="O1" s="87"/>
      <c r="P1" s="87"/>
      <c r="Q1" s="60"/>
      <c r="R1" s="87" t="s">
        <v>91</v>
      </c>
      <c r="S1" s="87"/>
      <c r="T1" s="87"/>
      <c r="U1" s="87"/>
      <c r="V1" s="60"/>
    </row>
    <row r="2" spans="2:22" x14ac:dyDescent="0.3">
      <c r="B2" s="61"/>
      <c r="C2" s="62" t="s">
        <v>83</v>
      </c>
      <c r="D2" s="62" t="s">
        <v>84</v>
      </c>
      <c r="E2" s="62" t="s">
        <v>85</v>
      </c>
      <c r="F2" s="62" t="s">
        <v>86</v>
      </c>
      <c r="G2" s="62"/>
      <c r="H2" s="62" t="s">
        <v>83</v>
      </c>
      <c r="I2" s="62" t="s">
        <v>84</v>
      </c>
      <c r="J2" s="62" t="s">
        <v>85</v>
      </c>
      <c r="K2" s="62" t="s">
        <v>86</v>
      </c>
      <c r="L2" s="62"/>
      <c r="M2" s="62" t="s">
        <v>83</v>
      </c>
      <c r="N2" s="62" t="s">
        <v>84</v>
      </c>
      <c r="O2" s="62" t="s">
        <v>85</v>
      </c>
      <c r="P2" s="62" t="s">
        <v>86</v>
      </c>
      <c r="Q2" s="62"/>
      <c r="R2" s="62" t="s">
        <v>83</v>
      </c>
      <c r="S2" s="62" t="s">
        <v>84</v>
      </c>
      <c r="T2" s="62" t="s">
        <v>85</v>
      </c>
      <c r="U2" s="62" t="s">
        <v>86</v>
      </c>
      <c r="V2" s="62"/>
    </row>
    <row r="3" spans="2:22" ht="15" customHeight="1" x14ac:dyDescent="0.3">
      <c r="B3" s="58" t="s">
        <v>87</v>
      </c>
      <c r="C3" s="63">
        <f>'Table 1'!$D$8</f>
        <v>62716.944410000018</v>
      </c>
      <c r="D3" s="63">
        <f>'Table 2'!$D$8</f>
        <v>62716.944410000026</v>
      </c>
      <c r="E3" s="63">
        <f>'Table 3'!$D$8</f>
        <v>62716.944410000026</v>
      </c>
      <c r="F3" s="63">
        <f>'Table 1'!$D$8</f>
        <v>62716.944410000018</v>
      </c>
      <c r="G3" s="64" t="str">
        <f>IF(MIN(C3:F3)=MAX(C3:F3),"OK","Issue")</f>
        <v>OK</v>
      </c>
      <c r="H3" s="63">
        <f>'Table 1'!$E$8</f>
        <v>46562.934456438576</v>
      </c>
      <c r="I3" s="63">
        <f>'Table 2'!$E$8</f>
        <v>46562.934456438576</v>
      </c>
      <c r="J3" s="63">
        <f>'Table 3'!$E$8</f>
        <v>46562.934456438568</v>
      </c>
      <c r="K3" s="63">
        <f>'Table 1'!$E$8</f>
        <v>46562.934456438576</v>
      </c>
      <c r="L3" s="64" t="str">
        <f>IF(MIN(H3:K3)=MAX(H3:K3),"OK","Issue")</f>
        <v>OK</v>
      </c>
      <c r="M3" s="63">
        <f>'Table 1'!$H$8</f>
        <v>70942.054999999993</v>
      </c>
      <c r="N3" s="63">
        <f>'Table 2'!$H$8</f>
        <v>70942.055000000008</v>
      </c>
      <c r="O3" s="63">
        <f>'Table 3'!$H$8</f>
        <v>70942.054999999993</v>
      </c>
      <c r="P3" s="63">
        <f>'Table 1'!$H$8</f>
        <v>70942.054999999993</v>
      </c>
      <c r="Q3" s="64" t="str">
        <f>IF(MIN(M3:P3)=MAX(M3:P3),"OK","Issue")</f>
        <v>OK</v>
      </c>
      <c r="R3" s="63">
        <f>'Table 1'!$I$8</f>
        <v>59026.838699999993</v>
      </c>
      <c r="S3" s="63">
        <f>'Table 2'!$I$8</f>
        <v>59026.838700000008</v>
      </c>
      <c r="T3" s="63">
        <f>'Table 3'!$I$8</f>
        <v>59026.8387</v>
      </c>
      <c r="U3" s="63">
        <f>'Table 1'!$I$8</f>
        <v>59026.838699999993</v>
      </c>
      <c r="V3" s="64" t="str">
        <f>IF(MIN(R3:U3)=MAX(R3:U3),"OK","Issue")</f>
        <v>OK</v>
      </c>
    </row>
    <row r="4" spans="2:22" x14ac:dyDescent="0.3">
      <c r="B4" s="58" t="s">
        <v>10</v>
      </c>
      <c r="C4" s="63">
        <f>'Table 1'!$D$21</f>
        <v>19649.737519999995</v>
      </c>
      <c r="D4" s="63">
        <f>'Table 2'!$D$10</f>
        <v>19649.737519999999</v>
      </c>
      <c r="E4" s="63"/>
      <c r="F4" s="63">
        <f>'Table 4'!$D$14</f>
        <v>19649.737520000002</v>
      </c>
      <c r="G4" s="64" t="str">
        <f t="shared" ref="G4:G7" si="0">IF(MIN(C4:F4)=MAX(C4:F4),"OK","Issue")</f>
        <v>OK</v>
      </c>
      <c r="H4" s="63">
        <f>'Table 1'!$E$21</f>
        <v>18373.849226438579</v>
      </c>
      <c r="I4" s="63">
        <f>'Table 2'!$E$10</f>
        <v>18373.849226438575</v>
      </c>
      <c r="J4" s="63"/>
      <c r="K4" s="63">
        <f>'Table 4'!$E$14</f>
        <v>18373.849226438586</v>
      </c>
      <c r="L4" s="64" t="str">
        <f t="shared" ref="L4:L7" si="1">IF(MIN(H4:K4)=MAX(H4:K4),"OK","Issue")</f>
        <v>OK</v>
      </c>
      <c r="M4" s="63">
        <f>'Table 1'!$H$21</f>
        <v>12199.521399999998</v>
      </c>
      <c r="N4" s="63">
        <f>'Table 2'!$H$10</f>
        <v>12199.521400000003</v>
      </c>
      <c r="O4" s="63"/>
      <c r="P4" s="63">
        <f>'Table 4'!$H$14</f>
        <v>12199.521400000007</v>
      </c>
      <c r="Q4" s="64" t="str">
        <f t="shared" ref="Q4:Q7" si="2">IF(MIN(M4:P4)=MAX(M4:P4),"OK","Issue")</f>
        <v>OK</v>
      </c>
      <c r="R4" s="63">
        <f>'Table 1'!$I$21</f>
        <v>14144.682799999999</v>
      </c>
      <c r="S4" s="63">
        <f>'Table 2'!$I$10</f>
        <v>14144.682800000002</v>
      </c>
      <c r="T4" s="63"/>
      <c r="U4" s="63">
        <f>'Table 4'!$I$14</f>
        <v>14144.682800000002</v>
      </c>
      <c r="V4" s="64" t="str">
        <f t="shared" ref="V4:V7" si="3">IF(MIN(R4:U4)=MAX(R4:U4),"OK","Issue")</f>
        <v>OK</v>
      </c>
    </row>
    <row r="5" spans="2:22" x14ac:dyDescent="0.3">
      <c r="B5" s="58" t="s">
        <v>88</v>
      </c>
      <c r="C5" s="63">
        <f>'Table 1'!$D$34</f>
        <v>3371.8798499999998</v>
      </c>
      <c r="D5" s="63">
        <f>'Table 2'!$D$22</f>
        <v>3371.8798500000012</v>
      </c>
      <c r="E5" s="63"/>
      <c r="F5" s="63">
        <f>'Table 4'!$D$20</f>
        <v>3371.8798500000003</v>
      </c>
      <c r="G5" s="64" t="str">
        <f t="shared" si="0"/>
        <v>OK</v>
      </c>
      <c r="H5" s="63">
        <f>'Table 1'!$E$34</f>
        <v>2292.5474200000003</v>
      </c>
      <c r="I5" s="63">
        <f>'Table 2'!$E$22</f>
        <v>2292.5474200000003</v>
      </c>
      <c r="J5" s="63"/>
      <c r="K5" s="63">
        <f>'Table 4'!$E$20</f>
        <v>2292.5474199999999</v>
      </c>
      <c r="L5" s="64" t="str">
        <f t="shared" si="1"/>
        <v>OK</v>
      </c>
      <c r="M5" s="63">
        <f>'Table 1'!$H$34</f>
        <v>3912.6572999999999</v>
      </c>
      <c r="N5" s="63">
        <f>'Table 2'!$H$22</f>
        <v>3912.6572999999994</v>
      </c>
      <c r="O5" s="63"/>
      <c r="P5" s="63">
        <f>'Table 4'!$H$20</f>
        <v>3912.6572999999994</v>
      </c>
      <c r="Q5" s="64" t="str">
        <f t="shared" si="2"/>
        <v>OK</v>
      </c>
      <c r="R5" s="63">
        <f>'Table 1'!$I$34</f>
        <v>3687.9350999999997</v>
      </c>
      <c r="S5" s="63">
        <f>'Table 2'!$I$22</f>
        <v>3687.9350999999997</v>
      </c>
      <c r="T5" s="63"/>
      <c r="U5" s="63">
        <f>'Table 4'!$I$20</f>
        <v>3687.9350999999997</v>
      </c>
      <c r="V5" s="64" t="str">
        <f t="shared" si="3"/>
        <v>OK</v>
      </c>
    </row>
    <row r="6" spans="2:22" x14ac:dyDescent="0.3">
      <c r="B6" s="58" t="s">
        <v>50</v>
      </c>
      <c r="C6" s="63">
        <f>'Table 1'!$D$47</f>
        <v>35999.634610000016</v>
      </c>
      <c r="D6" s="63">
        <f>'Table 2'!$D$24</f>
        <v>35999.634610000023</v>
      </c>
      <c r="E6" s="63"/>
      <c r="F6" s="63">
        <f>'Table 4'!$D$26</f>
        <v>35999.634610000001</v>
      </c>
      <c r="G6" s="64" t="str">
        <f t="shared" si="0"/>
        <v>OK</v>
      </c>
      <c r="H6" s="63">
        <f>'Table 1'!$E$47</f>
        <v>25413.906819999997</v>
      </c>
      <c r="I6" s="63">
        <f>'Table 2'!$E$24</f>
        <v>25413.90682</v>
      </c>
      <c r="J6" s="63"/>
      <c r="K6" s="63">
        <f>'Table 4'!$E$26</f>
        <v>25413.906820000004</v>
      </c>
      <c r="L6" s="64" t="str">
        <f t="shared" si="1"/>
        <v>OK</v>
      </c>
      <c r="M6" s="63">
        <f>'Table 1'!$H$47</f>
        <v>52982.395900000003</v>
      </c>
      <c r="N6" s="63">
        <f>'Table 2'!$H$24</f>
        <v>52982.395900000003</v>
      </c>
      <c r="O6" s="63"/>
      <c r="P6" s="63">
        <f>'Table 4'!$H$26</f>
        <v>52982.395900000003</v>
      </c>
      <c r="Q6" s="64" t="str">
        <f t="shared" si="2"/>
        <v>OK</v>
      </c>
      <c r="R6" s="63">
        <f>'Table 1'!$I$47</f>
        <v>40872.990699999995</v>
      </c>
      <c r="S6" s="63">
        <f>'Table 2'!$I$24</f>
        <v>40872.990700000009</v>
      </c>
      <c r="T6" s="63"/>
      <c r="U6" s="63">
        <f>'Table 4'!$I$26</f>
        <v>40872.990700000002</v>
      </c>
      <c r="V6" s="64" t="str">
        <f t="shared" si="3"/>
        <v>OK</v>
      </c>
    </row>
    <row r="7" spans="2:22" x14ac:dyDescent="0.3">
      <c r="B7" s="59" t="s">
        <v>51</v>
      </c>
      <c r="C7" s="65">
        <f>'Table 1'!$D$60</f>
        <v>3695.6924300000001</v>
      </c>
      <c r="D7" s="65">
        <f>'Table 2'!$D$44</f>
        <v>3695.6924300000005</v>
      </c>
      <c r="E7" s="65"/>
      <c r="F7" s="65">
        <f>'Table 4'!$D$32</f>
        <v>3695.6924300000005</v>
      </c>
      <c r="G7" s="66" t="str">
        <f t="shared" si="0"/>
        <v>OK</v>
      </c>
      <c r="H7" s="65">
        <f>'Table 1'!$E$60</f>
        <v>482.63099</v>
      </c>
      <c r="I7" s="65">
        <f>'Table 2'!$E$44</f>
        <v>482.63098999999994</v>
      </c>
      <c r="J7" s="65"/>
      <c r="K7" s="65">
        <f>'Table 4'!$E$32</f>
        <v>482.63099</v>
      </c>
      <c r="L7" s="66" t="str">
        <f t="shared" si="1"/>
        <v>OK</v>
      </c>
      <c r="M7" s="65">
        <f>'Table 1'!$H$60</f>
        <v>1847.4803999999999</v>
      </c>
      <c r="N7" s="65">
        <f>'Table 2'!$H$44</f>
        <v>1847.4803999999999</v>
      </c>
      <c r="O7" s="65"/>
      <c r="P7" s="65">
        <f>'Table 4'!$H$32</f>
        <v>1847.4803999999999</v>
      </c>
      <c r="Q7" s="66" t="str">
        <f t="shared" si="2"/>
        <v>OK</v>
      </c>
      <c r="R7" s="65">
        <f>'Table 1'!$I$60</f>
        <v>321.23009999999999</v>
      </c>
      <c r="S7" s="65">
        <f>'Table 2'!$I$44</f>
        <v>321.23009999999999</v>
      </c>
      <c r="T7" s="65"/>
      <c r="U7" s="65">
        <f>'Table 4'!$I$32</f>
        <v>321.23009999999999</v>
      </c>
      <c r="V7" s="66" t="str">
        <f t="shared" si="3"/>
        <v>OK</v>
      </c>
    </row>
  </sheetData>
  <mergeCells count="4">
    <mergeCell ref="C1:F1"/>
    <mergeCell ref="H1:K1"/>
    <mergeCell ref="M1:P1"/>
    <mergeCell ref="R1:U1"/>
  </mergeCells>
  <conditionalFormatting sqref="G3:G7 L3:L7 Q3:Q7 V3:V7">
    <cfRule type="cellIs" dxfId="1" priority="1" operator="equal">
      <formula>"Issue"</formula>
    </cfRule>
    <cfRule type="cellIs" dxfId="0" priority="2" operator="equal">
      <formula>"OK"</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E1:F21"/>
  <sheetViews>
    <sheetView showGridLines="0" workbookViewId="0">
      <selection activeCell="E2" sqref="E2"/>
    </sheetView>
  </sheetViews>
  <sheetFormatPr defaultColWidth="9.109375" defaultRowHeight="13.8" x14ac:dyDescent="0.25"/>
  <cols>
    <col min="1" max="4" width="9.109375" style="1"/>
    <col min="5" max="5" width="10.33203125" style="1" customWidth="1"/>
    <col min="6" max="7" width="9" style="1" customWidth="1"/>
    <col min="8" max="16384" width="9.109375" style="1"/>
  </cols>
  <sheetData>
    <row r="1" spans="5:6" x14ac:dyDescent="0.25">
      <c r="E1" s="21"/>
    </row>
    <row r="2" spans="5:6" ht="21" x14ac:dyDescent="0.4">
      <c r="E2" s="2" t="s">
        <v>3</v>
      </c>
    </row>
    <row r="3" spans="5:6" ht="21" x14ac:dyDescent="0.4">
      <c r="E3" s="23" t="s">
        <v>76</v>
      </c>
    </row>
    <row r="5" spans="5:6" x14ac:dyDescent="0.25">
      <c r="E5" s="37" t="s">
        <v>0</v>
      </c>
      <c r="F5" s="1" t="s">
        <v>105</v>
      </c>
    </row>
    <row r="6" spans="5:6" x14ac:dyDescent="0.25">
      <c r="E6" s="37" t="s">
        <v>1</v>
      </c>
      <c r="F6" s="1" t="s">
        <v>106</v>
      </c>
    </row>
    <row r="7" spans="5:6" x14ac:dyDescent="0.25">
      <c r="E7" s="37" t="s">
        <v>2</v>
      </c>
      <c r="F7" s="1" t="s">
        <v>103</v>
      </c>
    </row>
    <row r="8" spans="5:6" x14ac:dyDescent="0.25">
      <c r="E8" s="37" t="s">
        <v>80</v>
      </c>
      <c r="F8" s="1" t="s">
        <v>107</v>
      </c>
    </row>
    <row r="10" spans="5:6" x14ac:dyDescent="0.25">
      <c r="E10" s="3" t="s">
        <v>81</v>
      </c>
    </row>
    <row r="11" spans="5:6" x14ac:dyDescent="0.25">
      <c r="E11" s="4"/>
      <c r="F11" s="4"/>
    </row>
    <row r="12" spans="5:6" ht="14.4" x14ac:dyDescent="0.3">
      <c r="E12" s="49" t="s">
        <v>82</v>
      </c>
      <c r="F12" s="4"/>
    </row>
    <row r="13" spans="5:6" x14ac:dyDescent="0.25">
      <c r="E13" s="4"/>
    </row>
    <row r="14" spans="5:6" x14ac:dyDescent="0.25">
      <c r="E14" s="4"/>
    </row>
    <row r="21" spans="5:5" x14ac:dyDescent="0.25">
      <c r="E21" s="4"/>
    </row>
  </sheetData>
  <hyperlinks>
    <hyperlink ref="E5" location="'Table 1'!A1" display="Table 1"/>
    <hyperlink ref="E6" location="'Table 2'!A1" display="Table 2"/>
    <hyperlink ref="E7" location="'Table 3'!A1" display="Table 3"/>
    <hyperlink ref="E8" location="'Table 4'!A1" display="Table 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E1:S46"/>
  <sheetViews>
    <sheetView showGridLines="0" workbookViewId="0">
      <selection activeCell="E2" sqref="E2"/>
    </sheetView>
  </sheetViews>
  <sheetFormatPr defaultColWidth="9.109375" defaultRowHeight="13.8" x14ac:dyDescent="0.25"/>
  <cols>
    <col min="1" max="4" width="9.109375" style="1"/>
    <col min="5" max="5" width="14.44140625" style="1" bestFit="1" customWidth="1"/>
    <col min="6" max="16384" width="9.109375" style="1"/>
  </cols>
  <sheetData>
    <row r="1" spans="5:19" x14ac:dyDescent="0.25">
      <c r="E1" s="21"/>
    </row>
    <row r="2" spans="5:19" ht="21" x14ac:dyDescent="0.4">
      <c r="E2" s="2" t="s">
        <v>4</v>
      </c>
    </row>
    <row r="4" spans="5:19" ht="14.25" customHeight="1" x14ac:dyDescent="0.25">
      <c r="E4" s="84" t="s">
        <v>108</v>
      </c>
      <c r="F4" s="84"/>
      <c r="G4" s="84"/>
      <c r="H4" s="84"/>
      <c r="I4" s="84"/>
      <c r="J4" s="84"/>
      <c r="K4" s="84"/>
      <c r="L4" s="84"/>
      <c r="M4" s="84"/>
      <c r="N4" s="84"/>
      <c r="O4" s="84"/>
      <c r="P4" s="84"/>
      <c r="Q4" s="84"/>
      <c r="R4" s="84"/>
    </row>
    <row r="5" spans="5:19" x14ac:dyDescent="0.25">
      <c r="E5" s="84"/>
      <c r="F5" s="84"/>
      <c r="G5" s="84"/>
      <c r="H5" s="84"/>
      <c r="I5" s="84"/>
      <c r="J5" s="84"/>
      <c r="K5" s="84"/>
      <c r="L5" s="84"/>
      <c r="M5" s="84"/>
      <c r="N5" s="84"/>
      <c r="O5" s="84"/>
      <c r="P5" s="84"/>
      <c r="Q5" s="84"/>
      <c r="R5" s="84"/>
    </row>
    <row r="6" spans="5:19" x14ac:dyDescent="0.25">
      <c r="E6" s="84"/>
      <c r="F6" s="84"/>
      <c r="G6" s="84"/>
      <c r="H6" s="84"/>
      <c r="I6" s="84"/>
      <c r="J6" s="84"/>
      <c r="K6" s="84"/>
      <c r="L6" s="84"/>
      <c r="M6" s="84"/>
      <c r="N6" s="84"/>
      <c r="O6" s="84"/>
      <c r="P6" s="84"/>
      <c r="Q6" s="84"/>
      <c r="R6" s="84"/>
    </row>
    <row r="7" spans="5:19" x14ac:dyDescent="0.25">
      <c r="E7" s="84"/>
      <c r="F7" s="84"/>
      <c r="G7" s="84"/>
      <c r="H7" s="84"/>
      <c r="I7" s="84"/>
      <c r="J7" s="84"/>
      <c r="K7" s="84"/>
      <c r="L7" s="84"/>
      <c r="M7" s="84"/>
      <c r="N7" s="84"/>
      <c r="O7" s="84"/>
      <c r="P7" s="84"/>
      <c r="Q7" s="84"/>
      <c r="R7" s="84"/>
    </row>
    <row r="8" spans="5:19" x14ac:dyDescent="0.25">
      <c r="E8" s="84"/>
      <c r="F8" s="84"/>
      <c r="G8" s="84"/>
      <c r="H8" s="84"/>
      <c r="I8" s="84"/>
      <c r="J8" s="84"/>
      <c r="K8" s="84"/>
      <c r="L8" s="84"/>
      <c r="M8" s="84"/>
      <c r="N8" s="84"/>
      <c r="O8" s="84"/>
      <c r="P8" s="84"/>
      <c r="Q8" s="84"/>
      <c r="R8" s="84"/>
    </row>
    <row r="9" spans="5:19" x14ac:dyDescent="0.25">
      <c r="E9" s="84"/>
      <c r="F9" s="84"/>
      <c r="G9" s="84"/>
      <c r="H9" s="84"/>
      <c r="I9" s="84"/>
      <c r="J9" s="84"/>
      <c r="K9" s="84"/>
      <c r="L9" s="84"/>
      <c r="M9" s="84"/>
      <c r="N9" s="84"/>
      <c r="O9" s="84"/>
      <c r="P9" s="84"/>
      <c r="Q9" s="84"/>
      <c r="R9" s="84"/>
    </row>
    <row r="10" spans="5:19" x14ac:dyDescent="0.25">
      <c r="E10" s="84"/>
      <c r="F10" s="84"/>
      <c r="G10" s="84"/>
      <c r="H10" s="84"/>
      <c r="I10" s="84"/>
      <c r="J10" s="84"/>
      <c r="K10" s="84"/>
      <c r="L10" s="84"/>
      <c r="M10" s="84"/>
      <c r="N10" s="84"/>
      <c r="O10" s="84"/>
      <c r="P10" s="84"/>
      <c r="Q10" s="84"/>
      <c r="R10" s="84"/>
    </row>
    <row r="11" spans="5:19" x14ac:dyDescent="0.25">
      <c r="E11" s="84"/>
      <c r="F11" s="84"/>
      <c r="G11" s="84"/>
      <c r="H11" s="84"/>
      <c r="I11" s="84"/>
      <c r="J11" s="84"/>
      <c r="K11" s="84"/>
      <c r="L11" s="84"/>
      <c r="M11" s="84"/>
      <c r="N11" s="84"/>
      <c r="O11" s="84"/>
      <c r="P11" s="84"/>
      <c r="Q11" s="84"/>
      <c r="R11" s="84"/>
    </row>
    <row r="12" spans="5:19" x14ac:dyDescent="0.25">
      <c r="E12" s="84"/>
      <c r="F12" s="84"/>
      <c r="G12" s="84"/>
      <c r="H12" s="84"/>
      <c r="I12" s="84"/>
      <c r="J12" s="84"/>
      <c r="K12" s="84"/>
      <c r="L12" s="84"/>
      <c r="M12" s="84"/>
      <c r="N12" s="84"/>
      <c r="O12" s="84"/>
      <c r="P12" s="84"/>
      <c r="Q12" s="84"/>
      <c r="R12" s="84"/>
    </row>
    <row r="13" spans="5:19" x14ac:dyDescent="0.25">
      <c r="E13" s="84"/>
      <c r="F13" s="84"/>
      <c r="G13" s="84"/>
      <c r="H13" s="84"/>
      <c r="I13" s="84"/>
      <c r="J13" s="84"/>
      <c r="K13" s="84"/>
      <c r="L13" s="84"/>
      <c r="M13" s="84"/>
      <c r="N13" s="84"/>
      <c r="O13" s="84"/>
      <c r="P13" s="84"/>
      <c r="Q13" s="84"/>
      <c r="R13" s="84"/>
    </row>
    <row r="14" spans="5:19" x14ac:dyDescent="0.25">
      <c r="E14" s="84"/>
      <c r="F14" s="84"/>
      <c r="G14" s="84"/>
      <c r="H14" s="84"/>
      <c r="I14" s="84"/>
      <c r="J14" s="84"/>
      <c r="K14" s="84"/>
      <c r="L14" s="84"/>
      <c r="M14" s="84"/>
      <c r="N14" s="84"/>
      <c r="O14" s="84"/>
      <c r="P14" s="84"/>
      <c r="Q14" s="84"/>
      <c r="R14" s="84"/>
      <c r="S14" s="21"/>
    </row>
    <row r="15" spans="5:19" x14ac:dyDescent="0.25">
      <c r="E15" s="84"/>
      <c r="F15" s="84"/>
      <c r="G15" s="84"/>
      <c r="H15" s="84"/>
      <c r="I15" s="84"/>
      <c r="J15" s="84"/>
      <c r="K15" s="84"/>
      <c r="L15" s="84"/>
      <c r="M15" s="84"/>
      <c r="N15" s="84"/>
      <c r="O15" s="84"/>
      <c r="P15" s="84"/>
      <c r="Q15" s="84"/>
      <c r="R15" s="84"/>
      <c r="S15" s="21"/>
    </row>
    <row r="16" spans="5:19" x14ac:dyDescent="0.25">
      <c r="E16" s="84"/>
      <c r="F16" s="84"/>
      <c r="G16" s="84"/>
      <c r="H16" s="84"/>
      <c r="I16" s="84"/>
      <c r="J16" s="84"/>
      <c r="K16" s="84"/>
      <c r="L16" s="84"/>
      <c r="M16" s="84"/>
      <c r="N16" s="84"/>
      <c r="O16" s="84"/>
      <c r="P16" s="84"/>
      <c r="Q16" s="84"/>
      <c r="R16" s="84"/>
    </row>
    <row r="17" spans="5:18" x14ac:dyDescent="0.25">
      <c r="E17" s="84"/>
      <c r="F17" s="84"/>
      <c r="G17" s="84"/>
      <c r="H17" s="84"/>
      <c r="I17" s="84"/>
      <c r="J17" s="84"/>
      <c r="K17" s="84"/>
      <c r="L17" s="84"/>
      <c r="M17" s="84"/>
      <c r="N17" s="84"/>
      <c r="O17" s="84"/>
      <c r="P17" s="84"/>
      <c r="Q17" s="84"/>
      <c r="R17" s="84"/>
    </row>
    <row r="18" spans="5:18" x14ac:dyDescent="0.25">
      <c r="E18" s="84"/>
      <c r="F18" s="84"/>
      <c r="G18" s="84"/>
      <c r="H18" s="84"/>
      <c r="I18" s="84"/>
      <c r="J18" s="84"/>
      <c r="K18" s="84"/>
      <c r="L18" s="84"/>
      <c r="M18" s="84"/>
      <c r="N18" s="84"/>
      <c r="O18" s="84"/>
      <c r="P18" s="84"/>
      <c r="Q18" s="84"/>
      <c r="R18" s="84"/>
    </row>
    <row r="19" spans="5:18" x14ac:dyDescent="0.25">
      <c r="E19" s="84"/>
      <c r="F19" s="84"/>
      <c r="G19" s="84"/>
      <c r="H19" s="84"/>
      <c r="I19" s="84"/>
      <c r="J19" s="84"/>
      <c r="K19" s="84"/>
      <c r="L19" s="84"/>
      <c r="M19" s="84"/>
      <c r="N19" s="84"/>
      <c r="O19" s="84"/>
      <c r="P19" s="84"/>
      <c r="Q19" s="84"/>
      <c r="R19" s="84"/>
    </row>
    <row r="20" spans="5:18" x14ac:dyDescent="0.25">
      <c r="E20" s="84"/>
      <c r="F20" s="84"/>
      <c r="G20" s="84"/>
      <c r="H20" s="84"/>
      <c r="I20" s="84"/>
      <c r="J20" s="84"/>
      <c r="K20" s="84"/>
      <c r="L20" s="84"/>
      <c r="M20" s="84"/>
      <c r="N20" s="84"/>
      <c r="O20" s="84"/>
      <c r="P20" s="84"/>
      <c r="Q20" s="84"/>
      <c r="R20" s="84"/>
    </row>
    <row r="21" spans="5:18" x14ac:dyDescent="0.25">
      <c r="E21" s="84"/>
      <c r="F21" s="84"/>
      <c r="G21" s="84"/>
      <c r="H21" s="84"/>
      <c r="I21" s="84"/>
      <c r="J21" s="84"/>
      <c r="K21" s="84"/>
      <c r="L21" s="84"/>
      <c r="M21" s="84"/>
      <c r="N21" s="84"/>
      <c r="O21" s="84"/>
      <c r="P21" s="84"/>
      <c r="Q21" s="84"/>
      <c r="R21" s="84"/>
    </row>
    <row r="22" spans="5:18" x14ac:dyDescent="0.25">
      <c r="E22" s="42"/>
      <c r="F22" s="42"/>
      <c r="G22" s="42"/>
      <c r="H22" s="42"/>
      <c r="I22" s="42"/>
      <c r="J22" s="42"/>
      <c r="K22" s="42"/>
      <c r="L22" s="42"/>
      <c r="M22" s="42"/>
      <c r="N22" s="42"/>
      <c r="O22" s="42"/>
      <c r="P22" s="42"/>
      <c r="Q22" s="42"/>
      <c r="R22" s="42"/>
    </row>
    <row r="23" spans="5:18" x14ac:dyDescent="0.25">
      <c r="E23" s="42"/>
      <c r="F23" s="42"/>
      <c r="G23" s="42"/>
      <c r="H23" s="42"/>
      <c r="I23" s="42"/>
      <c r="J23" s="42"/>
      <c r="K23" s="42"/>
      <c r="L23" s="42"/>
      <c r="M23" s="42"/>
      <c r="N23" s="42"/>
      <c r="O23" s="42"/>
      <c r="P23" s="42"/>
      <c r="Q23" s="42"/>
      <c r="R23" s="42"/>
    </row>
    <row r="24" spans="5:18" x14ac:dyDescent="0.25">
      <c r="E24" s="42"/>
      <c r="F24" s="42"/>
      <c r="G24" s="42"/>
      <c r="H24" s="42"/>
      <c r="I24" s="42"/>
      <c r="J24" s="42"/>
      <c r="K24" s="42"/>
      <c r="L24" s="42"/>
      <c r="M24" s="42"/>
      <c r="N24" s="42"/>
      <c r="O24" s="42"/>
      <c r="P24" s="42"/>
      <c r="Q24" s="42"/>
      <c r="R24" s="42"/>
    </row>
    <row r="25" spans="5:18" x14ac:dyDescent="0.25">
      <c r="E25" s="42"/>
      <c r="F25" s="42"/>
      <c r="G25" s="42"/>
      <c r="H25" s="42"/>
      <c r="I25" s="42"/>
      <c r="J25" s="42"/>
      <c r="K25" s="42"/>
      <c r="L25" s="42"/>
      <c r="M25" s="42"/>
      <c r="N25" s="42"/>
      <c r="O25" s="42"/>
      <c r="P25" s="42"/>
      <c r="Q25" s="42"/>
      <c r="R25" s="42"/>
    </row>
    <row r="26" spans="5:18" x14ac:dyDescent="0.25">
      <c r="E26" s="42"/>
      <c r="F26" s="42"/>
      <c r="G26" s="42"/>
      <c r="H26" s="42"/>
      <c r="I26" s="42"/>
      <c r="J26" s="42"/>
      <c r="K26" s="42"/>
      <c r="L26" s="42"/>
      <c r="M26" s="42"/>
      <c r="N26" s="42"/>
      <c r="O26" s="42"/>
      <c r="P26" s="42"/>
      <c r="Q26" s="42"/>
      <c r="R26" s="42"/>
    </row>
    <row r="27" spans="5:18" x14ac:dyDescent="0.25">
      <c r="E27" s="42"/>
      <c r="F27" s="42"/>
      <c r="G27" s="42"/>
      <c r="H27" s="42"/>
      <c r="I27" s="42"/>
      <c r="J27" s="42"/>
      <c r="K27" s="42"/>
      <c r="L27" s="42"/>
      <c r="M27" s="42"/>
      <c r="N27" s="42"/>
      <c r="O27" s="42"/>
      <c r="P27" s="42"/>
      <c r="Q27" s="42"/>
      <c r="R27" s="42"/>
    </row>
    <row r="28" spans="5:18" x14ac:dyDescent="0.25">
      <c r="E28" s="42"/>
      <c r="F28" s="42"/>
      <c r="G28" s="42"/>
      <c r="H28" s="42"/>
      <c r="I28" s="42"/>
      <c r="J28" s="42"/>
      <c r="K28" s="42"/>
      <c r="L28" s="42"/>
      <c r="M28" s="42"/>
      <c r="N28" s="42"/>
      <c r="O28" s="42"/>
      <c r="P28" s="42"/>
      <c r="Q28" s="42"/>
      <c r="R28" s="42"/>
    </row>
    <row r="29" spans="5:18" x14ac:dyDescent="0.25">
      <c r="E29" s="42"/>
      <c r="F29" s="42"/>
      <c r="G29" s="42"/>
      <c r="H29" s="42"/>
      <c r="I29" s="42"/>
      <c r="J29" s="42"/>
      <c r="K29" s="42"/>
      <c r="L29" s="42"/>
      <c r="M29" s="42"/>
      <c r="N29" s="42"/>
      <c r="O29" s="42"/>
      <c r="P29" s="42"/>
      <c r="Q29" s="42"/>
      <c r="R29" s="42"/>
    </row>
    <row r="30" spans="5:18" x14ac:dyDescent="0.25">
      <c r="E30" s="42"/>
      <c r="F30" s="42"/>
      <c r="G30" s="42"/>
      <c r="H30" s="42"/>
      <c r="I30" s="42"/>
      <c r="J30" s="42"/>
      <c r="K30" s="42"/>
      <c r="L30" s="42"/>
      <c r="M30" s="42"/>
      <c r="N30" s="42"/>
      <c r="O30" s="42"/>
      <c r="P30" s="42"/>
      <c r="Q30" s="42"/>
      <c r="R30" s="42"/>
    </row>
    <row r="31" spans="5:18" x14ac:dyDescent="0.25">
      <c r="E31" s="42"/>
      <c r="F31" s="42"/>
      <c r="G31" s="42"/>
      <c r="H31" s="42"/>
      <c r="I31" s="42"/>
      <c r="J31" s="42"/>
      <c r="K31" s="42"/>
      <c r="L31" s="42"/>
      <c r="M31" s="42"/>
      <c r="N31" s="42"/>
      <c r="O31" s="42"/>
      <c r="P31" s="42"/>
      <c r="Q31" s="42"/>
      <c r="R31" s="42"/>
    </row>
    <row r="32" spans="5:18" x14ac:dyDescent="0.25">
      <c r="E32" s="42"/>
      <c r="F32" s="42"/>
      <c r="G32" s="42"/>
      <c r="H32" s="42"/>
      <c r="I32" s="42"/>
      <c r="J32" s="42"/>
      <c r="K32" s="42"/>
      <c r="L32" s="42"/>
      <c r="M32" s="42"/>
      <c r="N32" s="42"/>
      <c r="O32" s="42"/>
      <c r="P32" s="42"/>
      <c r="Q32" s="42"/>
      <c r="R32" s="42"/>
    </row>
    <row r="33" spans="5:18" x14ac:dyDescent="0.25">
      <c r="E33" s="42"/>
      <c r="F33" s="42"/>
      <c r="G33" s="42"/>
      <c r="H33" s="42"/>
      <c r="I33" s="42"/>
      <c r="J33" s="42"/>
      <c r="K33" s="42"/>
      <c r="L33" s="42"/>
      <c r="M33" s="42"/>
      <c r="N33" s="42"/>
      <c r="O33" s="42"/>
      <c r="P33" s="42"/>
      <c r="Q33" s="42"/>
      <c r="R33" s="42"/>
    </row>
    <row r="34" spans="5:18" x14ac:dyDescent="0.25">
      <c r="E34" s="42"/>
      <c r="F34" s="42"/>
      <c r="G34" s="42"/>
      <c r="H34" s="42"/>
      <c r="I34" s="42"/>
      <c r="J34" s="42"/>
      <c r="K34" s="42"/>
      <c r="L34" s="42"/>
      <c r="M34" s="42"/>
      <c r="N34" s="42"/>
      <c r="O34" s="42"/>
      <c r="P34" s="42"/>
      <c r="Q34" s="42"/>
      <c r="R34" s="42"/>
    </row>
    <row r="35" spans="5:18" x14ac:dyDescent="0.25">
      <c r="E35" s="42"/>
      <c r="F35" s="42"/>
      <c r="G35" s="42"/>
      <c r="H35" s="42"/>
      <c r="I35" s="42"/>
      <c r="J35" s="42"/>
      <c r="K35" s="42"/>
      <c r="L35" s="42"/>
      <c r="M35" s="42"/>
      <c r="N35" s="42"/>
      <c r="O35" s="42"/>
      <c r="P35" s="42"/>
      <c r="Q35" s="42"/>
      <c r="R35" s="42"/>
    </row>
    <row r="36" spans="5:18" x14ac:dyDescent="0.25">
      <c r="E36" s="42"/>
      <c r="F36" s="42"/>
      <c r="G36" s="42"/>
      <c r="H36" s="42"/>
      <c r="I36" s="42"/>
      <c r="J36" s="42"/>
      <c r="K36" s="42"/>
      <c r="L36" s="42"/>
      <c r="M36" s="42"/>
      <c r="N36" s="42"/>
      <c r="O36" s="42"/>
      <c r="P36" s="42"/>
      <c r="Q36" s="42"/>
      <c r="R36" s="42"/>
    </row>
    <row r="37" spans="5:18" x14ac:dyDescent="0.25">
      <c r="E37" s="21"/>
      <c r="F37" s="4"/>
      <c r="G37" s="4"/>
      <c r="H37" s="4"/>
      <c r="I37" s="4"/>
      <c r="J37" s="4"/>
    </row>
    <row r="38" spans="5:18" ht="14.4" x14ac:dyDescent="0.3">
      <c r="E38" s="4"/>
      <c r="F38" s="41"/>
      <c r="G38" s="4"/>
      <c r="H38" s="4"/>
      <c r="I38" s="4"/>
      <c r="J38" s="4"/>
    </row>
    <row r="39" spans="5:18" x14ac:dyDescent="0.25">
      <c r="E39" s="4"/>
      <c r="F39" s="4"/>
      <c r="G39" s="4"/>
      <c r="H39" s="4"/>
    </row>
    <row r="40" spans="5:18" x14ac:dyDescent="0.25">
      <c r="E40" s="21"/>
      <c r="F40" s="4"/>
      <c r="G40" s="4"/>
      <c r="H40" s="4"/>
    </row>
    <row r="41" spans="5:18" x14ac:dyDescent="0.25">
      <c r="F41" s="4"/>
      <c r="G41" s="4"/>
      <c r="H41" s="4"/>
    </row>
    <row r="42" spans="5:18" x14ac:dyDescent="0.25">
      <c r="F42" s="4"/>
      <c r="G42" s="4"/>
      <c r="H42" s="4"/>
    </row>
    <row r="43" spans="5:18" x14ac:dyDescent="0.25">
      <c r="F43" s="4"/>
      <c r="G43" s="4"/>
      <c r="H43" s="4"/>
    </row>
    <row r="44" spans="5:18" x14ac:dyDescent="0.25">
      <c r="F44" s="4"/>
      <c r="G44" s="4"/>
    </row>
    <row r="45" spans="5:18" x14ac:dyDescent="0.25">
      <c r="F45" s="4"/>
      <c r="G45" s="4"/>
    </row>
    <row r="46" spans="5:18" x14ac:dyDescent="0.25">
      <c r="F46" s="4"/>
    </row>
  </sheetData>
  <mergeCells count="1">
    <mergeCell ref="E4:R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D1:R47"/>
  <sheetViews>
    <sheetView showGridLines="0" workbookViewId="0">
      <selection activeCell="E2" sqref="E2"/>
    </sheetView>
  </sheetViews>
  <sheetFormatPr defaultRowHeight="14.4" x14ac:dyDescent="0.3"/>
  <cols>
    <col min="5" max="5" width="24.6640625" style="22" customWidth="1"/>
  </cols>
  <sheetData>
    <row r="1" spans="4:18" x14ac:dyDescent="0.3">
      <c r="E1" s="21"/>
    </row>
    <row r="2" spans="4:18" ht="21" x14ac:dyDescent="0.4">
      <c r="D2" s="2"/>
      <c r="E2" s="23" t="s">
        <v>13</v>
      </c>
    </row>
    <row r="4" spans="4:18" ht="15" customHeight="1" x14ac:dyDescent="0.3">
      <c r="F4" s="54"/>
      <c r="G4" s="54"/>
      <c r="H4" s="54"/>
      <c r="I4" s="54"/>
      <c r="J4" s="54"/>
      <c r="K4" s="54"/>
      <c r="L4" s="54"/>
      <c r="M4" s="54"/>
      <c r="N4" s="54"/>
      <c r="O4" s="54"/>
      <c r="P4" s="54"/>
      <c r="Q4" s="54"/>
      <c r="R4" s="54"/>
    </row>
    <row r="5" spans="4:18" x14ac:dyDescent="0.3">
      <c r="E5" s="54"/>
      <c r="F5" s="54"/>
      <c r="G5" s="54"/>
      <c r="H5" s="54"/>
      <c r="I5" s="54"/>
      <c r="J5" s="54"/>
      <c r="K5" s="54"/>
      <c r="L5" s="54"/>
      <c r="M5" s="54"/>
      <c r="N5" s="54"/>
      <c r="O5" s="54"/>
      <c r="P5" s="54"/>
      <c r="Q5" s="54"/>
      <c r="R5" s="54"/>
    </row>
    <row r="6" spans="4:18" x14ac:dyDescent="0.3">
      <c r="E6" s="54"/>
      <c r="F6" s="54"/>
      <c r="G6" s="54"/>
      <c r="H6" s="54"/>
      <c r="I6" s="54"/>
      <c r="J6" s="54"/>
      <c r="K6" s="54"/>
      <c r="L6" s="54"/>
      <c r="M6" s="54"/>
      <c r="N6" s="54"/>
      <c r="O6" s="54"/>
      <c r="P6" s="54"/>
      <c r="Q6" s="54"/>
      <c r="R6" s="54"/>
    </row>
    <row r="7" spans="4:18" x14ac:dyDescent="0.3">
      <c r="E7" s="54"/>
      <c r="F7" s="54"/>
      <c r="G7" s="54"/>
      <c r="H7" s="54"/>
      <c r="I7" s="54"/>
      <c r="J7" s="54"/>
      <c r="K7" s="54"/>
      <c r="L7" s="54"/>
      <c r="M7" s="54"/>
      <c r="N7" s="54"/>
      <c r="O7" s="54"/>
      <c r="P7" s="54"/>
      <c r="Q7" s="54"/>
      <c r="R7" s="54"/>
    </row>
    <row r="8" spans="4:18" x14ac:dyDescent="0.3">
      <c r="E8" s="54"/>
      <c r="F8" s="54"/>
      <c r="G8" s="54"/>
      <c r="H8" s="54"/>
      <c r="I8" s="54"/>
      <c r="J8" s="54"/>
      <c r="K8" s="54"/>
      <c r="L8" s="54"/>
      <c r="M8" s="54"/>
      <c r="N8" s="54"/>
      <c r="O8" s="54"/>
      <c r="P8" s="54"/>
      <c r="Q8" s="54"/>
      <c r="R8" s="54"/>
    </row>
    <row r="9" spans="4:18" x14ac:dyDescent="0.3">
      <c r="E9" s="54"/>
      <c r="F9" s="54"/>
      <c r="G9" s="54"/>
      <c r="H9" s="54"/>
      <c r="I9" s="54"/>
      <c r="J9" s="54"/>
      <c r="K9" s="54"/>
      <c r="L9" s="54"/>
      <c r="M9" s="54"/>
      <c r="N9" s="54"/>
      <c r="O9" s="54"/>
      <c r="P9" s="54"/>
      <c r="Q9" s="54"/>
      <c r="R9" s="54"/>
    </row>
    <row r="10" spans="4:18" x14ac:dyDescent="0.3">
      <c r="E10" s="54"/>
      <c r="F10" s="54"/>
      <c r="G10" s="54"/>
      <c r="H10" s="54"/>
      <c r="I10" s="54"/>
      <c r="J10" s="54"/>
      <c r="K10" s="54"/>
      <c r="L10" s="54"/>
      <c r="M10" s="54"/>
      <c r="N10" s="54"/>
      <c r="O10" s="54"/>
      <c r="P10" s="54"/>
      <c r="Q10" s="54"/>
      <c r="R10" s="54"/>
    </row>
    <row r="11" spans="4:18" x14ac:dyDescent="0.3">
      <c r="E11" s="54"/>
      <c r="F11" s="54"/>
      <c r="G11" s="54"/>
      <c r="H11" s="54"/>
      <c r="I11" s="54"/>
      <c r="J11" s="54"/>
      <c r="K11" s="54"/>
      <c r="L11" s="54"/>
      <c r="M11" s="54"/>
      <c r="N11" s="54"/>
      <c r="O11" s="54"/>
      <c r="P11" s="54"/>
      <c r="Q11" s="54"/>
      <c r="R11" s="54"/>
    </row>
    <row r="12" spans="4:18" x14ac:dyDescent="0.3">
      <c r="E12" s="54"/>
      <c r="F12" s="54"/>
      <c r="G12" s="54"/>
      <c r="H12" s="54"/>
      <c r="I12" s="54"/>
      <c r="J12" s="54"/>
      <c r="K12" s="54"/>
      <c r="L12" s="54"/>
      <c r="M12" s="54"/>
      <c r="N12" s="54"/>
      <c r="O12" s="54"/>
      <c r="P12" s="54"/>
      <c r="Q12" s="54"/>
      <c r="R12" s="54"/>
    </row>
    <row r="13" spans="4:18" x14ac:dyDescent="0.3">
      <c r="E13" s="54"/>
      <c r="F13" s="54"/>
      <c r="G13" s="54"/>
      <c r="H13" s="54"/>
      <c r="I13" s="54"/>
      <c r="J13" s="54"/>
      <c r="K13" s="54"/>
      <c r="L13" s="54"/>
      <c r="M13" s="54"/>
      <c r="N13" s="54"/>
      <c r="O13" s="54"/>
      <c r="P13" s="54"/>
      <c r="Q13" s="54"/>
      <c r="R13" s="54"/>
    </row>
    <row r="14" spans="4:18" x14ac:dyDescent="0.3">
      <c r="E14" s="54"/>
      <c r="F14" s="54"/>
      <c r="G14" s="54"/>
      <c r="H14" s="54"/>
      <c r="I14" s="54"/>
      <c r="J14" s="54"/>
      <c r="K14" s="54"/>
      <c r="L14" s="54"/>
      <c r="M14" s="54"/>
      <c r="N14" s="54"/>
      <c r="O14" s="54"/>
      <c r="P14" s="54"/>
      <c r="Q14" s="54"/>
      <c r="R14" s="54"/>
    </row>
    <row r="15" spans="4:18" x14ac:dyDescent="0.3">
      <c r="E15" s="54"/>
      <c r="F15" s="54"/>
      <c r="G15" s="54"/>
      <c r="H15" s="54"/>
      <c r="I15" s="54"/>
      <c r="J15" s="54"/>
      <c r="K15" s="54"/>
      <c r="L15" s="54"/>
      <c r="M15" s="54"/>
      <c r="N15" s="54"/>
      <c r="O15" s="54"/>
      <c r="P15" s="54"/>
      <c r="Q15" s="54"/>
      <c r="R15" s="54"/>
    </row>
    <row r="16" spans="4:18" x14ac:dyDescent="0.3">
      <c r="E16" s="54"/>
      <c r="F16" s="54"/>
      <c r="G16" s="54"/>
      <c r="H16" s="54"/>
      <c r="I16" s="54"/>
      <c r="J16" s="54"/>
      <c r="K16" s="54"/>
      <c r="L16" s="54"/>
      <c r="M16" s="54"/>
      <c r="N16" s="54"/>
      <c r="O16" s="54"/>
      <c r="P16" s="54"/>
      <c r="Q16" s="54"/>
      <c r="R16" s="54"/>
    </row>
    <row r="17" spans="5:18" x14ac:dyDescent="0.3">
      <c r="E17" s="54"/>
      <c r="F17" s="54"/>
      <c r="G17" s="54"/>
      <c r="H17" s="54"/>
      <c r="I17" s="54"/>
      <c r="J17" s="54"/>
      <c r="K17" s="54"/>
      <c r="L17" s="54"/>
      <c r="M17" s="54"/>
      <c r="N17" s="54"/>
      <c r="O17" s="54"/>
      <c r="P17" s="54"/>
      <c r="Q17" s="54"/>
      <c r="R17" s="54"/>
    </row>
    <row r="18" spans="5:18" x14ac:dyDescent="0.3">
      <c r="E18" s="54"/>
      <c r="F18" s="54"/>
      <c r="G18" s="54"/>
      <c r="H18" s="54"/>
      <c r="I18" s="54"/>
      <c r="J18" s="54"/>
      <c r="K18" s="54"/>
      <c r="L18" s="54"/>
      <c r="M18" s="54"/>
      <c r="N18" s="54"/>
      <c r="O18" s="54"/>
      <c r="P18" s="54"/>
      <c r="Q18" s="54"/>
      <c r="R18" s="54"/>
    </row>
    <row r="19" spans="5:18" x14ac:dyDescent="0.3">
      <c r="E19" s="54"/>
      <c r="F19" s="54"/>
      <c r="G19" s="54"/>
      <c r="H19" s="54"/>
      <c r="I19" s="54"/>
      <c r="J19" s="54"/>
      <c r="K19" s="54"/>
      <c r="L19" s="54"/>
      <c r="M19" s="54"/>
      <c r="N19" s="54"/>
      <c r="O19" s="54"/>
      <c r="P19" s="54"/>
      <c r="Q19" s="54"/>
      <c r="R19" s="54"/>
    </row>
    <row r="20" spans="5:18" x14ac:dyDescent="0.3">
      <c r="E20" s="54"/>
      <c r="F20" s="54"/>
      <c r="G20" s="54"/>
      <c r="H20" s="54"/>
      <c r="I20" s="54"/>
      <c r="J20" s="54"/>
      <c r="K20" s="54"/>
      <c r="L20" s="54"/>
      <c r="M20" s="54"/>
      <c r="N20" s="54"/>
      <c r="O20" s="54"/>
      <c r="P20" s="54"/>
      <c r="Q20" s="54"/>
      <c r="R20" s="54"/>
    </row>
    <row r="21" spans="5:18" x14ac:dyDescent="0.3">
      <c r="E21" s="54"/>
      <c r="F21" s="54"/>
      <c r="G21" s="54"/>
      <c r="H21" s="54"/>
      <c r="I21" s="54"/>
      <c r="J21" s="54"/>
      <c r="K21" s="54"/>
      <c r="L21" s="54"/>
      <c r="M21" s="54"/>
      <c r="N21" s="54"/>
      <c r="O21" s="54"/>
      <c r="P21" s="54"/>
      <c r="Q21" s="54"/>
      <c r="R21" s="54"/>
    </row>
    <row r="22" spans="5:18" ht="15" customHeight="1" x14ac:dyDescent="0.3">
      <c r="E22" s="85" t="s">
        <v>109</v>
      </c>
      <c r="F22" s="85"/>
      <c r="G22" s="85"/>
      <c r="H22" s="85"/>
      <c r="I22" s="85"/>
      <c r="J22" s="85"/>
      <c r="K22" s="85"/>
      <c r="L22" s="85"/>
      <c r="M22" s="85"/>
      <c r="N22" s="85"/>
      <c r="O22" s="85"/>
      <c r="P22" s="85"/>
      <c r="Q22" s="85"/>
      <c r="R22" s="54"/>
    </row>
    <row r="23" spans="5:18" x14ac:dyDescent="0.3">
      <c r="E23" s="85"/>
      <c r="F23" s="85"/>
      <c r="G23" s="85"/>
      <c r="H23" s="85"/>
      <c r="I23" s="85"/>
      <c r="J23" s="85"/>
      <c r="K23" s="85"/>
      <c r="L23" s="85"/>
      <c r="M23" s="85"/>
      <c r="N23" s="85"/>
      <c r="O23" s="85"/>
      <c r="P23" s="85"/>
      <c r="Q23" s="85"/>
      <c r="R23" s="54"/>
    </row>
    <row r="24" spans="5:18" x14ac:dyDescent="0.3">
      <c r="E24" s="85"/>
      <c r="F24" s="85"/>
      <c r="G24" s="85"/>
      <c r="H24" s="85"/>
      <c r="I24" s="85"/>
      <c r="J24" s="85"/>
      <c r="K24" s="85"/>
      <c r="L24" s="85"/>
      <c r="M24" s="85"/>
      <c r="N24" s="85"/>
      <c r="O24" s="85"/>
      <c r="P24" s="85"/>
      <c r="Q24" s="85"/>
      <c r="R24" s="54"/>
    </row>
    <row r="25" spans="5:18" x14ac:dyDescent="0.3">
      <c r="E25" s="85"/>
      <c r="F25" s="85"/>
      <c r="G25" s="85"/>
      <c r="H25" s="85"/>
      <c r="I25" s="85"/>
      <c r="J25" s="85"/>
      <c r="K25" s="85"/>
      <c r="L25" s="85"/>
      <c r="M25" s="85"/>
      <c r="N25" s="85"/>
      <c r="O25" s="85"/>
      <c r="P25" s="85"/>
      <c r="Q25" s="85"/>
      <c r="R25" s="54"/>
    </row>
    <row r="26" spans="5:18" x14ac:dyDescent="0.3">
      <c r="E26" s="85"/>
      <c r="F26" s="85"/>
      <c r="G26" s="85"/>
      <c r="H26" s="85"/>
      <c r="I26" s="85"/>
      <c r="J26" s="85"/>
      <c r="K26" s="85"/>
      <c r="L26" s="85"/>
      <c r="M26" s="85"/>
      <c r="N26" s="85"/>
      <c r="O26" s="85"/>
      <c r="P26" s="85"/>
      <c r="Q26" s="85"/>
      <c r="R26" s="54"/>
    </row>
    <row r="27" spans="5:18" x14ac:dyDescent="0.3">
      <c r="E27" s="85"/>
      <c r="F27" s="85"/>
      <c r="G27" s="85"/>
      <c r="H27" s="85"/>
      <c r="I27" s="85"/>
      <c r="J27" s="85"/>
      <c r="K27" s="85"/>
      <c r="L27" s="85"/>
      <c r="M27" s="85"/>
      <c r="N27" s="85"/>
      <c r="O27" s="85"/>
      <c r="P27" s="85"/>
      <c r="Q27" s="85"/>
      <c r="R27" s="54"/>
    </row>
    <row r="28" spans="5:18" x14ac:dyDescent="0.3">
      <c r="E28" s="85"/>
      <c r="F28" s="85"/>
      <c r="G28" s="85"/>
      <c r="H28" s="85"/>
      <c r="I28" s="85"/>
      <c r="J28" s="85"/>
      <c r="K28" s="85"/>
      <c r="L28" s="85"/>
      <c r="M28" s="85"/>
      <c r="N28" s="85"/>
      <c r="O28" s="85"/>
      <c r="P28" s="85"/>
      <c r="Q28" s="85"/>
      <c r="R28" s="54"/>
    </row>
    <row r="29" spans="5:18" x14ac:dyDescent="0.3">
      <c r="E29" s="85"/>
      <c r="F29" s="85"/>
      <c r="G29" s="85"/>
      <c r="H29" s="85"/>
      <c r="I29" s="85"/>
      <c r="J29" s="85"/>
      <c r="K29" s="85"/>
      <c r="L29" s="85"/>
      <c r="M29" s="85"/>
      <c r="N29" s="85"/>
      <c r="O29" s="85"/>
      <c r="P29" s="85"/>
      <c r="Q29" s="85"/>
      <c r="R29" s="54"/>
    </row>
    <row r="30" spans="5:18" x14ac:dyDescent="0.3">
      <c r="E30" s="85"/>
      <c r="F30" s="85"/>
      <c r="G30" s="85"/>
      <c r="H30" s="85"/>
      <c r="I30" s="85"/>
      <c r="J30" s="85"/>
      <c r="K30" s="85"/>
      <c r="L30" s="85"/>
      <c r="M30" s="85"/>
      <c r="N30" s="85"/>
      <c r="O30" s="85"/>
      <c r="P30" s="85"/>
      <c r="Q30" s="85"/>
      <c r="R30" s="54"/>
    </row>
    <row r="31" spans="5:18" x14ac:dyDescent="0.3">
      <c r="E31" s="85"/>
      <c r="F31" s="85"/>
      <c r="G31" s="85"/>
      <c r="H31" s="85"/>
      <c r="I31" s="85"/>
      <c r="J31" s="85"/>
      <c r="K31" s="85"/>
      <c r="L31" s="85"/>
      <c r="M31" s="85"/>
      <c r="N31" s="85"/>
      <c r="O31" s="85"/>
      <c r="P31" s="85"/>
      <c r="Q31" s="85"/>
      <c r="R31" s="54"/>
    </row>
    <row r="32" spans="5:18" x14ac:dyDescent="0.3">
      <c r="E32" s="85"/>
      <c r="F32" s="85"/>
      <c r="G32" s="85"/>
      <c r="H32" s="85"/>
      <c r="I32" s="85"/>
      <c r="J32" s="85"/>
      <c r="K32" s="85"/>
      <c r="L32" s="85"/>
      <c r="M32" s="85"/>
      <c r="N32" s="85"/>
      <c r="O32" s="85"/>
      <c r="P32" s="85"/>
      <c r="Q32" s="85"/>
      <c r="R32" s="54"/>
    </row>
    <row r="33" spans="5:18" x14ac:dyDescent="0.3">
      <c r="E33" s="85"/>
      <c r="F33" s="85"/>
      <c r="G33" s="85"/>
      <c r="H33" s="85"/>
      <c r="I33" s="85"/>
      <c r="J33" s="85"/>
      <c r="K33" s="85"/>
      <c r="L33" s="85"/>
      <c r="M33" s="85"/>
      <c r="N33" s="85"/>
      <c r="O33" s="85"/>
      <c r="P33" s="85"/>
      <c r="Q33" s="85"/>
      <c r="R33" s="54"/>
    </row>
    <row r="34" spans="5:18" x14ac:dyDescent="0.3">
      <c r="E34" s="85"/>
      <c r="F34" s="85"/>
      <c r="G34" s="85"/>
      <c r="H34" s="85"/>
      <c r="I34" s="85"/>
      <c r="J34" s="85"/>
      <c r="K34" s="85"/>
      <c r="L34" s="85"/>
      <c r="M34" s="85"/>
      <c r="N34" s="85"/>
      <c r="O34" s="85"/>
      <c r="P34" s="85"/>
      <c r="Q34" s="85"/>
      <c r="R34" s="54"/>
    </row>
    <row r="35" spans="5:18" x14ac:dyDescent="0.3">
      <c r="E35" s="85"/>
      <c r="F35" s="85"/>
      <c r="G35" s="85"/>
      <c r="H35" s="85"/>
      <c r="I35" s="85"/>
      <c r="J35" s="85"/>
      <c r="K35" s="85"/>
      <c r="L35" s="85"/>
      <c r="M35" s="85"/>
      <c r="N35" s="85"/>
      <c r="O35" s="85"/>
      <c r="P35" s="85"/>
      <c r="Q35" s="85"/>
      <c r="R35" s="54"/>
    </row>
    <row r="36" spans="5:18" x14ac:dyDescent="0.3">
      <c r="E36" s="85"/>
      <c r="F36" s="85"/>
      <c r="G36" s="85"/>
      <c r="H36" s="85"/>
      <c r="I36" s="85"/>
      <c r="J36" s="85"/>
      <c r="K36" s="85"/>
      <c r="L36" s="85"/>
      <c r="M36" s="85"/>
      <c r="N36" s="85"/>
      <c r="O36" s="85"/>
      <c r="P36" s="85"/>
      <c r="Q36" s="85"/>
      <c r="R36" s="54"/>
    </row>
    <row r="37" spans="5:18" x14ac:dyDescent="0.3">
      <c r="E37" s="85"/>
      <c r="F37" s="85"/>
      <c r="G37" s="85"/>
      <c r="H37" s="85"/>
      <c r="I37" s="85"/>
      <c r="J37" s="85"/>
      <c r="K37" s="85"/>
      <c r="L37" s="85"/>
      <c r="M37" s="85"/>
      <c r="N37" s="85"/>
      <c r="O37" s="85"/>
      <c r="P37" s="85"/>
      <c r="Q37" s="85"/>
    </row>
    <row r="38" spans="5:18" ht="107.25" customHeight="1" x14ac:dyDescent="0.3">
      <c r="E38" s="85"/>
      <c r="F38" s="85"/>
      <c r="G38" s="85"/>
      <c r="H38" s="85"/>
      <c r="I38" s="85"/>
      <c r="J38" s="85"/>
      <c r="K38" s="85"/>
      <c r="L38" s="85"/>
      <c r="M38" s="85"/>
      <c r="N38" s="85"/>
      <c r="O38" s="85"/>
      <c r="P38" s="85"/>
      <c r="Q38" s="85"/>
    </row>
    <row r="39" spans="5:18" x14ac:dyDescent="0.3">
      <c r="E39" s="54"/>
      <c r="F39" s="54"/>
      <c r="G39" s="54"/>
      <c r="H39" s="54"/>
      <c r="I39" s="54"/>
      <c r="J39" s="54"/>
      <c r="K39" s="54"/>
      <c r="L39" s="54"/>
      <c r="M39" s="54"/>
      <c r="N39" s="54"/>
      <c r="O39" s="54"/>
      <c r="P39" s="54"/>
      <c r="Q39" s="54"/>
    </row>
    <row r="40" spans="5:18" x14ac:dyDescent="0.3">
      <c r="E40" s="54"/>
      <c r="F40" s="54"/>
      <c r="G40" s="54"/>
      <c r="H40" s="54"/>
      <c r="I40" s="54"/>
      <c r="J40" s="54"/>
      <c r="K40" s="54"/>
      <c r="L40" s="54"/>
      <c r="M40" s="54"/>
      <c r="N40" s="54"/>
      <c r="O40" s="54"/>
      <c r="P40" s="54"/>
      <c r="Q40" s="54"/>
    </row>
    <row r="41" spans="5:18" x14ac:dyDescent="0.3">
      <c r="E41" s="54"/>
      <c r="F41" s="54"/>
      <c r="G41" s="54"/>
      <c r="H41" s="54"/>
      <c r="I41" s="54"/>
      <c r="J41" s="54"/>
      <c r="K41" s="54"/>
      <c r="L41" s="54"/>
      <c r="M41" s="54"/>
      <c r="N41" s="54"/>
      <c r="O41" s="54"/>
      <c r="P41" s="54"/>
      <c r="Q41" s="54"/>
    </row>
    <row r="42" spans="5:18" x14ac:dyDescent="0.3">
      <c r="E42" s="54"/>
      <c r="F42" s="54"/>
      <c r="G42" s="54"/>
      <c r="H42" s="54"/>
      <c r="I42" s="54"/>
      <c r="J42" s="54"/>
      <c r="K42" s="54"/>
      <c r="L42" s="54"/>
      <c r="M42" s="54"/>
      <c r="N42" s="54"/>
      <c r="O42" s="54"/>
      <c r="P42" s="54"/>
      <c r="Q42" s="54"/>
    </row>
    <row r="43" spans="5:18" x14ac:dyDescent="0.3">
      <c r="E43" s="54"/>
      <c r="F43" s="54"/>
      <c r="G43" s="54"/>
      <c r="H43" s="54"/>
      <c r="I43" s="54"/>
      <c r="J43" s="54"/>
      <c r="K43" s="54"/>
      <c r="L43" s="54"/>
      <c r="M43" s="54"/>
      <c r="N43" s="54"/>
      <c r="O43" s="54"/>
      <c r="P43" s="54"/>
      <c r="Q43" s="54"/>
    </row>
    <row r="44" spans="5:18" x14ac:dyDescent="0.3">
      <c r="E44" s="54"/>
      <c r="F44" s="54"/>
      <c r="G44" s="54"/>
      <c r="H44" s="54"/>
      <c r="I44" s="54"/>
      <c r="J44" s="54"/>
      <c r="K44" s="54"/>
      <c r="L44" s="54"/>
      <c r="M44" s="54"/>
      <c r="N44" s="54"/>
      <c r="O44" s="54"/>
      <c r="P44" s="54"/>
      <c r="Q44" s="54"/>
    </row>
    <row r="45" spans="5:18" x14ac:dyDescent="0.3">
      <c r="E45" s="54"/>
      <c r="F45" s="54"/>
      <c r="G45" s="54"/>
      <c r="H45" s="54"/>
      <c r="I45" s="54"/>
      <c r="J45" s="54"/>
      <c r="K45" s="54"/>
      <c r="L45" s="54"/>
      <c r="M45" s="54"/>
      <c r="N45" s="54"/>
      <c r="O45" s="54"/>
      <c r="P45" s="54"/>
      <c r="Q45" s="54"/>
    </row>
    <row r="46" spans="5:18" x14ac:dyDescent="0.3">
      <c r="E46" s="54"/>
      <c r="F46" s="54"/>
      <c r="G46" s="54"/>
      <c r="H46" s="54"/>
      <c r="I46" s="54"/>
      <c r="J46" s="54"/>
      <c r="K46" s="54"/>
      <c r="L46" s="54"/>
      <c r="M46" s="54"/>
      <c r="N46" s="54"/>
      <c r="O46" s="54"/>
      <c r="P46" s="54"/>
      <c r="Q46" s="54"/>
    </row>
    <row r="47" spans="5:18" x14ac:dyDescent="0.3">
      <c r="E47" s="54"/>
      <c r="F47" s="54"/>
      <c r="G47" s="54"/>
      <c r="H47" s="54"/>
      <c r="I47" s="54"/>
      <c r="J47" s="54"/>
      <c r="K47" s="54"/>
      <c r="L47" s="54"/>
      <c r="M47" s="54"/>
      <c r="N47" s="54"/>
      <c r="O47" s="54"/>
      <c r="P47" s="54"/>
      <c r="Q47" s="54"/>
    </row>
  </sheetData>
  <mergeCells count="1">
    <mergeCell ref="E22:Q38"/>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D1:Z19"/>
  <sheetViews>
    <sheetView showGridLines="0" workbookViewId="0">
      <selection activeCell="E2" sqref="E2"/>
    </sheetView>
  </sheetViews>
  <sheetFormatPr defaultColWidth="9.109375" defaultRowHeight="13.8" x14ac:dyDescent="0.25"/>
  <cols>
    <col min="1" max="4" width="9.109375" style="1"/>
    <col min="5" max="5" width="28.88671875" style="4" customWidth="1"/>
    <col min="6" max="16384" width="9.109375" style="1"/>
  </cols>
  <sheetData>
    <row r="1" spans="4:26" x14ac:dyDescent="0.25">
      <c r="E1" s="21"/>
    </row>
    <row r="2" spans="4:26" ht="21" x14ac:dyDescent="0.4">
      <c r="D2" s="2"/>
      <c r="E2" s="23" t="s">
        <v>62</v>
      </c>
    </row>
    <row r="3" spans="4:26" x14ac:dyDescent="0.25">
      <c r="E3" s="50"/>
    </row>
    <row r="4" spans="4:26" ht="15" customHeight="1" x14ac:dyDescent="0.25">
      <c r="E4" s="51" t="s">
        <v>59</v>
      </c>
      <c r="F4" s="1" t="s">
        <v>73</v>
      </c>
    </row>
    <row r="5" spans="4:26" ht="15" customHeight="1" x14ac:dyDescent="0.25">
      <c r="E5" s="51"/>
    </row>
    <row r="6" spans="4:26" ht="15.75" customHeight="1" x14ac:dyDescent="0.25">
      <c r="E6" s="51" t="s">
        <v>11</v>
      </c>
      <c r="F6" s="1" t="s">
        <v>94</v>
      </c>
    </row>
    <row r="7" spans="4:26" x14ac:dyDescent="0.25">
      <c r="E7" s="51"/>
    </row>
    <row r="8" spans="4:26" x14ac:dyDescent="0.25">
      <c r="E8" s="51" t="s">
        <v>12</v>
      </c>
      <c r="F8" s="1" t="s">
        <v>95</v>
      </c>
    </row>
    <row r="9" spans="4:26" x14ac:dyDescent="0.25">
      <c r="E9" s="52"/>
    </row>
    <row r="10" spans="4:26" x14ac:dyDescent="0.25">
      <c r="E10" s="50" t="s">
        <v>9</v>
      </c>
      <c r="F10" s="53" t="s">
        <v>92</v>
      </c>
    </row>
    <row r="11" spans="4:26" x14ac:dyDescent="0.25">
      <c r="E11" s="50"/>
    </row>
    <row r="12" spans="4:26" ht="15" customHeight="1" x14ac:dyDescent="0.25">
      <c r="E12" s="50" t="s">
        <v>54</v>
      </c>
      <c r="F12" s="53" t="s">
        <v>96</v>
      </c>
      <c r="G12" s="53"/>
      <c r="H12" s="53"/>
      <c r="I12" s="53"/>
      <c r="J12" s="53"/>
      <c r="K12" s="53"/>
      <c r="L12" s="53"/>
      <c r="M12" s="53"/>
      <c r="N12" s="53"/>
      <c r="O12" s="53"/>
      <c r="P12" s="53"/>
      <c r="Q12" s="53"/>
      <c r="R12" s="53"/>
      <c r="S12" s="53"/>
      <c r="T12" s="53"/>
      <c r="U12" s="53"/>
      <c r="V12" s="53"/>
      <c r="W12" s="53"/>
      <c r="X12" s="53"/>
      <c r="Y12" s="53"/>
      <c r="Z12" s="53"/>
    </row>
    <row r="13" spans="4:26" x14ac:dyDescent="0.25">
      <c r="E13" s="50"/>
      <c r="F13" s="67"/>
      <c r="G13" s="67"/>
      <c r="H13" s="67"/>
      <c r="I13" s="67"/>
      <c r="J13" s="67"/>
      <c r="K13" s="67"/>
      <c r="L13" s="67"/>
      <c r="M13" s="67"/>
      <c r="N13" s="67"/>
      <c r="O13" s="67"/>
      <c r="P13" s="67"/>
      <c r="Q13" s="67"/>
      <c r="R13" s="67"/>
    </row>
    <row r="14" spans="4:26" x14ac:dyDescent="0.25">
      <c r="E14" s="50" t="s">
        <v>14</v>
      </c>
      <c r="F14" s="1" t="s">
        <v>93</v>
      </c>
    </row>
    <row r="16" spans="4:26" x14ac:dyDescent="0.25">
      <c r="E16" s="50" t="s">
        <v>74</v>
      </c>
      <c r="F16" s="1" t="s">
        <v>75</v>
      </c>
    </row>
    <row r="19" spans="5:5" x14ac:dyDescent="0.25">
      <c r="E19" s="48" t="s">
        <v>100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E1:R38"/>
  <sheetViews>
    <sheetView showGridLines="0" workbookViewId="0">
      <selection activeCell="E2" sqref="E2"/>
    </sheetView>
  </sheetViews>
  <sheetFormatPr defaultColWidth="9.109375" defaultRowHeight="13.8" x14ac:dyDescent="0.25"/>
  <cols>
    <col min="1" max="4" width="9.109375" style="1"/>
    <col min="5" max="5" width="14.44140625" style="1" bestFit="1" customWidth="1"/>
    <col min="6" max="16384" width="9.109375" style="1"/>
  </cols>
  <sheetData>
    <row r="1" spans="5:18" x14ac:dyDescent="0.25">
      <c r="E1" s="21"/>
    </row>
    <row r="2" spans="5:18" ht="21" x14ac:dyDescent="0.4">
      <c r="E2" s="2" t="s">
        <v>61</v>
      </c>
    </row>
    <row r="4" spans="5:18" ht="14.25" customHeight="1" x14ac:dyDescent="0.25">
      <c r="E4" s="84" t="s">
        <v>110</v>
      </c>
      <c r="F4" s="84"/>
      <c r="G4" s="84"/>
      <c r="H4" s="84"/>
      <c r="I4" s="84"/>
      <c r="J4" s="84"/>
      <c r="K4" s="84"/>
      <c r="L4" s="84"/>
      <c r="M4" s="84"/>
      <c r="N4" s="84"/>
      <c r="O4" s="84"/>
      <c r="P4" s="84"/>
      <c r="Q4" s="84"/>
      <c r="R4" s="67"/>
    </row>
    <row r="5" spans="5:18" ht="14.25" customHeight="1" x14ac:dyDescent="0.25">
      <c r="E5" s="84"/>
      <c r="F5" s="84"/>
      <c r="G5" s="84"/>
      <c r="H5" s="84"/>
      <c r="I5" s="84"/>
      <c r="J5" s="84"/>
      <c r="K5" s="84"/>
      <c r="L5" s="84"/>
      <c r="M5" s="84"/>
      <c r="N5" s="84"/>
      <c r="O5" s="84"/>
      <c r="P5" s="84"/>
      <c r="Q5" s="84"/>
      <c r="R5" s="67"/>
    </row>
    <row r="6" spans="5:18" ht="14.25" customHeight="1" x14ac:dyDescent="0.25">
      <c r="E6" s="84"/>
      <c r="F6" s="84"/>
      <c r="G6" s="84"/>
      <c r="H6" s="84"/>
      <c r="I6" s="84"/>
      <c r="J6" s="84"/>
      <c r="K6" s="84"/>
      <c r="L6" s="84"/>
      <c r="M6" s="84"/>
      <c r="N6" s="84"/>
      <c r="O6" s="84"/>
      <c r="P6" s="84"/>
      <c r="Q6" s="84"/>
      <c r="R6" s="67"/>
    </row>
    <row r="7" spans="5:18" ht="14.25" customHeight="1" x14ac:dyDescent="0.25">
      <c r="E7" s="84"/>
      <c r="F7" s="84"/>
      <c r="G7" s="84"/>
      <c r="H7" s="84"/>
      <c r="I7" s="84"/>
      <c r="J7" s="84"/>
      <c r="K7" s="84"/>
      <c r="L7" s="84"/>
      <c r="M7" s="84"/>
      <c r="N7" s="84"/>
      <c r="O7" s="84"/>
      <c r="P7" s="84"/>
      <c r="Q7" s="84"/>
      <c r="R7" s="67"/>
    </row>
    <row r="8" spans="5:18" ht="14.25" customHeight="1" x14ac:dyDescent="0.25">
      <c r="E8" s="84"/>
      <c r="F8" s="84"/>
      <c r="G8" s="84"/>
      <c r="H8" s="84"/>
      <c r="I8" s="84"/>
      <c r="J8" s="84"/>
      <c r="K8" s="84"/>
      <c r="L8" s="84"/>
      <c r="M8" s="84"/>
      <c r="N8" s="84"/>
      <c r="O8" s="84"/>
      <c r="P8" s="84"/>
      <c r="Q8" s="84"/>
      <c r="R8" s="67"/>
    </row>
    <row r="9" spans="5:18" ht="14.25" customHeight="1" x14ac:dyDescent="0.25">
      <c r="E9" s="84"/>
      <c r="F9" s="84"/>
      <c r="G9" s="84"/>
      <c r="H9" s="84"/>
      <c r="I9" s="84"/>
      <c r="J9" s="84"/>
      <c r="K9" s="84"/>
      <c r="L9" s="84"/>
      <c r="M9" s="84"/>
      <c r="N9" s="84"/>
      <c r="O9" s="84"/>
      <c r="P9" s="84"/>
      <c r="Q9" s="84"/>
      <c r="R9" s="67"/>
    </row>
    <row r="10" spans="5:18" ht="14.25" customHeight="1" x14ac:dyDescent="0.25">
      <c r="E10" s="84"/>
      <c r="F10" s="84"/>
      <c r="G10" s="84"/>
      <c r="H10" s="84"/>
      <c r="I10" s="84"/>
      <c r="J10" s="84"/>
      <c r="K10" s="84"/>
      <c r="L10" s="84"/>
      <c r="M10" s="84"/>
      <c r="N10" s="84"/>
      <c r="O10" s="84"/>
      <c r="P10" s="84"/>
      <c r="Q10" s="84"/>
      <c r="R10" s="67"/>
    </row>
    <row r="11" spans="5:18" ht="14.25" customHeight="1" x14ac:dyDescent="0.25">
      <c r="E11" s="84"/>
      <c r="F11" s="84"/>
      <c r="G11" s="84"/>
      <c r="H11" s="84"/>
      <c r="I11" s="84"/>
      <c r="J11" s="84"/>
      <c r="K11" s="84"/>
      <c r="L11" s="84"/>
      <c r="M11" s="84"/>
      <c r="N11" s="84"/>
      <c r="O11" s="84"/>
      <c r="P11" s="84"/>
      <c r="Q11" s="84"/>
      <c r="R11" s="67"/>
    </row>
    <row r="12" spans="5:18" ht="14.25" customHeight="1" x14ac:dyDescent="0.25">
      <c r="E12" s="84"/>
      <c r="F12" s="84"/>
      <c r="G12" s="84"/>
      <c r="H12" s="84"/>
      <c r="I12" s="84"/>
      <c r="J12" s="84"/>
      <c r="K12" s="84"/>
      <c r="L12" s="84"/>
      <c r="M12" s="84"/>
      <c r="N12" s="84"/>
      <c r="O12" s="84"/>
      <c r="P12" s="84"/>
      <c r="Q12" s="84"/>
      <c r="R12" s="67"/>
    </row>
    <row r="13" spans="5:18" ht="14.25" customHeight="1" x14ac:dyDescent="0.25">
      <c r="E13" s="84"/>
      <c r="F13" s="84"/>
      <c r="G13" s="84"/>
      <c r="H13" s="84"/>
      <c r="I13" s="84"/>
      <c r="J13" s="84"/>
      <c r="K13" s="84"/>
      <c r="L13" s="84"/>
      <c r="M13" s="84"/>
      <c r="N13" s="84"/>
      <c r="O13" s="84"/>
      <c r="P13" s="84"/>
      <c r="Q13" s="84"/>
      <c r="R13" s="67"/>
    </row>
    <row r="14" spans="5:18" ht="14.25" customHeight="1" x14ac:dyDescent="0.25">
      <c r="E14" s="84"/>
      <c r="F14" s="84"/>
      <c r="G14" s="84"/>
      <c r="H14" s="84"/>
      <c r="I14" s="84"/>
      <c r="J14" s="84"/>
      <c r="K14" s="84"/>
      <c r="L14" s="84"/>
      <c r="M14" s="84"/>
      <c r="N14" s="84"/>
      <c r="O14" s="84"/>
      <c r="P14" s="84"/>
      <c r="Q14" s="84"/>
      <c r="R14" s="67"/>
    </row>
    <row r="15" spans="5:18" ht="14.25" customHeight="1" x14ac:dyDescent="0.25">
      <c r="E15" s="84"/>
      <c r="F15" s="84"/>
      <c r="G15" s="84"/>
      <c r="H15" s="84"/>
      <c r="I15" s="84"/>
      <c r="J15" s="84"/>
      <c r="K15" s="84"/>
      <c r="L15" s="84"/>
      <c r="M15" s="84"/>
      <c r="N15" s="84"/>
      <c r="O15" s="84"/>
      <c r="P15" s="84"/>
      <c r="Q15" s="84"/>
      <c r="R15" s="67"/>
    </row>
    <row r="16" spans="5:18" ht="14.25" customHeight="1" x14ac:dyDescent="0.25">
      <c r="E16" s="84"/>
      <c r="F16" s="84"/>
      <c r="G16" s="84"/>
      <c r="H16" s="84"/>
      <c r="I16" s="84"/>
      <c r="J16" s="84"/>
      <c r="K16" s="84"/>
      <c r="L16" s="84"/>
      <c r="M16" s="84"/>
      <c r="N16" s="84"/>
      <c r="O16" s="84"/>
      <c r="P16" s="84"/>
      <c r="Q16" s="84"/>
      <c r="R16" s="67"/>
    </row>
    <row r="17" spans="5:18" ht="14.25" customHeight="1" x14ac:dyDescent="0.25">
      <c r="E17" s="84"/>
      <c r="F17" s="84"/>
      <c r="G17" s="84"/>
      <c r="H17" s="84"/>
      <c r="I17" s="84"/>
      <c r="J17" s="84"/>
      <c r="K17" s="84"/>
      <c r="L17" s="84"/>
      <c r="M17" s="84"/>
      <c r="N17" s="84"/>
      <c r="O17" s="84"/>
      <c r="P17" s="84"/>
      <c r="Q17" s="84"/>
      <c r="R17" s="67"/>
    </row>
    <row r="18" spans="5:18" ht="14.25" customHeight="1" x14ac:dyDescent="0.25">
      <c r="E18" s="84"/>
      <c r="F18" s="84"/>
      <c r="G18" s="84"/>
      <c r="H18" s="84"/>
      <c r="I18" s="84"/>
      <c r="J18" s="84"/>
      <c r="K18" s="84"/>
      <c r="L18" s="84"/>
      <c r="M18" s="84"/>
      <c r="N18" s="84"/>
      <c r="O18" s="84"/>
      <c r="P18" s="84"/>
      <c r="Q18" s="84"/>
      <c r="R18" s="67"/>
    </row>
    <row r="19" spans="5:18" ht="14.25" customHeight="1" x14ac:dyDescent="0.25">
      <c r="E19" s="84"/>
      <c r="F19" s="84"/>
      <c r="G19" s="84"/>
      <c r="H19" s="84"/>
      <c r="I19" s="84"/>
      <c r="J19" s="84"/>
      <c r="K19" s="84"/>
      <c r="L19" s="84"/>
      <c r="M19" s="84"/>
      <c r="N19" s="84"/>
      <c r="O19" s="84"/>
      <c r="P19" s="84"/>
      <c r="Q19" s="84"/>
      <c r="R19" s="67"/>
    </row>
    <row r="20" spans="5:18" ht="14.25" customHeight="1" x14ac:dyDescent="0.25">
      <c r="E20" s="84"/>
      <c r="F20" s="84"/>
      <c r="G20" s="84"/>
      <c r="H20" s="84"/>
      <c r="I20" s="84"/>
      <c r="J20" s="84"/>
      <c r="K20" s="84"/>
      <c r="L20" s="84"/>
      <c r="M20" s="84"/>
      <c r="N20" s="84"/>
      <c r="O20" s="84"/>
      <c r="P20" s="84"/>
      <c r="Q20" s="84"/>
      <c r="R20" s="67"/>
    </row>
    <row r="21" spans="5:18" ht="15" customHeight="1" x14ac:dyDescent="0.25">
      <c r="E21" s="84"/>
      <c r="F21" s="84"/>
      <c r="G21" s="84"/>
      <c r="H21" s="84"/>
      <c r="I21" s="84"/>
      <c r="J21" s="84"/>
      <c r="K21" s="84"/>
      <c r="L21" s="84"/>
      <c r="M21" s="84"/>
      <c r="N21" s="84"/>
      <c r="O21" s="84"/>
      <c r="P21" s="84"/>
      <c r="Q21" s="84"/>
      <c r="R21" s="67"/>
    </row>
    <row r="22" spans="5:18" ht="14.25" customHeight="1" x14ac:dyDescent="0.25">
      <c r="E22" s="84"/>
      <c r="F22" s="84"/>
      <c r="G22" s="84"/>
      <c r="H22" s="84"/>
      <c r="I22" s="84"/>
      <c r="J22" s="84"/>
      <c r="K22" s="84"/>
      <c r="L22" s="84"/>
      <c r="M22" s="84"/>
      <c r="N22" s="84"/>
      <c r="O22" s="84"/>
      <c r="P22" s="84"/>
      <c r="Q22" s="84"/>
      <c r="R22" s="67"/>
    </row>
    <row r="23" spans="5:18" ht="14.25" customHeight="1" x14ac:dyDescent="0.25">
      <c r="E23" s="84"/>
      <c r="F23" s="84"/>
      <c r="G23" s="84"/>
      <c r="H23" s="84"/>
      <c r="I23" s="84"/>
      <c r="J23" s="84"/>
      <c r="K23" s="84"/>
      <c r="L23" s="84"/>
      <c r="M23" s="84"/>
      <c r="N23" s="84"/>
      <c r="O23" s="84"/>
      <c r="P23" s="84"/>
      <c r="Q23" s="84"/>
      <c r="R23" s="67"/>
    </row>
    <row r="24" spans="5:18" x14ac:dyDescent="0.25">
      <c r="E24" s="84"/>
      <c r="F24" s="84"/>
      <c r="G24" s="84"/>
      <c r="H24" s="84"/>
      <c r="I24" s="84"/>
      <c r="J24" s="84"/>
      <c r="K24" s="84"/>
      <c r="L24" s="84"/>
      <c r="M24" s="84"/>
      <c r="N24" s="84"/>
      <c r="O24" s="84"/>
      <c r="P24" s="84"/>
      <c r="Q24" s="84"/>
      <c r="R24" s="67"/>
    </row>
    <row r="25" spans="5:18" x14ac:dyDescent="0.25">
      <c r="E25" s="84"/>
      <c r="F25" s="84"/>
      <c r="G25" s="84"/>
      <c r="H25" s="84"/>
      <c r="I25" s="84"/>
      <c r="J25" s="84"/>
      <c r="K25" s="84"/>
      <c r="L25" s="84"/>
      <c r="M25" s="84"/>
      <c r="N25" s="84"/>
      <c r="O25" s="84"/>
      <c r="P25" s="84"/>
      <c r="Q25" s="84"/>
      <c r="R25" s="67"/>
    </row>
    <row r="26" spans="5:18" x14ac:dyDescent="0.25">
      <c r="E26" s="84"/>
      <c r="F26" s="84"/>
      <c r="G26" s="84"/>
      <c r="H26" s="84"/>
      <c r="I26" s="84"/>
      <c r="J26" s="84"/>
      <c r="K26" s="84"/>
      <c r="L26" s="84"/>
      <c r="M26" s="84"/>
      <c r="N26" s="84"/>
      <c r="O26" s="84"/>
      <c r="P26" s="84"/>
      <c r="Q26" s="84"/>
      <c r="R26" s="67"/>
    </row>
    <row r="27" spans="5:18" x14ac:dyDescent="0.25">
      <c r="E27" s="84"/>
      <c r="F27" s="84"/>
      <c r="G27" s="84"/>
      <c r="H27" s="84"/>
      <c r="I27" s="84"/>
      <c r="J27" s="84"/>
      <c r="K27" s="84"/>
      <c r="L27" s="84"/>
      <c r="M27" s="84"/>
      <c r="N27" s="84"/>
      <c r="O27" s="84"/>
      <c r="P27" s="84"/>
      <c r="Q27" s="84"/>
      <c r="R27" s="67"/>
    </row>
    <row r="28" spans="5:18" x14ac:dyDescent="0.25">
      <c r="E28" s="84"/>
      <c r="F28" s="84"/>
      <c r="G28" s="84"/>
      <c r="H28" s="84"/>
      <c r="I28" s="84"/>
      <c r="J28" s="84"/>
      <c r="K28" s="84"/>
      <c r="L28" s="84"/>
      <c r="M28" s="84"/>
      <c r="N28" s="84"/>
      <c r="O28" s="84"/>
      <c r="P28" s="84"/>
      <c r="Q28" s="84"/>
      <c r="R28" s="67"/>
    </row>
    <row r="29" spans="5:18" x14ac:dyDescent="0.25">
      <c r="E29" s="84"/>
      <c r="F29" s="84"/>
      <c r="G29" s="84"/>
      <c r="H29" s="84"/>
      <c r="I29" s="84"/>
      <c r="J29" s="84"/>
      <c r="K29" s="84"/>
      <c r="L29" s="84"/>
      <c r="M29" s="84"/>
      <c r="N29" s="84"/>
      <c r="O29" s="84"/>
      <c r="P29" s="84"/>
      <c r="Q29" s="84"/>
      <c r="R29" s="67"/>
    </row>
    <row r="30" spans="5:18" x14ac:dyDescent="0.25">
      <c r="E30" s="84"/>
      <c r="F30" s="84"/>
      <c r="G30" s="84"/>
      <c r="H30" s="84"/>
      <c r="I30" s="84"/>
      <c r="J30" s="84"/>
      <c r="K30" s="84"/>
      <c r="L30" s="84"/>
      <c r="M30" s="84"/>
      <c r="N30" s="84"/>
      <c r="O30" s="84"/>
      <c r="P30" s="84"/>
      <c r="Q30" s="84"/>
    </row>
    <row r="31" spans="5:18" x14ac:dyDescent="0.25">
      <c r="E31" s="84"/>
      <c r="F31" s="84"/>
      <c r="G31" s="84"/>
      <c r="H31" s="84"/>
      <c r="I31" s="84"/>
      <c r="J31" s="84"/>
      <c r="K31" s="84"/>
      <c r="L31" s="84"/>
      <c r="M31" s="84"/>
      <c r="N31" s="84"/>
      <c r="O31" s="84"/>
      <c r="P31" s="84"/>
      <c r="Q31" s="84"/>
    </row>
    <row r="32" spans="5:18" x14ac:dyDescent="0.25">
      <c r="E32" s="84"/>
      <c r="F32" s="84"/>
      <c r="G32" s="84"/>
      <c r="H32" s="84"/>
      <c r="I32" s="84"/>
      <c r="J32" s="84"/>
      <c r="K32" s="84"/>
      <c r="L32" s="84"/>
      <c r="M32" s="84"/>
      <c r="N32" s="84"/>
      <c r="O32" s="84"/>
      <c r="P32" s="84"/>
      <c r="Q32" s="84"/>
    </row>
    <row r="33" spans="5:17" x14ac:dyDescent="0.25">
      <c r="E33" s="84"/>
      <c r="F33" s="84"/>
      <c r="G33" s="84"/>
      <c r="H33" s="84"/>
      <c r="I33" s="84"/>
      <c r="J33" s="84"/>
      <c r="K33" s="84"/>
      <c r="L33" s="84"/>
      <c r="M33" s="84"/>
      <c r="N33" s="84"/>
      <c r="O33" s="84"/>
      <c r="P33" s="84"/>
      <c r="Q33" s="84"/>
    </row>
    <row r="34" spans="5:17" x14ac:dyDescent="0.25">
      <c r="E34" s="84"/>
      <c r="F34" s="84"/>
      <c r="G34" s="84"/>
      <c r="H34" s="84"/>
      <c r="I34" s="84"/>
      <c r="J34" s="84"/>
      <c r="K34" s="84"/>
      <c r="L34" s="84"/>
      <c r="M34" s="84"/>
      <c r="N34" s="84"/>
      <c r="O34" s="84"/>
      <c r="P34" s="84"/>
      <c r="Q34" s="84"/>
    </row>
    <row r="35" spans="5:17" x14ac:dyDescent="0.25">
      <c r="E35" s="84"/>
      <c r="F35" s="84"/>
      <c r="G35" s="84"/>
      <c r="H35" s="84"/>
      <c r="I35" s="84"/>
      <c r="J35" s="84"/>
      <c r="K35" s="84"/>
      <c r="L35" s="84"/>
      <c r="M35" s="84"/>
      <c r="N35" s="84"/>
      <c r="O35" s="84"/>
      <c r="P35" s="84"/>
      <c r="Q35" s="84"/>
    </row>
    <row r="36" spans="5:17" x14ac:dyDescent="0.25">
      <c r="E36" s="84"/>
      <c r="F36" s="84"/>
      <c r="G36" s="84"/>
      <c r="H36" s="84"/>
      <c r="I36" s="84"/>
      <c r="J36" s="84"/>
      <c r="K36" s="84"/>
      <c r="L36" s="84"/>
      <c r="M36" s="84"/>
      <c r="N36" s="84"/>
      <c r="O36" s="84"/>
      <c r="P36" s="84"/>
      <c r="Q36" s="84"/>
    </row>
    <row r="37" spans="5:17" x14ac:dyDescent="0.25">
      <c r="E37" s="84"/>
      <c r="F37" s="84"/>
      <c r="G37" s="84"/>
      <c r="H37" s="84"/>
      <c r="I37" s="84"/>
      <c r="J37" s="84"/>
      <c r="K37" s="84"/>
      <c r="L37" s="84"/>
      <c r="M37" s="84"/>
      <c r="N37" s="84"/>
      <c r="O37" s="84"/>
      <c r="P37" s="84"/>
      <c r="Q37" s="84"/>
    </row>
    <row r="38" spans="5:17" x14ac:dyDescent="0.25">
      <c r="E38" s="84"/>
      <c r="F38" s="84"/>
      <c r="G38" s="84"/>
      <c r="H38" s="84"/>
      <c r="I38" s="84"/>
      <c r="J38" s="84"/>
      <c r="K38" s="84"/>
      <c r="L38" s="84"/>
      <c r="M38" s="84"/>
      <c r="N38" s="84"/>
      <c r="O38" s="84"/>
      <c r="P38" s="84"/>
      <c r="Q38" s="84"/>
    </row>
  </sheetData>
  <mergeCells count="1">
    <mergeCell ref="E4:Q3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91"/>
  <sheetViews>
    <sheetView showGridLines="0" zoomScaleNormal="100" workbookViewId="0"/>
  </sheetViews>
  <sheetFormatPr defaultColWidth="9.109375" defaultRowHeight="13.8" x14ac:dyDescent="0.25"/>
  <cols>
    <col min="1" max="1" width="9.109375" style="1"/>
    <col min="2" max="2" width="3" style="1" customWidth="1"/>
    <col min="3" max="3" width="19.109375" style="1" customWidth="1"/>
    <col min="4" max="5" width="9.109375" style="1"/>
    <col min="6" max="6" width="9.5546875" style="1" bestFit="1" customWidth="1"/>
    <col min="7" max="16" width="9.109375" style="1"/>
    <col min="17" max="17" width="29.6640625" style="1" customWidth="1"/>
    <col min="18" max="18" width="24.6640625" style="1" customWidth="1"/>
    <col min="19" max="19" width="29.6640625" style="1" customWidth="1"/>
    <col min="20" max="16384" width="9.109375" style="1"/>
  </cols>
  <sheetData>
    <row r="1" spans="1:10" x14ac:dyDescent="0.25">
      <c r="A1" s="3" t="s">
        <v>98</v>
      </c>
    </row>
    <row r="2" spans="1:10" ht="14.4" x14ac:dyDescent="0.3">
      <c r="A2" s="49" t="s">
        <v>82</v>
      </c>
    </row>
    <row r="4" spans="1:10" ht="14.4" thickBot="1" x14ac:dyDescent="0.3"/>
    <row r="5" spans="1:10" s="24" customFormat="1" x14ac:dyDescent="0.25">
      <c r="A5" s="1"/>
      <c r="B5" s="6"/>
      <c r="C5" s="6"/>
      <c r="D5" s="10" t="s">
        <v>7</v>
      </c>
      <c r="E5" s="8"/>
      <c r="F5" s="8"/>
      <c r="G5" s="9"/>
      <c r="H5" s="10" t="s">
        <v>55</v>
      </c>
      <c r="I5" s="8"/>
      <c r="J5" s="8"/>
    </row>
    <row r="6" spans="1:10" s="24" customFormat="1" x14ac:dyDescent="0.25">
      <c r="A6" s="1"/>
      <c r="B6" s="11"/>
      <c r="C6" s="11"/>
      <c r="D6" s="11">
        <v>2019</v>
      </c>
      <c r="E6" s="11">
        <v>2020</v>
      </c>
      <c r="F6" s="12" t="s">
        <v>8</v>
      </c>
      <c r="G6" s="11"/>
      <c r="H6" s="13">
        <v>2019</v>
      </c>
      <c r="I6" s="11">
        <v>2020</v>
      </c>
      <c r="J6" s="12" t="s">
        <v>8</v>
      </c>
    </row>
    <row r="7" spans="1:10" s="24" customFormat="1" x14ac:dyDescent="0.25">
      <c r="A7" s="1"/>
      <c r="B7" s="5"/>
      <c r="C7" s="5"/>
      <c r="D7" s="14"/>
      <c r="E7" s="14"/>
      <c r="F7" s="14"/>
      <c r="G7" s="14"/>
      <c r="H7" s="15"/>
      <c r="I7" s="14"/>
      <c r="J7" s="14"/>
    </row>
    <row r="8" spans="1:10" s="24" customFormat="1" x14ac:dyDescent="0.25">
      <c r="A8" s="1"/>
      <c r="B8" s="17" t="s">
        <v>18</v>
      </c>
      <c r="C8" s="5"/>
      <c r="D8" s="38">
        <v>62716.944410000018</v>
      </c>
      <c r="E8" s="38">
        <v>46562.934456438576</v>
      </c>
      <c r="F8" s="39">
        <f>IFERROR((E8-D8)/D8," ")</f>
        <v>-0.25757010494576543</v>
      </c>
      <c r="G8" s="14"/>
      <c r="H8" s="38">
        <v>70942.054999999993</v>
      </c>
      <c r="I8" s="38">
        <v>59026.838699999993</v>
      </c>
      <c r="J8" s="39">
        <f>IFERROR((I8-H8)/H8," ")</f>
        <v>-0.16795702210769059</v>
      </c>
    </row>
    <row r="9" spans="1:10" s="24" customFormat="1" x14ac:dyDescent="0.25">
      <c r="A9" s="1"/>
      <c r="B9" s="5"/>
      <c r="C9" s="20" t="s">
        <v>19</v>
      </c>
      <c r="D9" s="38">
        <v>8049.8339500000011</v>
      </c>
      <c r="E9" s="38">
        <v>4245.6484500000015</v>
      </c>
      <c r="F9" s="39">
        <f t="shared" ref="F9:F72" si="0">IFERROR((E9-D9)/D9," ")</f>
        <v>-0.47257937537953798</v>
      </c>
      <c r="G9" s="14"/>
      <c r="H9" s="38">
        <v>2722.1422000000007</v>
      </c>
      <c r="I9" s="38">
        <v>1770.9549</v>
      </c>
      <c r="J9" s="39">
        <f t="shared" ref="J9:J72" si="1">IFERROR((I9-H9)/H9," ")</f>
        <v>-0.34942601455574235</v>
      </c>
    </row>
    <row r="10" spans="1:10" s="24" customFormat="1" x14ac:dyDescent="0.25">
      <c r="A10" s="1"/>
      <c r="B10" s="5"/>
      <c r="C10" s="27" t="s">
        <v>57</v>
      </c>
      <c r="D10" s="38">
        <v>1115.0352000000003</v>
      </c>
      <c r="E10" s="38">
        <v>624.20605999999975</v>
      </c>
      <c r="F10" s="39">
        <f t="shared" si="0"/>
        <v>-0.44019161009446195</v>
      </c>
      <c r="G10" s="14"/>
      <c r="H10" s="38">
        <v>400.2998000000004</v>
      </c>
      <c r="I10" s="38">
        <v>261.25890000000004</v>
      </c>
      <c r="J10" s="39">
        <f t="shared" si="1"/>
        <v>-0.34734191723303443</v>
      </c>
    </row>
    <row r="11" spans="1:10" s="24" customFormat="1" x14ac:dyDescent="0.25">
      <c r="A11" s="1"/>
      <c r="B11" s="5"/>
      <c r="C11" s="28" t="s">
        <v>11</v>
      </c>
      <c r="D11" s="38">
        <v>91.62427000000001</v>
      </c>
      <c r="E11" s="38">
        <v>60.910050000000012</v>
      </c>
      <c r="F11" s="39">
        <f t="shared" si="0"/>
        <v>-0.33521926013707931</v>
      </c>
      <c r="G11" s="14"/>
      <c r="H11" s="38">
        <v>121.95380000000002</v>
      </c>
      <c r="I11" s="38">
        <v>129.63539999999998</v>
      </c>
      <c r="J11" s="39">
        <f t="shared" si="1"/>
        <v>6.2987787178422974E-2</v>
      </c>
    </row>
    <row r="12" spans="1:10" s="24" customFormat="1" x14ac:dyDescent="0.25">
      <c r="A12" s="1"/>
      <c r="B12" s="5"/>
      <c r="C12" s="28" t="s">
        <v>12</v>
      </c>
      <c r="D12" s="38">
        <v>6843.1744800000006</v>
      </c>
      <c r="E12" s="38">
        <v>3560.5323400000011</v>
      </c>
      <c r="F12" s="39">
        <f t="shared" si="0"/>
        <v>-0.47969581216932511</v>
      </c>
      <c r="G12" s="14"/>
      <c r="H12" s="38">
        <v>2199.8886000000007</v>
      </c>
      <c r="I12" s="38">
        <v>1380.0606</v>
      </c>
      <c r="J12" s="39">
        <f t="shared" si="1"/>
        <v>-0.37266796145950321</v>
      </c>
    </row>
    <row r="13" spans="1:10" s="24" customFormat="1" x14ac:dyDescent="0.25">
      <c r="A13" s="1"/>
      <c r="B13" s="5"/>
      <c r="C13" s="25" t="s">
        <v>16</v>
      </c>
      <c r="D13" s="38">
        <v>4008.1556799999994</v>
      </c>
      <c r="E13" s="38">
        <v>1585.5928600000004</v>
      </c>
      <c r="F13" s="39">
        <f t="shared" si="0"/>
        <v>-0.60440836469705173</v>
      </c>
      <c r="G13" s="14"/>
      <c r="H13" s="38">
        <v>1078.9858000000002</v>
      </c>
      <c r="I13" s="38">
        <v>736.69450000000018</v>
      </c>
      <c r="J13" s="39">
        <f t="shared" si="1"/>
        <v>-0.31723429539109776</v>
      </c>
    </row>
    <row r="14" spans="1:10" s="24" customFormat="1" x14ac:dyDescent="0.25">
      <c r="A14" s="1"/>
      <c r="B14" s="5"/>
      <c r="C14" s="28" t="s">
        <v>59</v>
      </c>
      <c r="D14" s="38">
        <v>452.53199999999993</v>
      </c>
      <c r="E14" s="38">
        <v>288.47752000000014</v>
      </c>
      <c r="F14" s="39">
        <f t="shared" si="0"/>
        <v>-0.36252569984001087</v>
      </c>
      <c r="G14" s="14"/>
      <c r="H14" s="38">
        <v>186.60130000000004</v>
      </c>
      <c r="I14" s="38">
        <v>120.12309999999999</v>
      </c>
      <c r="J14" s="39">
        <f t="shared" si="1"/>
        <v>-0.356257968192076</v>
      </c>
    </row>
    <row r="15" spans="1:10" s="24" customFormat="1" x14ac:dyDescent="0.25">
      <c r="A15" s="1"/>
      <c r="B15" s="5"/>
      <c r="C15" s="28" t="s">
        <v>11</v>
      </c>
      <c r="D15" s="69">
        <v>0.62868000000000002</v>
      </c>
      <c r="E15" s="68">
        <v>0.92121999999999993</v>
      </c>
      <c r="F15" s="68"/>
      <c r="G15" s="16"/>
      <c r="H15" s="68">
        <v>0.82900000000000007</v>
      </c>
      <c r="I15" s="68">
        <v>0.80889999999999995</v>
      </c>
      <c r="J15" s="68"/>
    </row>
    <row r="16" spans="1:10" s="24" customFormat="1" x14ac:dyDescent="0.25">
      <c r="A16" s="1"/>
      <c r="B16" s="5"/>
      <c r="C16" s="28" t="s">
        <v>12</v>
      </c>
      <c r="D16" s="38">
        <v>3554.9949999999994</v>
      </c>
      <c r="E16" s="38">
        <v>1296.1941200000001</v>
      </c>
      <c r="F16" s="39">
        <f t="shared" si="0"/>
        <v>-0.63538792037682179</v>
      </c>
      <c r="G16" s="14"/>
      <c r="H16" s="38">
        <v>891.55550000000017</v>
      </c>
      <c r="I16" s="38">
        <v>615.76250000000016</v>
      </c>
      <c r="J16" s="39">
        <f t="shared" si="1"/>
        <v>-0.30933912695283688</v>
      </c>
    </row>
    <row r="17" spans="1:19" s="24" customFormat="1" ht="14.4" x14ac:dyDescent="0.3">
      <c r="A17" s="1"/>
      <c r="B17" s="5"/>
      <c r="C17" s="26" t="s">
        <v>17</v>
      </c>
      <c r="D17" s="38">
        <v>50658.954780000007</v>
      </c>
      <c r="E17" s="38">
        <v>40731.693146438571</v>
      </c>
      <c r="F17" s="39">
        <f t="shared" si="0"/>
        <v>-0.19596262253481567</v>
      </c>
      <c r="G17" s="14"/>
      <c r="H17" s="38">
        <v>67140.926999999996</v>
      </c>
      <c r="I17" s="38">
        <v>56519.189299999991</v>
      </c>
      <c r="J17" s="39">
        <f t="shared" si="1"/>
        <v>-0.15820064116779331</v>
      </c>
      <c r="Q17"/>
      <c r="R17"/>
      <c r="S17"/>
    </row>
    <row r="18" spans="1:19" s="24" customFormat="1" ht="14.4" x14ac:dyDescent="0.3">
      <c r="A18" s="1"/>
      <c r="B18" s="5"/>
      <c r="C18" s="28" t="s">
        <v>57</v>
      </c>
      <c r="D18" s="38">
        <v>22170.050450000006</v>
      </c>
      <c r="E18" s="38">
        <v>17301.714599999999</v>
      </c>
      <c r="F18" s="39">
        <f t="shared" si="0"/>
        <v>-0.21959065275830283</v>
      </c>
      <c r="G18" s="14"/>
      <c r="H18" s="38">
        <v>11897.685200000002</v>
      </c>
      <c r="I18" s="38">
        <v>10118.576099999995</v>
      </c>
      <c r="J18" s="39">
        <f t="shared" si="1"/>
        <v>-0.14953405390151076</v>
      </c>
      <c r="Q18"/>
      <c r="R18"/>
      <c r="S18"/>
    </row>
    <row r="19" spans="1:19" s="24" customFormat="1" ht="14.4" x14ac:dyDescent="0.3">
      <c r="A19" s="1"/>
      <c r="B19" s="5"/>
      <c r="C19" s="28" t="s">
        <v>11</v>
      </c>
      <c r="D19" s="38">
        <v>11412.670410000001</v>
      </c>
      <c r="E19" s="38">
        <v>12567.546626438576</v>
      </c>
      <c r="F19" s="39">
        <f t="shared" si="0"/>
        <v>0.10119246196986909</v>
      </c>
      <c r="G19" s="14"/>
      <c r="H19" s="38">
        <v>48555.409999999996</v>
      </c>
      <c r="I19" s="38">
        <v>41463.389500000005</v>
      </c>
      <c r="J19" s="39">
        <f t="shared" si="1"/>
        <v>-0.1460603566111375</v>
      </c>
      <c r="Q19"/>
      <c r="R19"/>
      <c r="S19"/>
    </row>
    <row r="20" spans="1:19" s="24" customFormat="1" ht="14.4" x14ac:dyDescent="0.3">
      <c r="A20" s="1"/>
      <c r="B20" s="5"/>
      <c r="C20" s="28" t="s">
        <v>12</v>
      </c>
      <c r="D20" s="38">
        <v>17076.233919999999</v>
      </c>
      <c r="E20" s="38">
        <v>10862.431919999999</v>
      </c>
      <c r="F20" s="39">
        <f t="shared" si="0"/>
        <v>-0.36388597328373912</v>
      </c>
      <c r="G20" s="14"/>
      <c r="H20" s="38">
        <v>6687.8317999999999</v>
      </c>
      <c r="I20" s="38">
        <v>4937.2236999999996</v>
      </c>
      <c r="J20" s="39">
        <f t="shared" si="1"/>
        <v>-0.26176018661234879</v>
      </c>
      <c r="Q20"/>
      <c r="R20"/>
      <c r="S20"/>
    </row>
    <row r="21" spans="1:19" s="24" customFormat="1" ht="14.4" x14ac:dyDescent="0.3">
      <c r="A21" s="1"/>
      <c r="B21" s="30" t="s">
        <v>15</v>
      </c>
      <c r="C21" s="29"/>
      <c r="D21" s="38">
        <v>19649.737519999995</v>
      </c>
      <c r="E21" s="38">
        <v>18373.849226438579</v>
      </c>
      <c r="F21" s="39">
        <f t="shared" ref="F21:F22" si="2">IFERROR((E21-D21)/D21," ")</f>
        <v>-6.4931569302785111E-2</v>
      </c>
      <c r="H21" s="38">
        <v>12199.521399999998</v>
      </c>
      <c r="I21" s="38">
        <v>14144.682799999999</v>
      </c>
      <c r="J21" s="39">
        <f t="shared" ref="J21:J22" si="3">IFERROR((I21-H21)/H21," ")</f>
        <v>0.15944571399333757</v>
      </c>
      <c r="Q21"/>
      <c r="R21"/>
      <c r="S21"/>
    </row>
    <row r="22" spans="1:19" s="24" customFormat="1" ht="14.4" x14ac:dyDescent="0.3">
      <c r="A22" s="1"/>
      <c r="B22" s="18"/>
      <c r="C22" s="20" t="s">
        <v>19</v>
      </c>
      <c r="D22" s="38">
        <v>3568.8157000000001</v>
      </c>
      <c r="E22" s="38">
        <v>2739.9696300000005</v>
      </c>
      <c r="F22" s="39">
        <f t="shared" si="2"/>
        <v>-0.2322468122968635</v>
      </c>
      <c r="G22" s="1"/>
      <c r="H22" s="38">
        <v>1630.9998000000005</v>
      </c>
      <c r="I22" s="38">
        <v>1249.0179000000001</v>
      </c>
      <c r="J22" s="39">
        <f t="shared" si="3"/>
        <v>-0.23420107102404325</v>
      </c>
      <c r="Q22"/>
      <c r="R22"/>
      <c r="S22"/>
    </row>
    <row r="23" spans="1:19" s="24" customFormat="1" ht="14.4" x14ac:dyDescent="0.3">
      <c r="A23" s="1"/>
      <c r="B23" s="18"/>
      <c r="C23" s="27" t="s">
        <v>57</v>
      </c>
      <c r="D23" s="38">
        <v>1073.7330800000002</v>
      </c>
      <c r="E23" s="38">
        <v>606.8325199999997</v>
      </c>
      <c r="F23" s="39">
        <f t="shared" si="0"/>
        <v>-0.43483857272982629</v>
      </c>
      <c r="G23" s="19"/>
      <c r="H23" s="38">
        <v>378.78330000000039</v>
      </c>
      <c r="I23" s="38">
        <v>250.04980000000009</v>
      </c>
      <c r="J23" s="39">
        <f t="shared" si="1"/>
        <v>-0.3398605482343075</v>
      </c>
      <c r="Q23"/>
      <c r="R23"/>
      <c r="S23"/>
    </row>
    <row r="24" spans="1:19" s="24" customFormat="1" ht="14.4" x14ac:dyDescent="0.3">
      <c r="A24" s="1"/>
      <c r="C24" s="28" t="s">
        <v>11</v>
      </c>
      <c r="D24" s="38">
        <v>91.62427000000001</v>
      </c>
      <c r="E24" s="38">
        <v>60.910050000000012</v>
      </c>
      <c r="F24" s="39">
        <f t="shared" si="0"/>
        <v>-0.33521926013707931</v>
      </c>
      <c r="H24" s="38">
        <v>121.95380000000002</v>
      </c>
      <c r="I24" s="38">
        <v>129.63539999999998</v>
      </c>
      <c r="J24" s="39">
        <f t="shared" si="1"/>
        <v>6.2987787178422974E-2</v>
      </c>
      <c r="Q24"/>
      <c r="R24"/>
      <c r="S24"/>
    </row>
    <row r="25" spans="1:19" s="24" customFormat="1" ht="14.4" x14ac:dyDescent="0.3">
      <c r="A25" s="1"/>
      <c r="C25" s="28" t="s">
        <v>12</v>
      </c>
      <c r="D25" s="38">
        <v>2403.4583499999999</v>
      </c>
      <c r="E25" s="38">
        <v>2072.2270600000006</v>
      </c>
      <c r="F25" s="39">
        <f t="shared" si="0"/>
        <v>-0.13781444974904569</v>
      </c>
      <c r="H25" s="38">
        <v>1130.2627000000002</v>
      </c>
      <c r="I25" s="38">
        <v>869.33270000000005</v>
      </c>
      <c r="J25" s="39">
        <f t="shared" si="1"/>
        <v>-0.23085783508559571</v>
      </c>
      <c r="Q25"/>
      <c r="R25"/>
      <c r="S25"/>
    </row>
    <row r="26" spans="1:19" s="24" customFormat="1" ht="14.4" x14ac:dyDescent="0.3">
      <c r="A26" s="1"/>
      <c r="C26" s="25" t="s">
        <v>16</v>
      </c>
      <c r="D26" s="38">
        <v>1820.375589999999</v>
      </c>
      <c r="E26" s="38">
        <v>963.77145000000019</v>
      </c>
      <c r="F26" s="39">
        <f t="shared" si="0"/>
        <v>-0.47056450586661586</v>
      </c>
      <c r="G26" s="1"/>
      <c r="H26" s="38">
        <v>629.04080000000022</v>
      </c>
      <c r="I26" s="38">
        <v>519.66790000000015</v>
      </c>
      <c r="J26" s="39">
        <f t="shared" si="1"/>
        <v>-0.17387250556720651</v>
      </c>
      <c r="Q26"/>
      <c r="R26"/>
      <c r="S26"/>
    </row>
    <row r="27" spans="1:19" s="24" customFormat="1" ht="14.4" x14ac:dyDescent="0.3">
      <c r="A27" s="1"/>
      <c r="C27" s="28" t="s">
        <v>59</v>
      </c>
      <c r="D27" s="38">
        <v>452.25040999999993</v>
      </c>
      <c r="E27" s="38">
        <v>286.87736000000012</v>
      </c>
      <c r="F27" s="39">
        <f t="shared" si="0"/>
        <v>-0.36566699851084677</v>
      </c>
      <c r="H27" s="38">
        <v>186.42340000000004</v>
      </c>
      <c r="I27" s="38">
        <v>117.96599999999999</v>
      </c>
      <c r="J27" s="39">
        <f t="shared" si="1"/>
        <v>-0.36721463078132915</v>
      </c>
      <c r="Q27"/>
      <c r="R27"/>
      <c r="S27"/>
    </row>
    <row r="28" spans="1:19" s="24" customFormat="1" ht="14.4" x14ac:dyDescent="0.3">
      <c r="A28" s="1"/>
      <c r="C28" s="28" t="s">
        <v>11</v>
      </c>
      <c r="D28" s="69">
        <v>0.62868000000000002</v>
      </c>
      <c r="E28" s="69">
        <v>0.92121999999999993</v>
      </c>
      <c r="F28" s="70"/>
      <c r="G28" s="71"/>
      <c r="H28" s="72">
        <v>0.82900000000000007</v>
      </c>
      <c r="I28" s="72">
        <v>0.80889999999999995</v>
      </c>
      <c r="J28" s="70"/>
      <c r="Q28"/>
      <c r="R28"/>
      <c r="S28"/>
    </row>
    <row r="29" spans="1:19" s="24" customFormat="1" ht="14.4" x14ac:dyDescent="0.3">
      <c r="A29" s="1"/>
      <c r="C29" s="28" t="s">
        <v>12</v>
      </c>
      <c r="D29" s="38">
        <v>1367.4964999999991</v>
      </c>
      <c r="E29" s="38">
        <v>675.97287000000006</v>
      </c>
      <c r="F29" s="39">
        <f t="shared" si="0"/>
        <v>-0.50568585001862854</v>
      </c>
      <c r="H29" s="38">
        <v>441.78840000000019</v>
      </c>
      <c r="I29" s="38">
        <v>400.89300000000014</v>
      </c>
      <c r="J29" s="39">
        <f t="shared" si="1"/>
        <v>-9.2567844696691978E-2</v>
      </c>
      <c r="Q29"/>
      <c r="R29"/>
      <c r="S29"/>
    </row>
    <row r="30" spans="1:19" s="24" customFormat="1" ht="14.4" x14ac:dyDescent="0.3">
      <c r="A30" s="1"/>
      <c r="C30" s="26" t="s">
        <v>17</v>
      </c>
      <c r="D30" s="38">
        <v>14260.546229999994</v>
      </c>
      <c r="E30" s="38">
        <v>14670.108146438577</v>
      </c>
      <c r="F30" s="39">
        <f t="shared" si="0"/>
        <v>2.8719931889914899E-2</v>
      </c>
      <c r="G30" s="1"/>
      <c r="H30" s="38">
        <v>9939.4807999999975</v>
      </c>
      <c r="I30" s="38">
        <v>12375.996999999999</v>
      </c>
      <c r="J30" s="39">
        <f t="shared" si="1"/>
        <v>0.24513515836762848</v>
      </c>
      <c r="Q30"/>
      <c r="R30"/>
      <c r="S30"/>
    </row>
    <row r="31" spans="1:19" s="24" customFormat="1" ht="14.4" x14ac:dyDescent="0.3">
      <c r="A31" s="1"/>
      <c r="C31" s="28" t="s">
        <v>57</v>
      </c>
      <c r="D31" s="38">
        <v>7226.6099399999957</v>
      </c>
      <c r="E31" s="38">
        <v>6478.37709</v>
      </c>
      <c r="F31" s="39">
        <f t="shared" si="0"/>
        <v>-0.10353856873586791</v>
      </c>
      <c r="H31" s="38">
        <v>4411.701299999997</v>
      </c>
      <c r="I31" s="38">
        <v>3599.8550000000009</v>
      </c>
      <c r="J31" s="39">
        <f t="shared" si="1"/>
        <v>-0.18402113941848161</v>
      </c>
      <c r="Q31"/>
      <c r="R31"/>
      <c r="S31"/>
    </row>
    <row r="32" spans="1:19" s="24" customFormat="1" ht="14.4" x14ac:dyDescent="0.3">
      <c r="A32" s="1"/>
      <c r="C32" s="28" t="s">
        <v>11</v>
      </c>
      <c r="D32" s="38">
        <v>2751.86375</v>
      </c>
      <c r="E32" s="38">
        <v>4564.4674364385764</v>
      </c>
      <c r="F32" s="39">
        <f t="shared" si="0"/>
        <v>0.65868220635508445</v>
      </c>
      <c r="H32" s="38">
        <v>3713.4752999999992</v>
      </c>
      <c r="I32" s="38">
        <v>6901.3589000000002</v>
      </c>
      <c r="J32" s="39">
        <f t="shared" si="1"/>
        <v>0.85846366071157165</v>
      </c>
      <c r="Q32"/>
      <c r="R32"/>
      <c r="S32"/>
    </row>
    <row r="33" spans="1:19" s="24" customFormat="1" ht="14.4" x14ac:dyDescent="0.3">
      <c r="A33" s="1"/>
      <c r="C33" s="28" t="s">
        <v>12</v>
      </c>
      <c r="D33" s="38">
        <v>4282.0725399999992</v>
      </c>
      <c r="E33" s="38">
        <v>3627.2636199999997</v>
      </c>
      <c r="F33" s="39">
        <f t="shared" si="0"/>
        <v>-0.15291868922893109</v>
      </c>
      <c r="H33" s="38">
        <v>1814.3042000000005</v>
      </c>
      <c r="I33" s="38">
        <v>1874.7830999999996</v>
      </c>
      <c r="J33" s="39">
        <f t="shared" si="1"/>
        <v>3.333448712735116E-2</v>
      </c>
      <c r="Q33"/>
      <c r="R33"/>
      <c r="S33"/>
    </row>
    <row r="34" spans="1:19" s="24" customFormat="1" ht="14.4" x14ac:dyDescent="0.3">
      <c r="A34" s="1"/>
      <c r="B34" s="30" t="s">
        <v>20</v>
      </c>
      <c r="C34" s="29"/>
      <c r="D34" s="38">
        <v>3371.8798499999998</v>
      </c>
      <c r="E34" s="38">
        <v>2292.5474200000003</v>
      </c>
      <c r="F34" s="39">
        <f t="shared" si="0"/>
        <v>-0.32009812864476755</v>
      </c>
      <c r="H34" s="38">
        <v>3912.6572999999999</v>
      </c>
      <c r="I34" s="38">
        <v>3687.9350999999997</v>
      </c>
      <c r="J34" s="39">
        <f t="shared" si="1"/>
        <v>-5.7434674894732071E-2</v>
      </c>
      <c r="Q34"/>
      <c r="R34"/>
      <c r="S34"/>
    </row>
    <row r="35" spans="1:19" s="24" customFormat="1" ht="14.4" x14ac:dyDescent="0.3">
      <c r="A35" s="1"/>
      <c r="B35" s="18"/>
      <c r="C35" s="20" t="s">
        <v>19</v>
      </c>
      <c r="D35" s="38">
        <v>217.50189999999995</v>
      </c>
      <c r="E35" s="38">
        <v>84.272130000000004</v>
      </c>
      <c r="F35" s="39">
        <f t="shared" si="0"/>
        <v>-0.61254531569609261</v>
      </c>
      <c r="G35" s="1"/>
      <c r="H35" s="38">
        <v>91.197400000000016</v>
      </c>
      <c r="I35" s="38">
        <v>40.262</v>
      </c>
      <c r="J35" s="39">
        <f t="shared" si="1"/>
        <v>-0.55851811564803389</v>
      </c>
      <c r="Q35"/>
      <c r="R35"/>
      <c r="S35"/>
    </row>
    <row r="36" spans="1:19" s="24" customFormat="1" ht="14.4" x14ac:dyDescent="0.3">
      <c r="A36" s="1"/>
      <c r="B36" s="18"/>
      <c r="C36" s="27" t="s">
        <v>57</v>
      </c>
      <c r="D36" s="38">
        <v>4.9470300000000007</v>
      </c>
      <c r="E36" s="38">
        <v>1.4973699999999996</v>
      </c>
      <c r="F36" s="39">
        <f t="shared" si="0"/>
        <v>-0.69731940174205542</v>
      </c>
      <c r="H36" s="38">
        <v>4.391700000000001</v>
      </c>
      <c r="I36" s="38">
        <v>3.7968999999999995</v>
      </c>
      <c r="J36" s="39">
        <f t="shared" si="1"/>
        <v>-0.13543730218366495</v>
      </c>
      <c r="Q36"/>
      <c r="R36"/>
      <c r="S36"/>
    </row>
    <row r="37" spans="1:19" s="24" customFormat="1" ht="14.4" x14ac:dyDescent="0.3">
      <c r="A37" s="1"/>
      <c r="C37" s="28" t="s">
        <v>11</v>
      </c>
      <c r="D37" s="69">
        <v>0</v>
      </c>
      <c r="E37" s="69">
        <v>0</v>
      </c>
      <c r="F37" s="39" t="str">
        <f t="shared" si="0"/>
        <v xml:space="preserve"> </v>
      </c>
      <c r="H37" s="69">
        <v>0</v>
      </c>
      <c r="I37" s="69">
        <v>0</v>
      </c>
      <c r="J37" s="39" t="str">
        <f t="shared" si="1"/>
        <v xml:space="preserve"> </v>
      </c>
      <c r="Q37"/>
      <c r="R37"/>
      <c r="S37"/>
    </row>
    <row r="38" spans="1:19" s="24" customFormat="1" ht="14.4" x14ac:dyDescent="0.3">
      <c r="A38" s="1"/>
      <c r="C38" s="28" t="s">
        <v>12</v>
      </c>
      <c r="D38" s="38">
        <v>212.55486999999994</v>
      </c>
      <c r="E38" s="38">
        <v>82.774760000000001</v>
      </c>
      <c r="F38" s="39">
        <f t="shared" si="0"/>
        <v>-0.6105722724678101</v>
      </c>
      <c r="H38" s="38">
        <v>86.805700000000016</v>
      </c>
      <c r="I38" s="38">
        <v>36.4651</v>
      </c>
      <c r="J38" s="39">
        <f t="shared" si="1"/>
        <v>-0.57992274700854907</v>
      </c>
      <c r="Q38"/>
      <c r="R38"/>
      <c r="S38"/>
    </row>
    <row r="39" spans="1:19" s="24" customFormat="1" ht="14.4" x14ac:dyDescent="0.3">
      <c r="A39" s="1"/>
      <c r="C39" s="25" t="s">
        <v>16</v>
      </c>
      <c r="D39" s="38">
        <v>143.55158999999998</v>
      </c>
      <c r="E39" s="38">
        <v>43.065690000000004</v>
      </c>
      <c r="F39" s="39">
        <f t="shared" ref="F39" si="4">IFERROR((E39-D39)/D39," ")</f>
        <v>-0.699998516212882</v>
      </c>
      <c r="G39" s="1"/>
      <c r="H39" s="38">
        <v>51.322000000000003</v>
      </c>
      <c r="I39" s="38">
        <v>18.532899999999998</v>
      </c>
      <c r="J39" s="39">
        <f t="shared" ref="J39" si="5">IFERROR((I39-H39)/H39," ")</f>
        <v>-0.63888975488094779</v>
      </c>
      <c r="Q39"/>
      <c r="R39"/>
      <c r="S39"/>
    </row>
    <row r="40" spans="1:19" s="24" customFormat="1" ht="14.4" x14ac:dyDescent="0.3">
      <c r="A40" s="1"/>
      <c r="C40" s="28" t="s">
        <v>59</v>
      </c>
      <c r="D40" s="69">
        <v>0.27879000000000004</v>
      </c>
      <c r="E40" s="38">
        <v>1.60016</v>
      </c>
      <c r="F40" s="70"/>
      <c r="G40" s="71"/>
      <c r="H40" s="73">
        <v>0.16789999999999999</v>
      </c>
      <c r="I40" s="38">
        <v>2.1570999999999998</v>
      </c>
      <c r="J40" s="70"/>
      <c r="Q40"/>
      <c r="R40"/>
      <c r="S40"/>
    </row>
    <row r="41" spans="1:19" s="24" customFormat="1" ht="14.4" x14ac:dyDescent="0.3">
      <c r="A41" s="1"/>
      <c r="C41" s="28" t="s">
        <v>11</v>
      </c>
      <c r="D41" s="69">
        <v>0</v>
      </c>
      <c r="E41" s="69">
        <v>0</v>
      </c>
      <c r="F41" s="70"/>
      <c r="G41" s="71"/>
      <c r="H41" s="73">
        <v>0</v>
      </c>
      <c r="I41" s="73">
        <v>0</v>
      </c>
      <c r="J41" s="70" t="str">
        <f t="shared" si="1"/>
        <v xml:space="preserve"> </v>
      </c>
      <c r="Q41"/>
      <c r="R41"/>
      <c r="S41"/>
    </row>
    <row r="42" spans="1:19" s="24" customFormat="1" ht="14.4" x14ac:dyDescent="0.3">
      <c r="A42" s="1"/>
      <c r="C42" s="28" t="s">
        <v>12</v>
      </c>
      <c r="D42" s="38">
        <v>143.27279999999999</v>
      </c>
      <c r="E42" s="38">
        <v>41.465530000000001</v>
      </c>
      <c r="F42" s="39">
        <f t="shared" si="0"/>
        <v>-0.71058337660742299</v>
      </c>
      <c r="H42" s="38">
        <v>51.1541</v>
      </c>
      <c r="I42" s="38">
        <v>16.375799999999998</v>
      </c>
      <c r="J42" s="39">
        <f t="shared" si="1"/>
        <v>-0.67987316754668736</v>
      </c>
      <c r="Q42"/>
      <c r="R42"/>
      <c r="S42"/>
    </row>
    <row r="43" spans="1:19" s="24" customFormat="1" ht="14.4" x14ac:dyDescent="0.3">
      <c r="A43" s="1"/>
      <c r="C43" s="26" t="s">
        <v>17</v>
      </c>
      <c r="D43" s="38">
        <v>3010.82636</v>
      </c>
      <c r="E43" s="38">
        <v>2165.2096000000001</v>
      </c>
      <c r="F43" s="39">
        <f t="shared" ref="F43" si="6">IFERROR((E43-D43)/D43," ")</f>
        <v>-0.28085869422240606</v>
      </c>
      <c r="G43" s="1"/>
      <c r="H43" s="38">
        <v>3770.1378999999997</v>
      </c>
      <c r="I43" s="38">
        <v>3629.1401999999998</v>
      </c>
      <c r="J43" s="39">
        <f t="shared" ref="J43" si="7">IFERROR((I43-H43)/H43," ")</f>
        <v>-3.7398552450826773E-2</v>
      </c>
      <c r="Q43"/>
      <c r="R43"/>
      <c r="S43"/>
    </row>
    <row r="44" spans="1:19" s="24" customFormat="1" ht="14.4" x14ac:dyDescent="0.3">
      <c r="A44" s="1"/>
      <c r="C44" s="28" t="s">
        <v>57</v>
      </c>
      <c r="D44" s="38">
        <v>195.79684</v>
      </c>
      <c r="E44" s="38">
        <v>237.35718</v>
      </c>
      <c r="F44" s="39">
        <f t="shared" si="0"/>
        <v>0.21226256766963142</v>
      </c>
      <c r="H44" s="38">
        <v>152.27620000000002</v>
      </c>
      <c r="I44" s="38">
        <v>226.75880000000018</v>
      </c>
      <c r="J44" s="39">
        <f t="shared" si="1"/>
        <v>0.48912830764098497</v>
      </c>
      <c r="Q44"/>
      <c r="R44"/>
      <c r="S44"/>
    </row>
    <row r="45" spans="1:19" s="24" customFormat="1" ht="14.4" x14ac:dyDescent="0.3">
      <c r="A45" s="1"/>
      <c r="C45" s="28" t="s">
        <v>11</v>
      </c>
      <c r="D45" s="38">
        <v>519.78048999999999</v>
      </c>
      <c r="E45" s="38">
        <v>673.58262999999999</v>
      </c>
      <c r="F45" s="39">
        <f t="shared" si="0"/>
        <v>0.29589825504993467</v>
      </c>
      <c r="H45" s="38">
        <v>2887.4559999999997</v>
      </c>
      <c r="I45" s="38">
        <v>2928.62</v>
      </c>
      <c r="J45" s="39">
        <f t="shared" si="1"/>
        <v>1.4256147972471345E-2</v>
      </c>
      <c r="Q45"/>
      <c r="R45"/>
      <c r="S45"/>
    </row>
    <row r="46" spans="1:19" s="24" customFormat="1" ht="14.4" x14ac:dyDescent="0.3">
      <c r="A46" s="1"/>
      <c r="C46" s="28" t="s">
        <v>12</v>
      </c>
      <c r="D46" s="38">
        <v>2295.2490299999999</v>
      </c>
      <c r="E46" s="38">
        <v>1254.2697900000001</v>
      </c>
      <c r="F46" s="39">
        <f t="shared" si="0"/>
        <v>-0.45353651233217163</v>
      </c>
      <c r="H46" s="38">
        <v>730.40570000000002</v>
      </c>
      <c r="I46" s="38">
        <v>473.76139999999998</v>
      </c>
      <c r="J46" s="39">
        <f t="shared" si="1"/>
        <v>-0.35137225791091176</v>
      </c>
      <c r="Q46"/>
      <c r="R46"/>
      <c r="S46"/>
    </row>
    <row r="47" spans="1:19" s="24" customFormat="1" ht="14.4" x14ac:dyDescent="0.3">
      <c r="A47" s="1"/>
      <c r="B47" s="30" t="s">
        <v>21</v>
      </c>
      <c r="C47" s="29"/>
      <c r="D47" s="38">
        <v>35999.634610000016</v>
      </c>
      <c r="E47" s="38">
        <v>25413.906819999997</v>
      </c>
      <c r="F47" s="39">
        <f t="shared" ref="F47:F48" si="8">IFERROR((E47-D47)/D47," ")</f>
        <v>-0.29405097870242008</v>
      </c>
      <c r="H47" s="38">
        <v>52982.395900000003</v>
      </c>
      <c r="I47" s="38">
        <v>40872.990699999995</v>
      </c>
      <c r="J47" s="39">
        <f t="shared" ref="J47:J48" si="9">IFERROR((I47-H47)/H47," ")</f>
        <v>-0.22855525867224905</v>
      </c>
      <c r="Q47"/>
      <c r="R47"/>
      <c r="S47"/>
    </row>
    <row r="48" spans="1:19" s="24" customFormat="1" ht="14.4" x14ac:dyDescent="0.3">
      <c r="A48" s="1"/>
      <c r="B48" s="18"/>
      <c r="C48" s="20" t="s">
        <v>19</v>
      </c>
      <c r="D48" s="38">
        <v>3833.9711700000007</v>
      </c>
      <c r="E48" s="38">
        <v>1286.6882400000006</v>
      </c>
      <c r="F48" s="39">
        <f t="shared" si="8"/>
        <v>-0.66439803980059653</v>
      </c>
      <c r="G48" s="1"/>
      <c r="H48" s="38">
        <v>820.51640000000009</v>
      </c>
      <c r="I48" s="38">
        <v>390.93169999999992</v>
      </c>
      <c r="J48" s="39">
        <f t="shared" si="9"/>
        <v>-0.52355406912037361</v>
      </c>
      <c r="Q48"/>
      <c r="R48"/>
      <c r="S48"/>
    </row>
    <row r="49" spans="1:19" s="24" customFormat="1" ht="14.4" x14ac:dyDescent="0.3">
      <c r="A49" s="1"/>
      <c r="B49" s="18"/>
      <c r="C49" s="27" t="s">
        <v>57</v>
      </c>
      <c r="D49" s="74">
        <v>33.58381</v>
      </c>
      <c r="E49" s="74">
        <v>14.756</v>
      </c>
      <c r="F49" s="70">
        <f t="shared" si="0"/>
        <v>-0.56062162095366785</v>
      </c>
      <c r="G49" s="71"/>
      <c r="H49" s="74">
        <v>15.43</v>
      </c>
      <c r="I49" s="74">
        <v>6.5430000000000001</v>
      </c>
      <c r="J49" s="70">
        <f t="shared" si="1"/>
        <v>-0.57595593000648093</v>
      </c>
      <c r="Q49"/>
      <c r="R49"/>
      <c r="S49"/>
    </row>
    <row r="50" spans="1:19" s="24" customFormat="1" ht="14.4" x14ac:dyDescent="0.3">
      <c r="A50" s="1"/>
      <c r="C50" s="28" t="s">
        <v>11</v>
      </c>
      <c r="D50" s="69">
        <v>0</v>
      </c>
      <c r="E50" s="69">
        <v>0</v>
      </c>
      <c r="F50" s="69" t="str">
        <f t="shared" si="0"/>
        <v xml:space="preserve"> </v>
      </c>
      <c r="G50" s="69"/>
      <c r="H50" s="69">
        <v>0</v>
      </c>
      <c r="I50" s="69">
        <v>0</v>
      </c>
      <c r="J50" s="69" t="str">
        <f t="shared" si="1"/>
        <v xml:space="preserve"> </v>
      </c>
      <c r="Q50"/>
      <c r="R50"/>
      <c r="S50"/>
    </row>
    <row r="51" spans="1:19" s="24" customFormat="1" ht="14.4" x14ac:dyDescent="0.3">
      <c r="A51" s="1"/>
      <c r="C51" s="28" t="s">
        <v>12</v>
      </c>
      <c r="D51" s="38">
        <v>3800.3873600000006</v>
      </c>
      <c r="E51" s="38">
        <v>1271.9322400000005</v>
      </c>
      <c r="F51" s="39">
        <f t="shared" si="0"/>
        <v>-0.66531510619485901</v>
      </c>
      <c r="H51" s="38">
        <v>805.08640000000014</v>
      </c>
      <c r="I51" s="38">
        <v>384.38869999999991</v>
      </c>
      <c r="J51" s="39">
        <f t="shared" si="1"/>
        <v>-0.5225497536661905</v>
      </c>
      <c r="Q51"/>
      <c r="R51"/>
      <c r="S51"/>
    </row>
    <row r="52" spans="1:19" s="24" customFormat="1" ht="14.4" x14ac:dyDescent="0.3">
      <c r="A52" s="1"/>
      <c r="C52" s="25" t="s">
        <v>16</v>
      </c>
      <c r="D52" s="38">
        <v>1876.2153400000002</v>
      </c>
      <c r="E52" s="38">
        <v>498.90044000000012</v>
      </c>
      <c r="F52" s="39">
        <f t="shared" si="0"/>
        <v>-0.73409212185633232</v>
      </c>
      <c r="G52" s="1"/>
      <c r="H52" s="38">
        <v>304.39689999999996</v>
      </c>
      <c r="I52" s="38">
        <v>153.89090000000004</v>
      </c>
      <c r="J52" s="39">
        <f t="shared" si="1"/>
        <v>-0.49443998936914252</v>
      </c>
      <c r="Q52"/>
      <c r="R52"/>
      <c r="S52"/>
    </row>
    <row r="53" spans="1:19" s="24" customFormat="1" ht="14.4" x14ac:dyDescent="0.3">
      <c r="A53" s="1"/>
      <c r="C53" s="28" t="s">
        <v>59</v>
      </c>
      <c r="D53" s="69">
        <v>2.8E-3</v>
      </c>
      <c r="E53" s="69">
        <v>0</v>
      </c>
      <c r="F53" s="69"/>
      <c r="G53" s="69"/>
      <c r="H53" s="69">
        <v>0.01</v>
      </c>
      <c r="I53" s="69">
        <v>0</v>
      </c>
      <c r="J53" s="69"/>
      <c r="Q53"/>
      <c r="R53"/>
      <c r="S53"/>
    </row>
    <row r="54" spans="1:19" s="24" customFormat="1" ht="14.4" x14ac:dyDescent="0.3">
      <c r="A54" s="1"/>
      <c r="C54" s="28" t="s">
        <v>11</v>
      </c>
      <c r="D54" s="69">
        <v>0</v>
      </c>
      <c r="E54" s="69">
        <v>0</v>
      </c>
      <c r="F54" s="69" t="str">
        <f t="shared" si="0"/>
        <v xml:space="preserve"> </v>
      </c>
      <c r="G54" s="69"/>
      <c r="H54" s="69">
        <v>0</v>
      </c>
      <c r="I54" s="69">
        <v>0</v>
      </c>
      <c r="J54" s="69" t="str">
        <f t="shared" si="1"/>
        <v xml:space="preserve"> </v>
      </c>
      <c r="Q54"/>
      <c r="R54"/>
      <c r="S54"/>
    </row>
    <row r="55" spans="1:19" s="24" customFormat="1" ht="14.4" x14ac:dyDescent="0.3">
      <c r="A55" s="1"/>
      <c r="C55" s="28" t="s">
        <v>12</v>
      </c>
      <c r="D55" s="38">
        <v>1876.2125400000002</v>
      </c>
      <c r="E55" s="38">
        <v>498.90044000000012</v>
      </c>
      <c r="F55" s="39">
        <f t="shared" si="0"/>
        <v>-0.73409172502386111</v>
      </c>
      <c r="H55" s="38">
        <v>304.38689999999997</v>
      </c>
      <c r="I55" s="38">
        <v>153.89090000000004</v>
      </c>
      <c r="J55" s="39">
        <f t="shared" si="1"/>
        <v>-0.49442338024402477</v>
      </c>
      <c r="Q55"/>
      <c r="R55"/>
      <c r="S55"/>
    </row>
    <row r="56" spans="1:19" s="24" customFormat="1" ht="14.4" x14ac:dyDescent="0.3">
      <c r="A56" s="1"/>
      <c r="C56" s="26" t="s">
        <v>17</v>
      </c>
      <c r="D56" s="38">
        <v>30289.448100000012</v>
      </c>
      <c r="E56" s="38">
        <v>23628.318139999996</v>
      </c>
      <c r="F56" s="39">
        <f t="shared" si="0"/>
        <v>-0.21991585776038006</v>
      </c>
      <c r="G56" s="1"/>
      <c r="H56" s="38">
        <v>51857.482600000003</v>
      </c>
      <c r="I56" s="38">
        <v>40328.168099999995</v>
      </c>
      <c r="J56" s="39">
        <f t="shared" si="1"/>
        <v>-0.22232692220967948</v>
      </c>
      <c r="Q56"/>
      <c r="R56"/>
      <c r="S56"/>
    </row>
    <row r="57" spans="1:19" s="24" customFormat="1" ht="14.4" x14ac:dyDescent="0.3">
      <c r="A57" s="1"/>
      <c r="C57" s="28" t="s">
        <v>57</v>
      </c>
      <c r="D57" s="38">
        <v>14653.762210000012</v>
      </c>
      <c r="E57" s="38">
        <v>10490.209349999999</v>
      </c>
      <c r="F57" s="39">
        <f t="shared" si="0"/>
        <v>-0.28412859444100458</v>
      </c>
      <c r="H57" s="38">
        <v>7303.5882000000038</v>
      </c>
      <c r="I57" s="38">
        <v>6225.3838999999934</v>
      </c>
      <c r="J57" s="39">
        <f t="shared" si="1"/>
        <v>-0.14762665562113836</v>
      </c>
      <c r="Q57"/>
      <c r="R57"/>
      <c r="S57"/>
    </row>
    <row r="58" spans="1:19" s="24" customFormat="1" ht="14.4" x14ac:dyDescent="0.3">
      <c r="A58" s="1"/>
      <c r="C58" s="28" t="s">
        <v>11</v>
      </c>
      <c r="D58" s="38">
        <v>8141.0261700000001</v>
      </c>
      <c r="E58" s="38">
        <v>7329.4965599999996</v>
      </c>
      <c r="F58" s="39">
        <f t="shared" si="0"/>
        <v>-9.9683945617386527E-2</v>
      </c>
      <c r="H58" s="38">
        <v>41954.4787</v>
      </c>
      <c r="I58" s="38">
        <v>31633.410600000003</v>
      </c>
      <c r="J58" s="39">
        <f t="shared" si="1"/>
        <v>-0.24600634830435866</v>
      </c>
      <c r="Q58"/>
      <c r="R58"/>
      <c r="S58"/>
    </row>
    <row r="59" spans="1:19" s="24" customFormat="1" ht="14.4" x14ac:dyDescent="0.3">
      <c r="A59" s="1"/>
      <c r="C59" s="28" t="s">
        <v>12</v>
      </c>
      <c r="D59" s="38">
        <v>7494.6597200000006</v>
      </c>
      <c r="E59" s="38">
        <v>5808.6122299999997</v>
      </c>
      <c r="F59" s="39">
        <f t="shared" si="0"/>
        <v>-0.22496651655853972</v>
      </c>
      <c r="H59" s="38">
        <v>2599.4156999999996</v>
      </c>
      <c r="I59" s="38">
        <v>2469.3736000000004</v>
      </c>
      <c r="J59" s="39">
        <f t="shared" si="1"/>
        <v>-5.0027435011644819E-2</v>
      </c>
      <c r="Q59"/>
      <c r="R59"/>
      <c r="S59"/>
    </row>
    <row r="60" spans="1:19" s="24" customFormat="1" ht="14.4" x14ac:dyDescent="0.3">
      <c r="A60" s="1"/>
      <c r="B60" s="30" t="s">
        <v>22</v>
      </c>
      <c r="C60" s="29"/>
      <c r="D60" s="38">
        <v>3695.6924300000001</v>
      </c>
      <c r="E60" s="38">
        <v>482.63099</v>
      </c>
      <c r="F60" s="39">
        <f t="shared" si="0"/>
        <v>-0.86940715464246576</v>
      </c>
      <c r="H60" s="38">
        <v>1847.4803999999999</v>
      </c>
      <c r="I60" s="38">
        <v>321.23009999999999</v>
      </c>
      <c r="J60" s="39">
        <f t="shared" si="1"/>
        <v>-0.82612530016556607</v>
      </c>
      <c r="Q60"/>
      <c r="R60"/>
      <c r="S60"/>
    </row>
    <row r="61" spans="1:19" s="24" customFormat="1" ht="14.4" x14ac:dyDescent="0.3">
      <c r="A61" s="1"/>
      <c r="B61" s="18"/>
      <c r="C61" s="20" t="s">
        <v>19</v>
      </c>
      <c r="D61" s="38">
        <v>429.54518000000007</v>
      </c>
      <c r="E61" s="38">
        <v>134.71845000000002</v>
      </c>
      <c r="F61" s="39">
        <f t="shared" si="0"/>
        <v>-0.68636954557376251</v>
      </c>
      <c r="G61" s="1"/>
      <c r="H61" s="38">
        <v>179.42859999999999</v>
      </c>
      <c r="I61" s="38">
        <v>90.743300000000005</v>
      </c>
      <c r="J61" s="39">
        <f t="shared" si="1"/>
        <v>-0.49426512830173108</v>
      </c>
      <c r="Q61"/>
      <c r="R61"/>
      <c r="S61"/>
    </row>
    <row r="62" spans="1:19" s="24" customFormat="1" ht="14.4" x14ac:dyDescent="0.3">
      <c r="A62" s="1"/>
      <c r="B62" s="18"/>
      <c r="C62" s="27" t="s">
        <v>57</v>
      </c>
      <c r="D62" s="69">
        <v>2.77128</v>
      </c>
      <c r="E62" s="69">
        <v>1.1201699999999999</v>
      </c>
      <c r="F62" s="70"/>
      <c r="G62" s="75"/>
      <c r="H62" s="73">
        <v>1.6947999999999999</v>
      </c>
      <c r="I62" s="73">
        <v>0.86919999999999986</v>
      </c>
      <c r="J62" s="70"/>
      <c r="Q62"/>
      <c r="R62"/>
      <c r="S62"/>
    </row>
    <row r="63" spans="1:19" s="24" customFormat="1" ht="14.4" x14ac:dyDescent="0.3">
      <c r="A63" s="1"/>
      <c r="C63" s="28" t="s">
        <v>11</v>
      </c>
      <c r="D63" s="69">
        <v>0</v>
      </c>
      <c r="E63" s="69">
        <v>0</v>
      </c>
      <c r="F63" s="70" t="str">
        <f t="shared" si="0"/>
        <v xml:space="preserve"> </v>
      </c>
      <c r="G63" s="75"/>
      <c r="H63" s="73">
        <v>0</v>
      </c>
      <c r="I63" s="73">
        <v>0</v>
      </c>
      <c r="J63" s="70" t="str">
        <f t="shared" si="1"/>
        <v xml:space="preserve"> </v>
      </c>
      <c r="Q63"/>
      <c r="R63"/>
      <c r="S63"/>
    </row>
    <row r="64" spans="1:19" s="24" customFormat="1" ht="14.4" x14ac:dyDescent="0.3">
      <c r="A64" s="1"/>
      <c r="C64" s="28" t="s">
        <v>12</v>
      </c>
      <c r="D64" s="38">
        <v>426.77390000000008</v>
      </c>
      <c r="E64" s="38">
        <v>133.59828000000002</v>
      </c>
      <c r="F64" s="39">
        <f t="shared" si="0"/>
        <v>-0.68695770758239916</v>
      </c>
      <c r="G64" s="1"/>
      <c r="H64" s="38">
        <v>177.7338</v>
      </c>
      <c r="I64" s="38">
        <v>89.874099999999999</v>
      </c>
      <c r="J64" s="39">
        <f t="shared" si="1"/>
        <v>-0.49433309815015491</v>
      </c>
      <c r="Q64"/>
      <c r="R64"/>
      <c r="S64"/>
    </row>
    <row r="65" spans="1:19" s="24" customFormat="1" ht="14.4" x14ac:dyDescent="0.3">
      <c r="A65" s="1"/>
      <c r="C65" s="25" t="s">
        <v>16</v>
      </c>
      <c r="D65" s="38">
        <v>168.01316000000003</v>
      </c>
      <c r="E65" s="38">
        <v>79.855279999999993</v>
      </c>
      <c r="F65" s="39">
        <f t="shared" si="0"/>
        <v>-0.52470818357323923</v>
      </c>
      <c r="G65" s="1"/>
      <c r="H65" s="38">
        <v>94.226100000000017</v>
      </c>
      <c r="I65" s="38">
        <v>44.602800000000002</v>
      </c>
      <c r="J65" s="39">
        <f t="shared" si="1"/>
        <v>-0.52664070782935946</v>
      </c>
      <c r="Q65"/>
      <c r="R65"/>
      <c r="S65"/>
    </row>
    <row r="66" spans="1:19" s="24" customFormat="1" ht="14.4" x14ac:dyDescent="0.3">
      <c r="A66" s="1"/>
      <c r="C66" s="28" t="s">
        <v>59</v>
      </c>
      <c r="D66" s="69">
        <v>0</v>
      </c>
      <c r="E66" s="69">
        <v>0</v>
      </c>
      <c r="F66" s="70" t="str">
        <f t="shared" si="0"/>
        <v xml:space="preserve"> </v>
      </c>
      <c r="G66" s="75"/>
      <c r="H66" s="69">
        <v>0</v>
      </c>
      <c r="I66" s="69">
        <v>0</v>
      </c>
      <c r="J66" s="70" t="str">
        <f t="shared" si="1"/>
        <v xml:space="preserve"> </v>
      </c>
      <c r="Q66"/>
      <c r="R66"/>
      <c r="S66"/>
    </row>
    <row r="67" spans="1:19" s="24" customFormat="1" ht="14.4" x14ac:dyDescent="0.3">
      <c r="A67" s="1"/>
      <c r="C67" s="28" t="s">
        <v>11</v>
      </c>
      <c r="D67" s="69">
        <v>0</v>
      </c>
      <c r="E67" s="69">
        <v>0</v>
      </c>
      <c r="F67" s="70" t="str">
        <f t="shared" si="0"/>
        <v xml:space="preserve"> </v>
      </c>
      <c r="G67" s="75"/>
      <c r="H67" s="69">
        <v>0</v>
      </c>
      <c r="I67" s="69">
        <v>0</v>
      </c>
      <c r="J67" s="70" t="str">
        <f t="shared" si="1"/>
        <v xml:space="preserve"> </v>
      </c>
      <c r="Q67"/>
      <c r="R67"/>
      <c r="S67"/>
    </row>
    <row r="68" spans="1:19" s="24" customFormat="1" ht="14.4" x14ac:dyDescent="0.3">
      <c r="A68" s="1"/>
      <c r="C68" s="28" t="s">
        <v>12</v>
      </c>
      <c r="D68" s="38">
        <v>168.01316000000003</v>
      </c>
      <c r="E68" s="38">
        <v>79.855279999999993</v>
      </c>
      <c r="F68" s="39">
        <f t="shared" si="0"/>
        <v>-0.52470818357323923</v>
      </c>
      <c r="G68" s="1"/>
      <c r="H68" s="38">
        <v>94.226100000000017</v>
      </c>
      <c r="I68" s="38">
        <v>44.602800000000002</v>
      </c>
      <c r="J68" s="39">
        <f t="shared" si="1"/>
        <v>-0.52664070782935946</v>
      </c>
      <c r="Q68"/>
      <c r="R68"/>
      <c r="S68"/>
    </row>
    <row r="69" spans="1:19" s="24" customFormat="1" ht="14.4" x14ac:dyDescent="0.3">
      <c r="A69" s="1"/>
      <c r="C69" s="26" t="s">
        <v>17</v>
      </c>
      <c r="D69" s="38">
        <v>3098.13409</v>
      </c>
      <c r="E69" s="38">
        <v>268.05725999999999</v>
      </c>
      <c r="F69" s="39">
        <f t="shared" si="0"/>
        <v>-0.91347783788144554</v>
      </c>
      <c r="G69" s="1"/>
      <c r="H69" s="38">
        <v>1573.8256999999999</v>
      </c>
      <c r="I69" s="38">
        <v>185.88399999999996</v>
      </c>
      <c r="J69" s="39">
        <f t="shared" si="1"/>
        <v>-0.88189035164440377</v>
      </c>
      <c r="Q69"/>
      <c r="R69"/>
      <c r="S69"/>
    </row>
    <row r="70" spans="1:19" ht="14.4" x14ac:dyDescent="0.3">
      <c r="B70" s="24"/>
      <c r="C70" s="28" t="s">
        <v>57</v>
      </c>
      <c r="D70" s="38">
        <v>93.881460000000004</v>
      </c>
      <c r="E70" s="38">
        <v>95.77097999999998</v>
      </c>
      <c r="F70" s="39">
        <f t="shared" si="0"/>
        <v>2.0126657595652814E-2</v>
      </c>
      <c r="H70" s="38">
        <v>30.119499999999995</v>
      </c>
      <c r="I70" s="38">
        <v>66.578399999999988</v>
      </c>
      <c r="J70" s="39">
        <f t="shared" si="1"/>
        <v>1.2104749414830922</v>
      </c>
      <c r="Q70"/>
      <c r="R70"/>
      <c r="S70"/>
    </row>
    <row r="71" spans="1:19" ht="14.4" x14ac:dyDescent="0.3">
      <c r="B71" s="24"/>
      <c r="C71" s="28" t="s">
        <v>11</v>
      </c>
      <c r="D71" s="69">
        <v>0</v>
      </c>
      <c r="E71" s="69">
        <v>0</v>
      </c>
      <c r="F71" s="70" t="str">
        <f t="shared" si="0"/>
        <v xml:space="preserve"> </v>
      </c>
      <c r="G71" s="75"/>
      <c r="H71" s="73">
        <v>0</v>
      </c>
      <c r="I71" s="73">
        <v>0</v>
      </c>
      <c r="J71" s="70" t="str">
        <f t="shared" si="1"/>
        <v xml:space="preserve"> </v>
      </c>
      <c r="Q71"/>
      <c r="R71"/>
      <c r="S71"/>
    </row>
    <row r="72" spans="1:19" ht="14.4" x14ac:dyDescent="0.3">
      <c r="B72" s="24"/>
      <c r="C72" s="28" t="s">
        <v>12</v>
      </c>
      <c r="D72" s="38">
        <v>3004.25263</v>
      </c>
      <c r="E72" s="38">
        <v>172.28628</v>
      </c>
      <c r="F72" s="39">
        <f t="shared" si="0"/>
        <v>-0.94265253252020964</v>
      </c>
      <c r="H72" s="38">
        <v>1543.7061999999999</v>
      </c>
      <c r="I72" s="38">
        <v>119.30559999999998</v>
      </c>
      <c r="J72" s="39">
        <f t="shared" si="1"/>
        <v>-0.92271482747170419</v>
      </c>
      <c r="Q72"/>
      <c r="R72"/>
      <c r="S72"/>
    </row>
    <row r="73" spans="1:19" ht="15" thickBot="1" x14ac:dyDescent="0.35">
      <c r="B73" s="31"/>
      <c r="C73" s="31"/>
      <c r="D73" s="31"/>
      <c r="E73" s="31"/>
      <c r="F73" s="40" t="str">
        <f t="shared" ref="F73:F74" si="10">IFERROR((E73-D73)/D73," ")</f>
        <v xml:space="preserve"> </v>
      </c>
      <c r="G73" s="31"/>
      <c r="H73" s="31"/>
      <c r="I73" s="31"/>
      <c r="J73" s="31"/>
      <c r="Q73"/>
      <c r="R73"/>
      <c r="S73"/>
    </row>
    <row r="74" spans="1:19" ht="14.4" x14ac:dyDescent="0.3">
      <c r="F74" s="39" t="str">
        <f t="shared" si="10"/>
        <v xml:space="preserve"> </v>
      </c>
      <c r="Q74"/>
      <c r="R74"/>
      <c r="S74"/>
    </row>
    <row r="75" spans="1:19" ht="14.4" x14ac:dyDescent="0.3">
      <c r="B75" s="69">
        <v>1</v>
      </c>
      <c r="C75" s="79" t="s">
        <v>99</v>
      </c>
      <c r="Q75"/>
      <c r="R75"/>
      <c r="S75"/>
    </row>
    <row r="76" spans="1:19" ht="14.4" x14ac:dyDescent="0.3">
      <c r="B76" s="69"/>
      <c r="C76" s="86" t="s">
        <v>102</v>
      </c>
      <c r="D76" s="86"/>
      <c r="E76" s="86"/>
      <c r="F76" s="86"/>
      <c r="G76" s="86"/>
      <c r="H76" s="86"/>
      <c r="I76" s="86"/>
      <c r="J76" s="86"/>
      <c r="Q76"/>
      <c r="R76"/>
      <c r="S76"/>
    </row>
    <row r="77" spans="1:19" ht="14.4" x14ac:dyDescent="0.3">
      <c r="C77" s="86"/>
      <c r="D77" s="86"/>
      <c r="E77" s="86"/>
      <c r="F77" s="86"/>
      <c r="G77" s="86"/>
      <c r="H77" s="86"/>
      <c r="I77" s="86"/>
      <c r="J77" s="86"/>
      <c r="Q77"/>
      <c r="R77"/>
      <c r="S77"/>
    </row>
    <row r="78" spans="1:19" ht="14.4" x14ac:dyDescent="0.3">
      <c r="B78" s="80" t="s">
        <v>101</v>
      </c>
      <c r="Q78"/>
      <c r="R78"/>
      <c r="S78"/>
    </row>
    <row r="79" spans="1:19" ht="14.4" x14ac:dyDescent="0.3">
      <c r="Q79"/>
      <c r="R79"/>
      <c r="S79"/>
    </row>
    <row r="80" spans="1:19" ht="14.4" x14ac:dyDescent="0.3">
      <c r="Q80"/>
      <c r="R80"/>
      <c r="S80"/>
    </row>
    <row r="81" spans="17:19" ht="14.4" x14ac:dyDescent="0.3">
      <c r="Q81"/>
      <c r="R81"/>
      <c r="S81"/>
    </row>
    <row r="82" spans="17:19" ht="14.4" x14ac:dyDescent="0.3">
      <c r="Q82"/>
      <c r="R82"/>
      <c r="S82"/>
    </row>
    <row r="83" spans="17:19" ht="14.4" x14ac:dyDescent="0.3">
      <c r="Q83"/>
      <c r="R83"/>
      <c r="S83"/>
    </row>
    <row r="84" spans="17:19" ht="14.4" x14ac:dyDescent="0.3">
      <c r="Q84"/>
      <c r="R84"/>
      <c r="S84"/>
    </row>
    <row r="85" spans="17:19" ht="14.4" x14ac:dyDescent="0.3">
      <c r="Q85"/>
      <c r="R85"/>
      <c r="S85"/>
    </row>
    <row r="86" spans="17:19" ht="14.4" x14ac:dyDescent="0.3">
      <c r="Q86"/>
      <c r="R86"/>
      <c r="S86"/>
    </row>
    <row r="87" spans="17:19" ht="14.4" x14ac:dyDescent="0.3">
      <c r="Q87"/>
      <c r="R87"/>
      <c r="S87"/>
    </row>
    <row r="88" spans="17:19" ht="14.4" x14ac:dyDescent="0.3">
      <c r="Q88"/>
      <c r="R88"/>
      <c r="S88"/>
    </row>
    <row r="89" spans="17:19" ht="14.4" x14ac:dyDescent="0.3">
      <c r="Q89"/>
      <c r="R89"/>
      <c r="S89"/>
    </row>
    <row r="90" spans="17:19" ht="14.4" x14ac:dyDescent="0.3">
      <c r="Q90"/>
      <c r="R90"/>
      <c r="S90"/>
    </row>
    <row r="91" spans="17:19" ht="14.4" x14ac:dyDescent="0.3">
      <c r="Q91"/>
      <c r="R91"/>
      <c r="S91"/>
    </row>
  </sheetData>
  <mergeCells count="1">
    <mergeCell ref="C76:J77"/>
  </mergeCells>
  <pageMargins left="0.7" right="0.7" top="0.75" bottom="0.75" header="0.3" footer="0.3"/>
  <pageSetup paperSize="9" orientation="portrait" r:id="rId1"/>
  <ignoredErrors>
    <ignoredError sqref="F26:G27 F29:G39 F42:G52 G40:G41 F54:G61 G53 F63:G69 G6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60"/>
  <sheetViews>
    <sheetView showGridLines="0" workbookViewId="0"/>
  </sheetViews>
  <sheetFormatPr defaultColWidth="9.109375" defaultRowHeight="13.8" x14ac:dyDescent="0.25"/>
  <cols>
    <col min="1" max="1" width="9.109375" style="1"/>
    <col min="2" max="2" width="3" style="1" customWidth="1"/>
    <col min="3" max="3" width="19.109375" style="1" customWidth="1"/>
    <col min="4" max="4" width="13.44140625" style="1" bestFit="1" customWidth="1"/>
    <col min="5" max="16384" width="9.109375" style="1"/>
  </cols>
  <sheetData>
    <row r="1" spans="1:14" x14ac:dyDescent="0.25">
      <c r="A1" s="3" t="s">
        <v>97</v>
      </c>
    </row>
    <row r="2" spans="1:14" ht="14.4" x14ac:dyDescent="0.3">
      <c r="A2" s="49" t="s">
        <v>82</v>
      </c>
    </row>
    <row r="4" spans="1:14" ht="14.4" thickBot="1" x14ac:dyDescent="0.3"/>
    <row r="5" spans="1:14" s="24" customFormat="1" x14ac:dyDescent="0.25">
      <c r="A5" s="1"/>
      <c r="B5" s="6"/>
      <c r="C5" s="6"/>
      <c r="D5" s="7" t="s">
        <v>56</v>
      </c>
      <c r="E5" s="8"/>
      <c r="F5" s="8"/>
      <c r="G5" s="9"/>
      <c r="H5" s="7" t="s">
        <v>6</v>
      </c>
      <c r="I5" s="8"/>
      <c r="J5" s="8"/>
      <c r="K5" s="9"/>
      <c r="L5" s="7" t="s">
        <v>9</v>
      </c>
      <c r="M5" s="8"/>
      <c r="N5" s="8"/>
    </row>
    <row r="6" spans="1:14" s="24" customFormat="1" x14ac:dyDescent="0.25">
      <c r="A6" s="1"/>
      <c r="B6" s="11"/>
      <c r="C6" s="11"/>
      <c r="D6" s="11">
        <v>2019</v>
      </c>
      <c r="E6" s="11">
        <v>2020</v>
      </c>
      <c r="F6" s="12" t="s">
        <v>8</v>
      </c>
      <c r="G6" s="11"/>
      <c r="H6" s="13">
        <v>2019</v>
      </c>
      <c r="I6" s="11">
        <v>2020</v>
      </c>
      <c r="J6" s="12" t="s">
        <v>8</v>
      </c>
      <c r="K6" s="11"/>
      <c r="L6" s="11">
        <v>2019</v>
      </c>
      <c r="M6" s="11">
        <v>2020</v>
      </c>
      <c r="N6" s="12" t="s">
        <v>8</v>
      </c>
    </row>
    <row r="7" spans="1:14" s="24" customFormat="1" x14ac:dyDescent="0.25">
      <c r="A7" s="1"/>
      <c r="B7" s="5"/>
      <c r="C7" s="5"/>
      <c r="D7" s="14"/>
      <c r="E7" s="14"/>
      <c r="F7" s="14"/>
      <c r="G7" s="14"/>
      <c r="H7" s="15"/>
      <c r="I7" s="14"/>
      <c r="J7" s="14"/>
      <c r="K7" s="14"/>
      <c r="L7" s="16"/>
      <c r="M7" s="16"/>
      <c r="N7" s="16"/>
    </row>
    <row r="8" spans="1:14" s="24" customFormat="1" x14ac:dyDescent="0.25">
      <c r="A8" s="1"/>
      <c r="B8" s="17" t="s">
        <v>18</v>
      </c>
      <c r="C8" s="5"/>
      <c r="D8" s="38">
        <v>62716.944410000026</v>
      </c>
      <c r="E8" s="38">
        <v>46562.934456438576</v>
      </c>
      <c r="F8" s="39">
        <f>IFERROR((E8-D8)/D8," ")</f>
        <v>-0.25757010494576554</v>
      </c>
      <c r="G8" s="38"/>
      <c r="H8" s="38">
        <v>70942.055000000008</v>
      </c>
      <c r="I8" s="38">
        <v>59026.838700000008</v>
      </c>
      <c r="J8" s="39">
        <f>IFERROR((I8-H8)/H8," ")</f>
        <v>-0.16795702210769053</v>
      </c>
      <c r="K8" s="14"/>
      <c r="L8" s="44">
        <v>13272</v>
      </c>
      <c r="M8" s="44">
        <v>8906</v>
      </c>
      <c r="N8" s="45">
        <f>IFERROR((M8-L8)/L8," ")</f>
        <v>-0.32896323086196505</v>
      </c>
    </row>
    <row r="9" spans="1:14" s="24" customFormat="1" x14ac:dyDescent="0.25">
      <c r="A9" s="1"/>
      <c r="B9" s="17"/>
      <c r="C9" s="5"/>
      <c r="D9" s="38"/>
      <c r="E9" s="38"/>
      <c r="F9" s="39" t="str">
        <f t="shared" ref="F9:F45" si="0">IFERROR((E9-D9)/D9," ")</f>
        <v xml:space="preserve"> </v>
      </c>
      <c r="G9" s="38"/>
      <c r="H9" s="38"/>
      <c r="I9" s="39"/>
      <c r="J9" s="38" t="str">
        <f t="shared" ref="J9:J45" si="1">IFERROR((I9-H9)/H9," ")</f>
        <v xml:space="preserve"> </v>
      </c>
      <c r="K9" s="14"/>
      <c r="L9" s="46"/>
      <c r="M9" s="46"/>
      <c r="N9" s="45" t="str">
        <f t="shared" ref="N9:N45" si="2">IFERROR((M9-L9)/L9," ")</f>
        <v xml:space="preserve"> </v>
      </c>
    </row>
    <row r="10" spans="1:14" s="24" customFormat="1" x14ac:dyDescent="0.25">
      <c r="A10" s="1"/>
      <c r="B10" s="30" t="s">
        <v>15</v>
      </c>
      <c r="C10" s="29"/>
      <c r="D10" s="38">
        <v>19649.737519999999</v>
      </c>
      <c r="E10" s="38">
        <v>18373.849226438575</v>
      </c>
      <c r="F10" s="39">
        <f t="shared" si="0"/>
        <v>-6.4931569302785472E-2</v>
      </c>
      <c r="G10" s="38"/>
      <c r="H10" s="38">
        <v>12199.521400000003</v>
      </c>
      <c r="I10" s="38">
        <v>14144.682800000002</v>
      </c>
      <c r="J10" s="39">
        <f t="shared" si="1"/>
        <v>0.15944571399333735</v>
      </c>
      <c r="K10" s="19"/>
      <c r="L10" s="47">
        <v>7646</v>
      </c>
      <c r="M10" s="47">
        <v>5415</v>
      </c>
      <c r="N10" s="45">
        <f t="shared" si="2"/>
        <v>-0.29178655506147005</v>
      </c>
    </row>
    <row r="11" spans="1:14" s="24" customFormat="1" x14ac:dyDescent="0.25">
      <c r="A11" s="1"/>
      <c r="B11" s="18"/>
      <c r="C11" s="32" t="s">
        <v>23</v>
      </c>
      <c r="D11" s="38">
        <v>2426.2576899999999</v>
      </c>
      <c r="E11" s="38">
        <v>3387.4400299999984</v>
      </c>
      <c r="F11" s="39">
        <f t="shared" si="0"/>
        <v>0.39615838991941477</v>
      </c>
      <c r="G11" s="38"/>
      <c r="H11" s="38">
        <v>936.39670000000012</v>
      </c>
      <c r="I11" s="38">
        <v>1353.1646000000007</v>
      </c>
      <c r="J11" s="39">
        <f t="shared" si="1"/>
        <v>0.44507621609516623</v>
      </c>
      <c r="K11" s="19"/>
      <c r="L11" s="47">
        <v>757</v>
      </c>
      <c r="M11" s="47">
        <v>634</v>
      </c>
      <c r="N11" s="45">
        <f t="shared" si="2"/>
        <v>-0.16248348745046234</v>
      </c>
    </row>
    <row r="12" spans="1:14" s="24" customFormat="1" x14ac:dyDescent="0.25">
      <c r="A12" s="1"/>
      <c r="B12" s="18"/>
      <c r="C12" s="24" t="s">
        <v>24</v>
      </c>
      <c r="D12" s="38">
        <v>515.80461999999989</v>
      </c>
      <c r="E12" s="38">
        <v>324.31745999999998</v>
      </c>
      <c r="F12" s="39">
        <f t="shared" si="0"/>
        <v>-0.3712397147586618</v>
      </c>
      <c r="G12" s="38"/>
      <c r="H12" s="38">
        <v>281.66179999999997</v>
      </c>
      <c r="I12" s="38">
        <v>276.58009999999996</v>
      </c>
      <c r="J12" s="39">
        <f t="shared" si="1"/>
        <v>-1.8041850190547715E-2</v>
      </c>
      <c r="K12" s="19"/>
      <c r="L12" s="47">
        <v>134</v>
      </c>
      <c r="M12" s="47">
        <v>81</v>
      </c>
      <c r="N12" s="45">
        <f t="shared" si="2"/>
        <v>-0.39552238805970147</v>
      </c>
    </row>
    <row r="13" spans="1:14" s="24" customFormat="1" x14ac:dyDescent="0.25">
      <c r="A13" s="1"/>
      <c r="C13" s="24" t="s">
        <v>25</v>
      </c>
      <c r="D13" s="38">
        <v>4642.2209100000018</v>
      </c>
      <c r="E13" s="38">
        <v>6001.6300564385783</v>
      </c>
      <c r="F13" s="39">
        <f t="shared" si="0"/>
        <v>0.29283594486212761</v>
      </c>
      <c r="G13" s="38"/>
      <c r="H13" s="38">
        <v>5443.6809000000003</v>
      </c>
      <c r="I13" s="38">
        <v>8548.2898999999998</v>
      </c>
      <c r="J13" s="39">
        <f t="shared" si="1"/>
        <v>0.57031428862775535</v>
      </c>
      <c r="L13" s="47">
        <v>275</v>
      </c>
      <c r="M13" s="47">
        <v>171</v>
      </c>
      <c r="N13" s="45">
        <f t="shared" si="2"/>
        <v>-0.37818181818181817</v>
      </c>
    </row>
    <row r="14" spans="1:14" s="24" customFormat="1" x14ac:dyDescent="0.25">
      <c r="A14" s="1"/>
      <c r="C14" s="24" t="s">
        <v>26</v>
      </c>
      <c r="D14" s="38">
        <v>1484.10898</v>
      </c>
      <c r="E14" s="38">
        <v>1700.860719999999</v>
      </c>
      <c r="F14" s="39">
        <f t="shared" si="0"/>
        <v>0.1460483986829586</v>
      </c>
      <c r="G14" s="38"/>
      <c r="H14" s="38">
        <v>741.09600000000012</v>
      </c>
      <c r="I14" s="38">
        <v>679.86640000000034</v>
      </c>
      <c r="J14" s="39">
        <f t="shared" si="1"/>
        <v>-8.2620335287195951E-2</v>
      </c>
      <c r="L14" s="47">
        <v>1636</v>
      </c>
      <c r="M14" s="47">
        <v>1264</v>
      </c>
      <c r="N14" s="45">
        <f t="shared" si="2"/>
        <v>-0.22738386308068459</v>
      </c>
    </row>
    <row r="15" spans="1:14" s="24" customFormat="1" x14ac:dyDescent="0.25">
      <c r="A15" s="1"/>
      <c r="C15" s="24" t="s">
        <v>27</v>
      </c>
      <c r="D15" s="38">
        <v>384.51863999999995</v>
      </c>
      <c r="E15" s="38">
        <v>383.99754999999999</v>
      </c>
      <c r="F15" s="39">
        <f t="shared" si="0"/>
        <v>-1.355174875267317E-3</v>
      </c>
      <c r="G15" s="38"/>
      <c r="H15" s="38">
        <v>289.38920000000007</v>
      </c>
      <c r="I15" s="38">
        <v>302.28879999999998</v>
      </c>
      <c r="J15" s="39">
        <f t="shared" si="1"/>
        <v>4.4575264038878799E-2</v>
      </c>
      <c r="L15" s="47">
        <v>472</v>
      </c>
      <c r="M15" s="47">
        <v>385</v>
      </c>
      <c r="N15" s="45">
        <f t="shared" si="2"/>
        <v>-0.18432203389830509</v>
      </c>
    </row>
    <row r="16" spans="1:14" s="24" customFormat="1" x14ac:dyDescent="0.25">
      <c r="A16" s="1"/>
      <c r="C16" s="24" t="s">
        <v>28</v>
      </c>
      <c r="D16" s="38">
        <v>2593.8641199999988</v>
      </c>
      <c r="E16" s="38">
        <v>2198.1764900000003</v>
      </c>
      <c r="F16" s="39">
        <f t="shared" si="0"/>
        <v>-0.15254755518959054</v>
      </c>
      <c r="G16" s="38"/>
      <c r="H16" s="38">
        <v>1039.2003999999999</v>
      </c>
      <c r="I16" s="38">
        <v>1145.8237999999997</v>
      </c>
      <c r="J16" s="39">
        <f t="shared" si="1"/>
        <v>0.10260138467999023</v>
      </c>
      <c r="L16" s="47">
        <v>1174</v>
      </c>
      <c r="M16" s="47">
        <v>702</v>
      </c>
      <c r="N16" s="45">
        <f t="shared" si="2"/>
        <v>-0.40204429301533218</v>
      </c>
    </row>
    <row r="17" spans="1:14" s="24" customFormat="1" x14ac:dyDescent="0.25">
      <c r="A17" s="1"/>
      <c r="C17" s="24" t="s">
        <v>29</v>
      </c>
      <c r="D17" s="38">
        <v>2339.9439600000001</v>
      </c>
      <c r="E17" s="38">
        <v>1616.3263999999995</v>
      </c>
      <c r="F17" s="39">
        <f t="shared" si="0"/>
        <v>-0.30924567954182997</v>
      </c>
      <c r="G17" s="38"/>
      <c r="H17" s="38">
        <v>891.67180000000008</v>
      </c>
      <c r="I17" s="38">
        <v>618.56970000000024</v>
      </c>
      <c r="J17" s="39">
        <f t="shared" si="1"/>
        <v>-0.30628096570958036</v>
      </c>
      <c r="L17" s="47">
        <v>973</v>
      </c>
      <c r="M17" s="47">
        <v>662</v>
      </c>
      <c r="N17" s="45">
        <f t="shared" si="2"/>
        <v>-0.31963001027749227</v>
      </c>
    </row>
    <row r="18" spans="1:14" s="24" customFormat="1" x14ac:dyDescent="0.25">
      <c r="A18" s="1"/>
      <c r="C18" s="24" t="s">
        <v>30</v>
      </c>
      <c r="D18" s="38">
        <v>3161.0686599999985</v>
      </c>
      <c r="E18" s="38">
        <v>1379.7042100000008</v>
      </c>
      <c r="F18" s="39">
        <f t="shared" si="0"/>
        <v>-0.56353234984778811</v>
      </c>
      <c r="G18" s="38"/>
      <c r="H18" s="38">
        <v>1597.9387000000008</v>
      </c>
      <c r="I18" s="38">
        <v>525.58919999999989</v>
      </c>
      <c r="J18" s="39">
        <f t="shared" si="1"/>
        <v>-0.67108300212016914</v>
      </c>
      <c r="L18" s="47">
        <v>627</v>
      </c>
      <c r="M18" s="47">
        <v>419</v>
      </c>
      <c r="N18" s="45">
        <f t="shared" si="2"/>
        <v>-0.33173843700159489</v>
      </c>
    </row>
    <row r="19" spans="1:14" s="24" customFormat="1" x14ac:dyDescent="0.25">
      <c r="A19" s="1"/>
      <c r="C19" s="24" t="s">
        <v>31</v>
      </c>
      <c r="D19" s="38">
        <v>301.36277000000013</v>
      </c>
      <c r="E19" s="38">
        <v>270.29296000000005</v>
      </c>
      <c r="F19" s="39">
        <f t="shared" si="0"/>
        <v>-0.10309770513457937</v>
      </c>
      <c r="G19" s="38"/>
      <c r="H19" s="38">
        <v>132.97830000000005</v>
      </c>
      <c r="I19" s="38">
        <v>143.8043000000001</v>
      </c>
      <c r="J19" s="39">
        <f t="shared" si="1"/>
        <v>8.1411779215105368E-2</v>
      </c>
      <c r="L19" s="47">
        <v>536</v>
      </c>
      <c r="M19" s="47">
        <v>407</v>
      </c>
      <c r="N19" s="45">
        <f t="shared" si="2"/>
        <v>-0.24067164179104478</v>
      </c>
    </row>
    <row r="20" spans="1:14" s="24" customFormat="1" x14ac:dyDescent="0.25">
      <c r="A20" s="1"/>
      <c r="C20" s="24" t="s">
        <v>32</v>
      </c>
      <c r="D20" s="38">
        <v>1329.3084699999999</v>
      </c>
      <c r="E20" s="38">
        <v>820.03555000000017</v>
      </c>
      <c r="F20" s="39">
        <f t="shared" si="0"/>
        <v>-0.38311116756820168</v>
      </c>
      <c r="G20" s="38"/>
      <c r="H20" s="38">
        <v>574.9593000000001</v>
      </c>
      <c r="I20" s="38">
        <v>378.31410000000011</v>
      </c>
      <c r="J20" s="39">
        <f t="shared" si="1"/>
        <v>-0.34201586094876618</v>
      </c>
      <c r="L20" s="47">
        <v>536</v>
      </c>
      <c r="M20" s="47">
        <v>334</v>
      </c>
      <c r="N20" s="45">
        <f t="shared" si="2"/>
        <v>-0.37686567164179102</v>
      </c>
    </row>
    <row r="21" spans="1:14" s="24" customFormat="1" x14ac:dyDescent="0.25">
      <c r="A21" s="1"/>
      <c r="C21" s="24" t="s">
        <v>58</v>
      </c>
      <c r="D21" s="38">
        <v>471.27870000000001</v>
      </c>
      <c r="E21" s="38">
        <v>291.06779999999998</v>
      </c>
      <c r="F21" s="39">
        <f t="shared" si="0"/>
        <v>-0.38238710979299517</v>
      </c>
      <c r="G21" s="38"/>
      <c r="H21" s="38">
        <v>270.54830000000004</v>
      </c>
      <c r="I21" s="38">
        <v>172.39189999999996</v>
      </c>
      <c r="J21" s="39">
        <f t="shared" si="1"/>
        <v>-0.36280545839689277</v>
      </c>
      <c r="L21" s="47">
        <v>526</v>
      </c>
      <c r="M21" s="47">
        <v>356</v>
      </c>
      <c r="N21" s="45">
        <f t="shared" si="2"/>
        <v>-0.32319391634980987</v>
      </c>
    </row>
    <row r="22" spans="1:14" s="24" customFormat="1" x14ac:dyDescent="0.25">
      <c r="A22" s="1"/>
      <c r="B22" s="30" t="s">
        <v>20</v>
      </c>
      <c r="C22" s="29"/>
      <c r="D22" s="38">
        <v>3371.8798500000012</v>
      </c>
      <c r="E22" s="38">
        <v>2292.5474200000003</v>
      </c>
      <c r="F22" s="39">
        <f t="shared" si="0"/>
        <v>-0.32009812864476783</v>
      </c>
      <c r="G22" s="38"/>
      <c r="H22" s="38">
        <v>3912.6572999999994</v>
      </c>
      <c r="I22" s="38">
        <v>3687.9350999999997</v>
      </c>
      <c r="J22" s="39">
        <f t="shared" si="1"/>
        <v>-5.743467489473196E-2</v>
      </c>
      <c r="L22" s="47">
        <v>706</v>
      </c>
      <c r="M22" s="47">
        <v>500</v>
      </c>
      <c r="N22" s="45">
        <f t="shared" si="2"/>
        <v>-0.29178470254957506</v>
      </c>
    </row>
    <row r="23" spans="1:14" s="24" customFormat="1" x14ac:dyDescent="0.25">
      <c r="A23" s="1"/>
      <c r="B23" s="18"/>
      <c r="C23" s="18" t="s">
        <v>33</v>
      </c>
      <c r="D23" s="38">
        <v>3371.8798500000012</v>
      </c>
      <c r="E23" s="38">
        <v>2292.5474200000003</v>
      </c>
      <c r="F23" s="39">
        <f t="shared" si="0"/>
        <v>-0.32009812864476783</v>
      </c>
      <c r="G23" s="38"/>
      <c r="H23" s="38">
        <v>3912.6572999999994</v>
      </c>
      <c r="I23" s="38">
        <v>3687.9350999999997</v>
      </c>
      <c r="J23" s="39">
        <f t="shared" si="1"/>
        <v>-5.743467489473196E-2</v>
      </c>
      <c r="L23" s="47">
        <v>706</v>
      </c>
      <c r="M23" s="47">
        <v>500</v>
      </c>
      <c r="N23" s="45">
        <f t="shared" si="2"/>
        <v>-0.29178470254957506</v>
      </c>
    </row>
    <row r="24" spans="1:14" s="24" customFormat="1" x14ac:dyDescent="0.25">
      <c r="A24" s="1"/>
      <c r="B24" s="30" t="s">
        <v>21</v>
      </c>
      <c r="C24" s="29"/>
      <c r="D24" s="38">
        <v>35999.634610000023</v>
      </c>
      <c r="E24" s="38">
        <v>25413.90682</v>
      </c>
      <c r="F24" s="39">
        <f t="shared" si="0"/>
        <v>-0.29405097870242008</v>
      </c>
      <c r="G24" s="38"/>
      <c r="H24" s="38">
        <v>52982.395900000003</v>
      </c>
      <c r="I24" s="38">
        <v>40872.990700000009</v>
      </c>
      <c r="J24" s="39">
        <f t="shared" si="1"/>
        <v>-0.22855525867224877</v>
      </c>
      <c r="L24" s="47">
        <v>4514</v>
      </c>
      <c r="M24" s="47">
        <v>2755</v>
      </c>
      <c r="N24" s="45">
        <f t="shared" si="2"/>
        <v>-0.38967656180770938</v>
      </c>
    </row>
    <row r="25" spans="1:14" s="24" customFormat="1" x14ac:dyDescent="0.25">
      <c r="A25" s="1"/>
      <c r="B25" s="18"/>
      <c r="C25" s="24" t="s">
        <v>34</v>
      </c>
      <c r="D25" s="38">
        <v>357.75831999999991</v>
      </c>
      <c r="E25" s="38">
        <v>74.635120000000001</v>
      </c>
      <c r="F25" s="39">
        <f t="shared" si="0"/>
        <v>-0.79138117598494973</v>
      </c>
      <c r="G25" s="38"/>
      <c r="H25" s="38">
        <v>61.599799999999995</v>
      </c>
      <c r="I25" s="38">
        <v>17.035199999999996</v>
      </c>
      <c r="J25" s="39">
        <f t="shared" si="1"/>
        <v>-0.72345364757677788</v>
      </c>
      <c r="L25" s="47">
        <v>152</v>
      </c>
      <c r="M25" s="47">
        <v>62</v>
      </c>
      <c r="N25" s="45">
        <f t="shared" si="2"/>
        <v>-0.59210526315789469</v>
      </c>
    </row>
    <row r="26" spans="1:14" s="24" customFormat="1" x14ac:dyDescent="0.25">
      <c r="A26" s="1"/>
      <c r="B26" s="18"/>
      <c r="C26" s="24" t="s">
        <v>71</v>
      </c>
      <c r="D26" s="38">
        <v>308.31417999999996</v>
      </c>
      <c r="E26" s="38">
        <v>169.45138</v>
      </c>
      <c r="F26" s="39">
        <f t="shared" si="0"/>
        <v>-0.45039381581476395</v>
      </c>
      <c r="G26" s="38"/>
      <c r="H26" s="38">
        <v>87.790400000000005</v>
      </c>
      <c r="I26" s="38">
        <v>68.449399999999997</v>
      </c>
      <c r="J26" s="39">
        <f t="shared" si="1"/>
        <v>-0.22030882647761038</v>
      </c>
      <c r="L26" s="47">
        <v>166</v>
      </c>
      <c r="M26" s="47">
        <v>107</v>
      </c>
      <c r="N26" s="45">
        <f t="shared" si="2"/>
        <v>-0.35542168674698793</v>
      </c>
    </row>
    <row r="27" spans="1:14" s="24" customFormat="1" x14ac:dyDescent="0.25">
      <c r="A27" s="1"/>
      <c r="C27" s="24" t="s">
        <v>35</v>
      </c>
      <c r="D27" s="38">
        <v>2015.8203600000002</v>
      </c>
      <c r="E27" s="38">
        <v>1793.6287500000003</v>
      </c>
      <c r="F27" s="39">
        <f t="shared" si="0"/>
        <v>-0.11022391399995575</v>
      </c>
      <c r="G27" s="38"/>
      <c r="H27" s="38">
        <v>877.53400000000101</v>
      </c>
      <c r="I27" s="38">
        <v>838.47989999999993</v>
      </c>
      <c r="J27" s="39">
        <f t="shared" si="1"/>
        <v>-4.4504372480155797E-2</v>
      </c>
      <c r="L27" s="47">
        <v>441</v>
      </c>
      <c r="M27" s="47">
        <v>319</v>
      </c>
      <c r="N27" s="45">
        <f t="shared" si="2"/>
        <v>-0.27664399092970521</v>
      </c>
    </row>
    <row r="28" spans="1:14" s="24" customFormat="1" x14ac:dyDescent="0.25">
      <c r="A28" s="1"/>
      <c r="C28" s="24" t="s">
        <v>36</v>
      </c>
      <c r="D28" s="38">
        <v>853.37953000000005</v>
      </c>
      <c r="E28" s="38">
        <v>642.18430000000001</v>
      </c>
      <c r="F28" s="39">
        <f t="shared" si="0"/>
        <v>-0.24748101234628866</v>
      </c>
      <c r="G28" s="38"/>
      <c r="H28" s="38">
        <v>342.42700000000013</v>
      </c>
      <c r="I28" s="38">
        <v>336.7158</v>
      </c>
      <c r="J28" s="39">
        <f t="shared" si="1"/>
        <v>-1.6678591349397479E-2</v>
      </c>
      <c r="L28" s="47">
        <v>101</v>
      </c>
      <c r="M28" s="47">
        <v>60</v>
      </c>
      <c r="N28" s="45">
        <f t="shared" si="2"/>
        <v>-0.40594059405940597</v>
      </c>
    </row>
    <row r="29" spans="1:14" s="24" customFormat="1" x14ac:dyDescent="0.25">
      <c r="A29" s="1"/>
      <c r="C29" s="24" t="s">
        <v>37</v>
      </c>
      <c r="D29" s="38">
        <v>1260.2377099999997</v>
      </c>
      <c r="E29" s="38">
        <v>586.14377999999999</v>
      </c>
      <c r="F29" s="39">
        <f t="shared" si="0"/>
        <v>-0.53489427006592261</v>
      </c>
      <c r="G29" s="38"/>
      <c r="H29" s="38">
        <v>379.59589999999997</v>
      </c>
      <c r="I29" s="38">
        <v>208.10739999999998</v>
      </c>
      <c r="J29" s="39">
        <f t="shared" si="1"/>
        <v>-0.4517659437312152</v>
      </c>
      <c r="L29" s="47">
        <v>546</v>
      </c>
      <c r="M29" s="47">
        <v>322</v>
      </c>
      <c r="N29" s="45">
        <f t="shared" si="2"/>
        <v>-0.41025641025641024</v>
      </c>
    </row>
    <row r="30" spans="1:14" s="24" customFormat="1" x14ac:dyDescent="0.25">
      <c r="A30" s="1"/>
      <c r="C30" s="24" t="s">
        <v>38</v>
      </c>
      <c r="D30" s="38">
        <v>473.7825600000001</v>
      </c>
      <c r="E30" s="38">
        <v>91.412509999999997</v>
      </c>
      <c r="F30" s="39">
        <f t="shared" si="0"/>
        <v>-0.80705809432917919</v>
      </c>
      <c r="G30" s="38"/>
      <c r="H30" s="38">
        <v>120.23780000000002</v>
      </c>
      <c r="I30" s="38">
        <v>28.320800000000002</v>
      </c>
      <c r="J30" s="39">
        <f t="shared" si="1"/>
        <v>-0.76446009491191624</v>
      </c>
      <c r="L30" s="47">
        <v>225</v>
      </c>
      <c r="M30" s="47">
        <v>67</v>
      </c>
      <c r="N30" s="45">
        <f t="shared" si="2"/>
        <v>-0.70222222222222219</v>
      </c>
    </row>
    <row r="31" spans="1:14" s="24" customFormat="1" x14ac:dyDescent="0.25">
      <c r="A31" s="1"/>
      <c r="C31" s="24" t="s">
        <v>39</v>
      </c>
      <c r="D31" s="38">
        <v>9349.9171700000079</v>
      </c>
      <c r="E31" s="38">
        <v>8261.3086799999965</v>
      </c>
      <c r="F31" s="39">
        <f t="shared" si="0"/>
        <v>-0.11642974693860422</v>
      </c>
      <c r="G31" s="38"/>
      <c r="H31" s="38">
        <v>16606.546300000002</v>
      </c>
      <c r="I31" s="38">
        <v>13745.47910000001</v>
      </c>
      <c r="J31" s="39">
        <f t="shared" si="1"/>
        <v>-0.17228550406052773</v>
      </c>
      <c r="L31" s="47">
        <v>384</v>
      </c>
      <c r="M31" s="47">
        <v>366</v>
      </c>
      <c r="N31" s="45">
        <f t="shared" si="2"/>
        <v>-4.6875E-2</v>
      </c>
    </row>
    <row r="32" spans="1:14" s="24" customFormat="1" x14ac:dyDescent="0.25">
      <c r="A32" s="1"/>
      <c r="C32" s="24" t="s">
        <v>40</v>
      </c>
      <c r="D32" s="38">
        <v>280.84380000000004</v>
      </c>
      <c r="E32" s="38">
        <v>327.89183000000003</v>
      </c>
      <c r="F32" s="39">
        <f t="shared" si="0"/>
        <v>0.16752383353308842</v>
      </c>
      <c r="G32" s="38"/>
      <c r="H32" s="38">
        <v>91.867699999999999</v>
      </c>
      <c r="I32" s="38">
        <v>138.9452</v>
      </c>
      <c r="J32" s="39">
        <f t="shared" si="1"/>
        <v>0.5124488802919851</v>
      </c>
      <c r="L32" s="47">
        <v>46</v>
      </c>
      <c r="M32" s="47">
        <v>27</v>
      </c>
      <c r="N32" s="45">
        <f t="shared" si="2"/>
        <v>-0.41304347826086957</v>
      </c>
    </row>
    <row r="33" spans="1:14" s="24" customFormat="1" x14ac:dyDescent="0.25">
      <c r="A33" s="1"/>
      <c r="C33" s="24" t="s">
        <v>41</v>
      </c>
      <c r="D33" s="38">
        <v>1926.94182</v>
      </c>
      <c r="E33" s="38">
        <v>919.93258000000014</v>
      </c>
      <c r="F33" s="39">
        <f t="shared" si="0"/>
        <v>-0.5225945223400672</v>
      </c>
      <c r="G33" s="38"/>
      <c r="H33" s="38">
        <v>1052.7999000000002</v>
      </c>
      <c r="I33" s="38">
        <v>412.76599999999996</v>
      </c>
      <c r="J33" s="39">
        <f t="shared" si="1"/>
        <v>-0.60793499315491972</v>
      </c>
      <c r="L33" s="47">
        <v>53</v>
      </c>
      <c r="M33" s="47">
        <v>33</v>
      </c>
      <c r="N33" s="45">
        <f t="shared" si="2"/>
        <v>-0.37735849056603776</v>
      </c>
    </row>
    <row r="34" spans="1:14" s="24" customFormat="1" x14ac:dyDescent="0.25">
      <c r="A34" s="1"/>
      <c r="C34" s="24" t="s">
        <v>42</v>
      </c>
      <c r="D34" s="38">
        <v>285.82659000000001</v>
      </c>
      <c r="E34" s="38">
        <v>197.13700999999998</v>
      </c>
      <c r="F34" s="39">
        <f t="shared" si="0"/>
        <v>-0.31029156524590673</v>
      </c>
      <c r="G34" s="38"/>
      <c r="H34" s="38">
        <v>67.103099999999984</v>
      </c>
      <c r="I34" s="38">
        <v>74</v>
      </c>
      <c r="J34" s="39">
        <f t="shared" si="1"/>
        <v>0.10278064649770306</v>
      </c>
      <c r="L34" s="47">
        <v>82</v>
      </c>
      <c r="M34" s="47">
        <v>64</v>
      </c>
      <c r="N34" s="45">
        <f t="shared" si="2"/>
        <v>-0.21951219512195122</v>
      </c>
    </row>
    <row r="35" spans="1:14" s="24" customFormat="1" x14ac:dyDescent="0.25">
      <c r="A35" s="1"/>
      <c r="C35" s="24" t="s">
        <v>43</v>
      </c>
      <c r="D35" s="38">
        <v>1017.5467300000001</v>
      </c>
      <c r="E35" s="38">
        <v>463.47016999999994</v>
      </c>
      <c r="F35" s="39">
        <f t="shared" si="0"/>
        <v>-0.54452197984067041</v>
      </c>
      <c r="G35" s="38"/>
      <c r="H35" s="38">
        <v>267.78070000000002</v>
      </c>
      <c r="I35" s="38">
        <v>158.8116</v>
      </c>
      <c r="J35" s="39">
        <f t="shared" si="1"/>
        <v>-0.40693410690165505</v>
      </c>
      <c r="L35" s="47">
        <v>288</v>
      </c>
      <c r="M35" s="47">
        <v>158</v>
      </c>
      <c r="N35" s="45">
        <f t="shared" si="2"/>
        <v>-0.4513888888888889</v>
      </c>
    </row>
    <row r="36" spans="1:14" s="24" customFormat="1" x14ac:dyDescent="0.25">
      <c r="A36" s="1"/>
      <c r="C36" s="24" t="s">
        <v>69</v>
      </c>
      <c r="D36" s="38">
        <v>1318.9966599999998</v>
      </c>
      <c r="E36" s="38">
        <v>733.35644000000002</v>
      </c>
      <c r="F36" s="39">
        <f t="shared" si="0"/>
        <v>-0.44400432371072107</v>
      </c>
      <c r="G36" s="38"/>
      <c r="H36" s="38">
        <v>540.47850000000017</v>
      </c>
      <c r="I36" s="38">
        <v>410.19779999999992</v>
      </c>
      <c r="J36" s="39">
        <f t="shared" si="1"/>
        <v>-0.2410469611649681</v>
      </c>
      <c r="L36" s="47">
        <v>273</v>
      </c>
      <c r="M36" s="47">
        <v>198</v>
      </c>
      <c r="N36" s="45">
        <f t="shared" si="2"/>
        <v>-0.27472527472527475</v>
      </c>
    </row>
    <row r="37" spans="1:14" s="24" customFormat="1" x14ac:dyDescent="0.25">
      <c r="A37" s="1"/>
      <c r="C37" s="24" t="s">
        <v>44</v>
      </c>
      <c r="D37" s="38">
        <v>7712.3846800000001</v>
      </c>
      <c r="E37" s="38">
        <v>7663.4396899999992</v>
      </c>
      <c r="F37" s="39">
        <f t="shared" si="0"/>
        <v>-6.3462848432504371E-3</v>
      </c>
      <c r="G37" s="38"/>
      <c r="H37" s="38">
        <v>21399.0445</v>
      </c>
      <c r="I37" s="38">
        <v>22836.313700000002</v>
      </c>
      <c r="J37" s="39">
        <f t="shared" si="1"/>
        <v>6.7165111040355205E-2</v>
      </c>
      <c r="L37" s="47">
        <v>215</v>
      </c>
      <c r="M37" s="47">
        <v>151</v>
      </c>
      <c r="N37" s="45">
        <f t="shared" si="2"/>
        <v>-0.29767441860465116</v>
      </c>
    </row>
    <row r="38" spans="1:14" s="24" customFormat="1" x14ac:dyDescent="0.25">
      <c r="A38" s="1"/>
      <c r="C38" s="24" t="s">
        <v>45</v>
      </c>
      <c r="D38" s="38">
        <v>607.27470999999991</v>
      </c>
      <c r="E38" s="38">
        <v>217.22459999999998</v>
      </c>
      <c r="F38" s="39">
        <f t="shared" si="0"/>
        <v>-0.64229598825217005</v>
      </c>
      <c r="G38" s="38"/>
      <c r="H38" s="38">
        <v>67.410600000000017</v>
      </c>
      <c r="I38" s="38">
        <v>33.87530000000001</v>
      </c>
      <c r="J38" s="39">
        <f t="shared" si="1"/>
        <v>-0.49747814141989538</v>
      </c>
      <c r="L38" s="47">
        <v>269</v>
      </c>
      <c r="M38" s="47">
        <v>122</v>
      </c>
      <c r="N38" s="45">
        <f t="shared" si="2"/>
        <v>-0.54646840148698883</v>
      </c>
    </row>
    <row r="39" spans="1:14" s="24" customFormat="1" x14ac:dyDescent="0.25">
      <c r="A39" s="1"/>
      <c r="C39" s="24" t="s">
        <v>68</v>
      </c>
      <c r="D39" s="38">
        <v>5839.6474300000009</v>
      </c>
      <c r="E39" s="38">
        <v>2066.7945000000004</v>
      </c>
      <c r="F39" s="39">
        <f t="shared" si="0"/>
        <v>-0.6460754652100632</v>
      </c>
      <c r="G39" s="38"/>
      <c r="H39" s="38">
        <v>10420.992300000002</v>
      </c>
      <c r="I39" s="38">
        <v>1108.3945999999999</v>
      </c>
      <c r="J39" s="39">
        <f t="shared" si="1"/>
        <v>-0.89363828625034114</v>
      </c>
      <c r="L39" s="47">
        <v>348</v>
      </c>
      <c r="M39" s="47">
        <v>273</v>
      </c>
      <c r="N39" s="45">
        <f t="shared" si="2"/>
        <v>-0.21551724137931033</v>
      </c>
    </row>
    <row r="40" spans="1:14" s="24" customFormat="1" x14ac:dyDescent="0.25">
      <c r="A40" s="1"/>
      <c r="C40" s="24" t="s">
        <v>46</v>
      </c>
      <c r="D40" s="38">
        <v>1063.61239</v>
      </c>
      <c r="E40" s="38">
        <v>445.17740000000003</v>
      </c>
      <c r="F40" s="39">
        <f t="shared" si="0"/>
        <v>-0.58144771141675022</v>
      </c>
      <c r="G40" s="38"/>
      <c r="H40" s="38">
        <v>233.46729999999997</v>
      </c>
      <c r="I40" s="38">
        <v>128.4194</v>
      </c>
      <c r="J40" s="39">
        <f t="shared" si="1"/>
        <v>-0.44994695188576722</v>
      </c>
      <c r="L40" s="47">
        <v>493</v>
      </c>
      <c r="M40" s="47">
        <v>218</v>
      </c>
      <c r="N40" s="45">
        <f t="shared" si="2"/>
        <v>-0.55780933062880322</v>
      </c>
    </row>
    <row r="41" spans="1:14" s="24" customFormat="1" x14ac:dyDescent="0.25">
      <c r="A41" s="1"/>
      <c r="C41" s="24" t="s">
        <v>47</v>
      </c>
      <c r="D41" s="38">
        <v>749.69585999999993</v>
      </c>
      <c r="E41" s="38">
        <v>480.57344000000001</v>
      </c>
      <c r="F41" s="39">
        <f t="shared" si="0"/>
        <v>-0.35897546506392597</v>
      </c>
      <c r="G41" s="38"/>
      <c r="H41" s="38">
        <v>174.4949</v>
      </c>
      <c r="I41" s="38">
        <v>180.4425</v>
      </c>
      <c r="J41" s="39">
        <f t="shared" si="1"/>
        <v>3.4084663792466108E-2</v>
      </c>
      <c r="L41" s="47">
        <v>260</v>
      </c>
      <c r="M41" s="47">
        <v>145</v>
      </c>
      <c r="N41" s="45">
        <f t="shared" si="2"/>
        <v>-0.44230769230769229</v>
      </c>
    </row>
    <row r="42" spans="1:14" s="24" customFormat="1" x14ac:dyDescent="0.25">
      <c r="A42" s="1"/>
      <c r="C42" s="24" t="s">
        <v>70</v>
      </c>
      <c r="D42" s="38">
        <v>562.71794</v>
      </c>
      <c r="E42" s="38">
        <v>280.14463999999987</v>
      </c>
      <c r="F42" s="39">
        <f t="shared" si="0"/>
        <v>-0.5021579727847314</v>
      </c>
      <c r="G42" s="38"/>
      <c r="H42" s="38">
        <v>189.78199999999995</v>
      </c>
      <c r="I42" s="38">
        <v>148.23699999999997</v>
      </c>
      <c r="J42" s="39">
        <f t="shared" si="1"/>
        <v>-0.21890906408405433</v>
      </c>
      <c r="K42" s="1"/>
      <c r="L42" s="47">
        <v>163</v>
      </c>
      <c r="M42" s="47">
        <v>63</v>
      </c>
      <c r="N42" s="45">
        <f t="shared" si="2"/>
        <v>-0.61349693251533743</v>
      </c>
    </row>
    <row r="43" spans="1:14" s="24" customFormat="1" x14ac:dyDescent="0.25">
      <c r="A43" s="1"/>
      <c r="C43" s="24" t="s">
        <v>58</v>
      </c>
      <c r="D43" s="38">
        <v>14.936169999999999</v>
      </c>
      <c r="E43" s="69">
        <v>0</v>
      </c>
      <c r="F43" s="70"/>
      <c r="G43" s="76"/>
      <c r="H43" s="38">
        <v>1.4432</v>
      </c>
      <c r="I43" s="69">
        <v>0</v>
      </c>
      <c r="J43" s="70"/>
      <c r="K43" s="75"/>
      <c r="L43" s="47">
        <v>9</v>
      </c>
      <c r="M43" s="69">
        <v>0</v>
      </c>
      <c r="N43" s="78"/>
    </row>
    <row r="44" spans="1:14" s="24" customFormat="1" x14ac:dyDescent="0.25">
      <c r="A44" s="1"/>
      <c r="B44" s="30" t="s">
        <v>22</v>
      </c>
      <c r="D44" s="38">
        <v>3695.6924300000005</v>
      </c>
      <c r="E44" s="38">
        <v>482.63098999999994</v>
      </c>
      <c r="F44" s="39">
        <f t="shared" si="0"/>
        <v>-0.86940715464246576</v>
      </c>
      <c r="G44" s="38"/>
      <c r="H44" s="38">
        <v>1847.4803999999999</v>
      </c>
      <c r="I44" s="38">
        <v>321.23009999999999</v>
      </c>
      <c r="J44" s="39">
        <f t="shared" si="1"/>
        <v>-0.82612530016556607</v>
      </c>
      <c r="K44" s="1"/>
      <c r="L44" s="47">
        <v>406</v>
      </c>
      <c r="M44" s="47">
        <v>236</v>
      </c>
      <c r="N44" s="45">
        <f t="shared" si="2"/>
        <v>-0.41871921182266009</v>
      </c>
    </row>
    <row r="45" spans="1:14" s="24" customFormat="1" x14ac:dyDescent="0.25">
      <c r="A45" s="1"/>
      <c r="B45" s="18"/>
      <c r="C45" s="28" t="s">
        <v>48</v>
      </c>
      <c r="D45" s="38">
        <v>3695.6924300000005</v>
      </c>
      <c r="E45" s="38">
        <v>482.63098999999994</v>
      </c>
      <c r="F45" s="39">
        <f t="shared" si="0"/>
        <v>-0.86940715464246576</v>
      </c>
      <c r="G45" s="38"/>
      <c r="H45" s="38">
        <v>1847.4803999999999</v>
      </c>
      <c r="I45" s="38">
        <v>321.23009999999999</v>
      </c>
      <c r="J45" s="39">
        <f t="shared" si="1"/>
        <v>-0.82612530016556607</v>
      </c>
      <c r="K45" s="1"/>
      <c r="L45" s="47">
        <v>406</v>
      </c>
      <c r="M45" s="47">
        <v>236</v>
      </c>
      <c r="N45" s="45">
        <f t="shared" si="2"/>
        <v>-0.41871921182266009</v>
      </c>
    </row>
    <row r="46" spans="1:14" s="24" customFormat="1" ht="14.4" thickBot="1" x14ac:dyDescent="0.3">
      <c r="A46" s="1"/>
      <c r="B46" s="35"/>
      <c r="C46" s="36"/>
      <c r="D46" s="36"/>
      <c r="E46" s="31"/>
      <c r="F46" s="31"/>
      <c r="G46" s="31"/>
      <c r="H46" s="31"/>
      <c r="I46" s="31"/>
      <c r="J46" s="31"/>
      <c r="K46" s="31"/>
      <c r="L46" s="31"/>
      <c r="M46" s="31"/>
      <c r="N46" s="31"/>
    </row>
    <row r="47" spans="1:14" x14ac:dyDescent="0.25">
      <c r="B47" s="24"/>
      <c r="N47" s="39"/>
    </row>
    <row r="48" spans="1:14" x14ac:dyDescent="0.25">
      <c r="B48" s="69">
        <v>1</v>
      </c>
      <c r="C48" s="79" t="s">
        <v>99</v>
      </c>
      <c r="F48" s="39"/>
      <c r="J48" s="39"/>
      <c r="N48" s="39"/>
    </row>
    <row r="49" spans="1:14" x14ac:dyDescent="0.25">
      <c r="B49" s="24"/>
      <c r="C49" s="86" t="s">
        <v>102</v>
      </c>
      <c r="D49" s="86"/>
      <c r="E49" s="86"/>
      <c r="F49" s="86"/>
      <c r="G49" s="86"/>
      <c r="H49" s="86"/>
      <c r="I49" s="86"/>
      <c r="J49" s="86"/>
      <c r="K49" s="86"/>
      <c r="L49" s="86"/>
      <c r="M49" s="86"/>
      <c r="N49" s="86"/>
    </row>
    <row r="50" spans="1:14" ht="15.75" customHeight="1" x14ac:dyDescent="0.25">
      <c r="B50" s="24"/>
      <c r="C50" s="86"/>
      <c r="D50" s="86"/>
      <c r="E50" s="86"/>
      <c r="F50" s="86"/>
      <c r="G50" s="86"/>
      <c r="H50" s="86"/>
      <c r="I50" s="86"/>
      <c r="J50" s="86"/>
      <c r="K50" s="86"/>
      <c r="L50" s="86"/>
      <c r="M50" s="86"/>
      <c r="N50" s="86"/>
    </row>
    <row r="51" spans="1:14" s="79" customFormat="1" ht="10.199999999999999" x14ac:dyDescent="0.2">
      <c r="B51" s="80" t="s">
        <v>101</v>
      </c>
      <c r="C51" s="81"/>
      <c r="N51" s="82" t="str">
        <f>IFERROR((#REF!-#REF!)/#REF!," ")</f>
        <v xml:space="preserve"> </v>
      </c>
    </row>
    <row r="52" spans="1:14" ht="13.5" customHeight="1" x14ac:dyDescent="0.25">
      <c r="B52" s="34"/>
      <c r="C52" s="33"/>
      <c r="N52" s="43"/>
    </row>
    <row r="53" spans="1:14" x14ac:dyDescent="0.25">
      <c r="B53" s="33"/>
      <c r="C53" s="33"/>
      <c r="N53" s="33"/>
    </row>
    <row r="54" spans="1:14" x14ac:dyDescent="0.25">
      <c r="B54" s="33"/>
      <c r="C54" s="33"/>
      <c r="N54" s="33"/>
    </row>
    <row r="55" spans="1:14" x14ac:dyDescent="0.25">
      <c r="N55" s="33"/>
    </row>
    <row r="57" spans="1:14" x14ac:dyDescent="0.25">
      <c r="A57" s="33"/>
    </row>
    <row r="58" spans="1:14" x14ac:dyDescent="0.25">
      <c r="A58" s="33"/>
    </row>
    <row r="59" spans="1:14" x14ac:dyDescent="0.25">
      <c r="A59" s="33"/>
    </row>
    <row r="60" spans="1:14" x14ac:dyDescent="0.25">
      <c r="A60" s="33"/>
    </row>
  </sheetData>
  <mergeCells count="1">
    <mergeCell ref="C49:N5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37"/>
  <sheetViews>
    <sheetView showGridLines="0" workbookViewId="0">
      <selection activeCell="J39" sqref="J39"/>
    </sheetView>
  </sheetViews>
  <sheetFormatPr defaultColWidth="9.109375" defaultRowHeight="13.8" x14ac:dyDescent="0.25"/>
  <cols>
    <col min="1" max="1" width="9.109375" style="1"/>
    <col min="2" max="2" width="3" style="1" customWidth="1"/>
    <col min="3" max="3" width="19.109375" style="1" customWidth="1"/>
    <col min="4" max="16384" width="9.109375" style="1"/>
  </cols>
  <sheetData>
    <row r="1" spans="1:10" x14ac:dyDescent="0.25">
      <c r="A1" s="3" t="s">
        <v>104</v>
      </c>
    </row>
    <row r="2" spans="1:10" ht="14.4" x14ac:dyDescent="0.3">
      <c r="A2" s="49" t="s">
        <v>82</v>
      </c>
    </row>
    <row r="4" spans="1:10" ht="14.4" thickBot="1" x14ac:dyDescent="0.3"/>
    <row r="5" spans="1:10" s="24" customFormat="1" x14ac:dyDescent="0.25">
      <c r="A5" s="1"/>
      <c r="B5" s="6"/>
      <c r="C5" s="6"/>
      <c r="D5" s="10" t="s">
        <v>7</v>
      </c>
      <c r="E5" s="8"/>
      <c r="F5" s="8"/>
      <c r="G5" s="9"/>
      <c r="H5" s="10" t="s">
        <v>55</v>
      </c>
      <c r="I5" s="8"/>
      <c r="J5" s="8"/>
    </row>
    <row r="6" spans="1:10" s="24" customFormat="1" x14ac:dyDescent="0.25">
      <c r="A6" s="1"/>
      <c r="B6" s="11"/>
      <c r="C6" s="11"/>
      <c r="D6" s="11">
        <v>2019</v>
      </c>
      <c r="E6" s="11">
        <v>2020</v>
      </c>
      <c r="F6" s="12" t="s">
        <v>8</v>
      </c>
      <c r="G6" s="11"/>
      <c r="H6" s="13">
        <v>2019</v>
      </c>
      <c r="I6" s="11">
        <v>2020</v>
      </c>
      <c r="J6" s="12" t="s">
        <v>8</v>
      </c>
    </row>
    <row r="7" spans="1:10" s="24" customFormat="1" x14ac:dyDescent="0.25">
      <c r="A7" s="1"/>
      <c r="B7" s="5"/>
      <c r="C7" s="5"/>
      <c r="D7" s="14"/>
      <c r="E7" s="14"/>
      <c r="F7" s="14"/>
      <c r="G7" s="14"/>
      <c r="H7" s="15"/>
      <c r="I7" s="14"/>
      <c r="J7" s="14"/>
    </row>
    <row r="8" spans="1:10" s="24" customFormat="1" x14ac:dyDescent="0.25">
      <c r="A8" s="1"/>
      <c r="B8" s="17" t="s">
        <v>18</v>
      </c>
      <c r="C8" s="5"/>
      <c r="D8" s="38">
        <v>62716.944410000026</v>
      </c>
      <c r="E8" s="38">
        <v>46562.934456438568</v>
      </c>
      <c r="F8" s="39">
        <f>IFERROR((E8-D8)/D8," ")</f>
        <v>-0.25757010494576565</v>
      </c>
      <c r="G8" s="14"/>
      <c r="H8" s="38">
        <v>70942.054999999993</v>
      </c>
      <c r="I8" s="38">
        <v>59026.8387</v>
      </c>
      <c r="J8" s="39">
        <f>IFERROR((I8-H8)/H8," ")</f>
        <v>-0.16795702210769048</v>
      </c>
    </row>
    <row r="9" spans="1:10" s="24" customFormat="1" x14ac:dyDescent="0.25">
      <c r="A9" s="1"/>
      <c r="B9" s="30" t="s">
        <v>60</v>
      </c>
      <c r="C9" s="29"/>
      <c r="D9" s="38">
        <v>23737.617650000011</v>
      </c>
      <c r="E9" s="38">
        <v>18214.398179999989</v>
      </c>
      <c r="F9" s="39">
        <f t="shared" ref="F9:F23" si="0">IFERROR((E9-D9)/D9," ")</f>
        <v>-0.23267791871270702</v>
      </c>
      <c r="G9" s="19"/>
      <c r="H9" s="38">
        <v>12484.586300000006</v>
      </c>
      <c r="I9" s="38">
        <v>10499.958099999991</v>
      </c>
      <c r="J9" s="39">
        <f t="shared" ref="J9:J23" si="1">IFERROR((I9-H9)/H9," ")</f>
        <v>-0.15896627667991006</v>
      </c>
    </row>
    <row r="10" spans="1:10" s="24" customFormat="1" x14ac:dyDescent="0.25">
      <c r="A10" s="1"/>
      <c r="B10" s="18"/>
      <c r="C10" s="18" t="s">
        <v>10</v>
      </c>
      <c r="D10" s="38">
        <v>8752.5934299999954</v>
      </c>
      <c r="E10" s="38">
        <v>7372.0869699999903</v>
      </c>
      <c r="F10" s="39">
        <f t="shared" si="0"/>
        <v>-0.15772541830496128</v>
      </c>
      <c r="G10" s="19"/>
      <c r="H10" s="38">
        <v>4976.9080000000004</v>
      </c>
      <c r="I10" s="38">
        <v>3967.8707999999988</v>
      </c>
      <c r="J10" s="39">
        <f t="shared" si="1"/>
        <v>-0.20274379192864356</v>
      </c>
    </row>
    <row r="11" spans="1:10" s="24" customFormat="1" x14ac:dyDescent="0.25">
      <c r="A11" s="1"/>
      <c r="B11" s="18"/>
      <c r="C11" s="18" t="s">
        <v>49</v>
      </c>
      <c r="D11" s="38">
        <v>201.02266</v>
      </c>
      <c r="E11" s="38">
        <v>240.45470999999998</v>
      </c>
      <c r="F11" s="39">
        <f t="shared" si="0"/>
        <v>0.1961572391888555</v>
      </c>
      <c r="G11" s="19"/>
      <c r="H11" s="38">
        <v>156.83579999999998</v>
      </c>
      <c r="I11" s="38">
        <v>232.7128000000001</v>
      </c>
      <c r="J11" s="39">
        <f t="shared" si="1"/>
        <v>0.48379897956971646</v>
      </c>
    </row>
    <row r="12" spans="1:10" s="24" customFormat="1" x14ac:dyDescent="0.25">
      <c r="A12" s="1"/>
      <c r="C12" s="24" t="s">
        <v>50</v>
      </c>
      <c r="D12" s="38">
        <v>14687.348820000012</v>
      </c>
      <c r="E12" s="38">
        <v>10504.965349999999</v>
      </c>
      <c r="F12" s="39">
        <f t="shared" si="0"/>
        <v>-0.28476095456416145</v>
      </c>
      <c r="H12" s="38">
        <v>7319.0282000000061</v>
      </c>
      <c r="I12" s="38">
        <v>6231.9268999999922</v>
      </c>
      <c r="J12" s="39">
        <f t="shared" si="1"/>
        <v>-0.14853082544483337</v>
      </c>
    </row>
    <row r="13" spans="1:10" s="24" customFormat="1" x14ac:dyDescent="0.25">
      <c r="A13" s="1"/>
      <c r="C13" s="24" t="s">
        <v>51</v>
      </c>
      <c r="D13" s="38">
        <v>96.652739999999994</v>
      </c>
      <c r="E13" s="38">
        <v>96.891149999999982</v>
      </c>
      <c r="F13" s="39">
        <f t="shared" si="0"/>
        <v>2.4666657148052665E-3</v>
      </c>
      <c r="H13" s="38">
        <v>31.814299999999996</v>
      </c>
      <c r="I13" s="38">
        <v>67.447599999999994</v>
      </c>
      <c r="J13" s="39">
        <f t="shared" si="1"/>
        <v>1.120040359209538</v>
      </c>
    </row>
    <row r="14" spans="1:10" s="24" customFormat="1" x14ac:dyDescent="0.25">
      <c r="A14" s="1"/>
      <c r="B14" s="30" t="s">
        <v>52</v>
      </c>
      <c r="C14" s="29"/>
      <c r="D14" s="38">
        <v>11504.923360000001</v>
      </c>
      <c r="E14" s="38">
        <v>12629.377896438576</v>
      </c>
      <c r="F14" s="39">
        <f t="shared" si="0"/>
        <v>9.7736812428325104E-2</v>
      </c>
      <c r="H14" s="38">
        <v>48678.192799999997</v>
      </c>
      <c r="I14" s="38">
        <v>41593.833800000008</v>
      </c>
      <c r="J14" s="39">
        <f t="shared" si="1"/>
        <v>-0.14553455238379331</v>
      </c>
    </row>
    <row r="15" spans="1:10" s="24" customFormat="1" x14ac:dyDescent="0.25">
      <c r="A15" s="1"/>
      <c r="B15" s="30"/>
      <c r="C15" s="18" t="s">
        <v>10</v>
      </c>
      <c r="D15" s="38">
        <v>2844.1167000000005</v>
      </c>
      <c r="E15" s="38">
        <v>4626.298706438577</v>
      </c>
      <c r="F15" s="39">
        <f t="shared" si="0"/>
        <v>0.62662056252423681</v>
      </c>
      <c r="H15" s="38">
        <v>3836.2580999999986</v>
      </c>
      <c r="I15" s="38">
        <v>7031.8032000000003</v>
      </c>
      <c r="J15" s="39">
        <f t="shared" si="1"/>
        <v>0.83298490787155399</v>
      </c>
    </row>
    <row r="16" spans="1:10" s="24" customFormat="1" x14ac:dyDescent="0.25">
      <c r="A16" s="1"/>
      <c r="B16" s="30"/>
      <c r="C16" s="18" t="s">
        <v>49</v>
      </c>
      <c r="D16" s="38">
        <v>519.78048999999999</v>
      </c>
      <c r="E16" s="38">
        <v>673.58262999999999</v>
      </c>
      <c r="F16" s="39">
        <f t="shared" si="0"/>
        <v>0.29589825504993467</v>
      </c>
      <c r="H16" s="38">
        <v>2887.4559999999997</v>
      </c>
      <c r="I16" s="38">
        <v>2928.62</v>
      </c>
      <c r="J16" s="39">
        <f t="shared" si="1"/>
        <v>1.4256147972471345E-2</v>
      </c>
    </row>
    <row r="17" spans="1:13" s="24" customFormat="1" x14ac:dyDescent="0.25">
      <c r="A17" s="1"/>
      <c r="B17" s="18"/>
      <c r="C17" s="24" t="s">
        <v>50</v>
      </c>
      <c r="D17" s="38">
        <v>8141.0261700000001</v>
      </c>
      <c r="E17" s="38">
        <v>7329.4965599999996</v>
      </c>
      <c r="F17" s="39">
        <f t="shared" si="0"/>
        <v>-9.9683945617386527E-2</v>
      </c>
      <c r="H17" s="38">
        <v>41954.4787</v>
      </c>
      <c r="I17" s="38">
        <v>31633.410600000003</v>
      </c>
      <c r="J17" s="39">
        <f t="shared" si="1"/>
        <v>-0.24600634830435866</v>
      </c>
    </row>
    <row r="18" spans="1:13" s="24" customFormat="1" x14ac:dyDescent="0.25">
      <c r="A18" s="1"/>
      <c r="B18" s="18"/>
      <c r="C18" s="24" t="s">
        <v>51</v>
      </c>
      <c r="D18" s="77">
        <v>0</v>
      </c>
      <c r="E18" s="77">
        <v>0</v>
      </c>
      <c r="F18" s="70" t="str">
        <f t="shared" si="0"/>
        <v xml:space="preserve"> </v>
      </c>
      <c r="G18" s="71"/>
      <c r="H18" s="77">
        <v>0</v>
      </c>
      <c r="I18" s="77">
        <v>0</v>
      </c>
      <c r="J18" s="70" t="str">
        <f t="shared" si="1"/>
        <v xml:space="preserve"> </v>
      </c>
    </row>
    <row r="19" spans="1:13" s="24" customFormat="1" x14ac:dyDescent="0.25">
      <c r="A19" s="1"/>
      <c r="B19" s="30" t="s">
        <v>53</v>
      </c>
      <c r="C19" s="29"/>
      <c r="D19" s="38">
        <v>27474.403400000007</v>
      </c>
      <c r="E19" s="38">
        <v>15719.158380000003</v>
      </c>
      <c r="F19" s="39">
        <f t="shared" si="0"/>
        <v>-0.42786170272217816</v>
      </c>
      <c r="H19" s="38">
        <v>9779.2758999999969</v>
      </c>
      <c r="I19" s="38">
        <v>6933.0468000000019</v>
      </c>
      <c r="J19" s="39">
        <f t="shared" si="1"/>
        <v>-0.29104701913563924</v>
      </c>
    </row>
    <row r="20" spans="1:13" s="24" customFormat="1" x14ac:dyDescent="0.25">
      <c r="A20" s="1"/>
      <c r="B20" s="18"/>
      <c r="C20" s="18" t="s">
        <v>10</v>
      </c>
      <c r="D20" s="38">
        <v>8053.0273900000029</v>
      </c>
      <c r="E20" s="38">
        <v>6375.4635500000022</v>
      </c>
      <c r="F20" s="39">
        <f t="shared" si="0"/>
        <v>-0.20831468201426298</v>
      </c>
      <c r="H20" s="38">
        <v>3386.3552999999974</v>
      </c>
      <c r="I20" s="38">
        <v>3145.0087999999996</v>
      </c>
      <c r="J20" s="39">
        <f t="shared" si="1"/>
        <v>-7.1270282831809764E-2</v>
      </c>
    </row>
    <row r="21" spans="1:13" s="24" customFormat="1" x14ac:dyDescent="0.25">
      <c r="A21" s="1"/>
      <c r="B21" s="18"/>
      <c r="C21" s="18" t="s">
        <v>49</v>
      </c>
      <c r="D21" s="38">
        <v>2651.0767000000001</v>
      </c>
      <c r="E21" s="38">
        <v>1378.51008</v>
      </c>
      <c r="F21" s="39">
        <f t="shared" si="0"/>
        <v>-0.48001878632934308</v>
      </c>
      <c r="H21" s="38">
        <v>868.36550000000011</v>
      </c>
      <c r="I21" s="38">
        <v>526.60230000000001</v>
      </c>
      <c r="J21" s="39">
        <f t="shared" si="1"/>
        <v>-0.39357067962741499</v>
      </c>
    </row>
    <row r="22" spans="1:13" s="24" customFormat="1" x14ac:dyDescent="0.25">
      <c r="A22" s="1"/>
      <c r="C22" s="24" t="s">
        <v>50</v>
      </c>
      <c r="D22" s="38">
        <v>13171.259620000004</v>
      </c>
      <c r="E22" s="38">
        <v>7579.4449100000002</v>
      </c>
      <c r="F22" s="39">
        <f t="shared" si="0"/>
        <v>-0.42454669267235978</v>
      </c>
      <c r="H22" s="38">
        <v>3708.8890000000001</v>
      </c>
      <c r="I22" s="38">
        <v>3007.653200000002</v>
      </c>
      <c r="J22" s="39">
        <f t="shared" si="1"/>
        <v>-0.18906896377864046</v>
      </c>
    </row>
    <row r="23" spans="1:13" s="24" customFormat="1" x14ac:dyDescent="0.25">
      <c r="A23" s="1"/>
      <c r="C23" s="24" t="s">
        <v>51</v>
      </c>
      <c r="D23" s="38">
        <v>3599.0396900000001</v>
      </c>
      <c r="E23" s="38">
        <v>385.73984000000007</v>
      </c>
      <c r="F23" s="39">
        <f t="shared" si="0"/>
        <v>-0.89282145426965265</v>
      </c>
      <c r="H23" s="38">
        <v>1815.6660999999999</v>
      </c>
      <c r="I23" s="38">
        <v>253.78249999999997</v>
      </c>
      <c r="J23" s="39">
        <f t="shared" si="1"/>
        <v>-0.86022622771885204</v>
      </c>
    </row>
    <row r="24" spans="1:13" s="24" customFormat="1" ht="14.4" thickBot="1" x14ac:dyDescent="0.3">
      <c r="A24" s="1"/>
      <c r="B24" s="35"/>
      <c r="C24" s="36"/>
      <c r="D24" s="36"/>
      <c r="E24" s="31"/>
      <c r="F24" s="31"/>
      <c r="G24" s="31"/>
      <c r="H24" s="31"/>
      <c r="I24" s="31"/>
      <c r="J24" s="31"/>
    </row>
    <row r="25" spans="1:13" s="24" customFormat="1" ht="6" customHeight="1" x14ac:dyDescent="0.25">
      <c r="A25" s="1"/>
      <c r="C25" s="1"/>
      <c r="D25" s="1"/>
      <c r="E25" s="1"/>
      <c r="F25" s="1"/>
      <c r="G25" s="1"/>
      <c r="H25" s="1"/>
      <c r="I25" s="1"/>
      <c r="J25" s="1"/>
    </row>
    <row r="26" spans="1:13" s="24" customFormat="1" x14ac:dyDescent="0.25">
      <c r="A26" s="1"/>
      <c r="B26" s="69">
        <v>1</v>
      </c>
      <c r="C26" s="79" t="s">
        <v>99</v>
      </c>
      <c r="D26" s="1"/>
      <c r="E26" s="1"/>
      <c r="F26" s="1"/>
      <c r="G26" s="1"/>
      <c r="H26" s="1"/>
      <c r="I26" s="1"/>
      <c r="J26" s="1"/>
    </row>
    <row r="27" spans="1:13" s="24" customFormat="1" ht="14.25" customHeight="1" x14ac:dyDescent="0.25">
      <c r="A27" s="1"/>
      <c r="C27" s="86" t="s">
        <v>102</v>
      </c>
      <c r="D27" s="86"/>
      <c r="E27" s="86"/>
      <c r="F27" s="86"/>
      <c r="G27" s="86"/>
      <c r="H27" s="86"/>
      <c r="I27" s="86"/>
      <c r="J27" s="86"/>
      <c r="K27" s="83"/>
      <c r="L27" s="83"/>
      <c r="M27" s="83"/>
    </row>
    <row r="28" spans="1:13" s="24" customFormat="1" x14ac:dyDescent="0.25">
      <c r="A28" s="1"/>
      <c r="C28" s="86"/>
      <c r="D28" s="86"/>
      <c r="E28" s="86"/>
      <c r="F28" s="86"/>
      <c r="G28" s="86"/>
      <c r="H28" s="86"/>
      <c r="I28" s="86"/>
      <c r="J28" s="86"/>
      <c r="K28" s="83"/>
      <c r="L28" s="83"/>
      <c r="M28" s="83"/>
    </row>
    <row r="29" spans="1:13" s="24" customFormat="1" x14ac:dyDescent="0.25">
      <c r="A29" s="1"/>
      <c r="C29" s="1"/>
      <c r="D29" s="1"/>
      <c r="E29" s="1"/>
      <c r="F29" s="1"/>
      <c r="G29" s="1"/>
      <c r="H29" s="1"/>
      <c r="I29" s="1"/>
      <c r="J29" s="1"/>
    </row>
    <row r="30" spans="1:13" s="79" customFormat="1" ht="10.199999999999999" x14ac:dyDescent="0.2">
      <c r="B30" s="80" t="s">
        <v>101</v>
      </c>
      <c r="C30" s="81"/>
    </row>
    <row r="31" spans="1:13" s="24" customFormat="1" x14ac:dyDescent="0.25">
      <c r="A31" s="1"/>
      <c r="B31" s="34"/>
      <c r="C31" s="33"/>
      <c r="D31" s="1"/>
      <c r="E31" s="1"/>
      <c r="F31" s="1"/>
      <c r="G31" s="1"/>
      <c r="H31" s="1"/>
      <c r="I31" s="1"/>
      <c r="J31" s="1"/>
    </row>
    <row r="32" spans="1:13" x14ac:dyDescent="0.25">
      <c r="B32" s="33"/>
      <c r="C32" s="33"/>
    </row>
    <row r="33" spans="1:3" x14ac:dyDescent="0.25">
      <c r="B33" s="33"/>
      <c r="C33" s="33"/>
    </row>
    <row r="34" spans="1:3" x14ac:dyDescent="0.25">
      <c r="A34" s="33"/>
    </row>
    <row r="35" spans="1:3" x14ac:dyDescent="0.25">
      <c r="A35" s="33"/>
    </row>
    <row r="36" spans="1:3" x14ac:dyDescent="0.25">
      <c r="A36" s="33"/>
    </row>
    <row r="37" spans="1:3" x14ac:dyDescent="0.25">
      <c r="A37" s="33"/>
    </row>
  </sheetData>
  <mergeCells count="1">
    <mergeCell ref="C27:J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2F5E92-27D5-417E-8B8E-D52C29EF86A1}">
  <ds:schemaRefs>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Title</vt:lpstr>
      <vt:lpstr>Contents</vt:lpstr>
      <vt:lpstr>Intro</vt:lpstr>
      <vt:lpstr>Highlights</vt:lpstr>
      <vt:lpstr>Glossary</vt:lpstr>
      <vt:lpstr>Methodology</vt:lpstr>
      <vt:lpstr>Table 1</vt:lpstr>
      <vt:lpstr>Table 2</vt:lpstr>
      <vt:lpstr>Table 3</vt:lpstr>
      <vt:lpstr>Table 4</vt:lpstr>
      <vt:lpstr>TOTAL CHECK</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Turner, Claire (MMO)</cp:lastModifiedBy>
  <cp:lastPrinted>2020-03-30T11:05:43Z</cp:lastPrinted>
  <dcterms:created xsi:type="dcterms:W3CDTF">2020-03-30T10:55:09Z</dcterms:created>
  <dcterms:modified xsi:type="dcterms:W3CDTF">2020-05-11T15:07:55Z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