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5CE3CC02-4A74-4260-BF58-9976228E1A47}" xr6:coauthVersionLast="41" xr6:coauthVersionMax="41" xr10:uidLastSave="{00000000-0000-0000-0000-000000000000}"/>
  <workbookProtection workbookAlgorithmName="SHA-512" workbookHashValue="jmPSRVCGndVzM9bJhKwFM3fcLGNcbjyCQEY5IyYrc8AeyiBWjSxWsi20mu/HVMbLtHUa5GoFbdru2j7t82jVqQ==" workbookSaltValue="xQOmtmHOPKv5Dq1hPTkugQ==" workbookSpinCount="100000" lockStructure="1"/>
  <bookViews>
    <workbookView xWindow="90" yWindow="855" windowWidth="18900" windowHeight="10920" xr2:uid="{00000000-000D-0000-FFFF-FFFF00000000}"/>
  </bookViews>
  <sheets>
    <sheet name="Notes" sheetId="5" r:id="rId1"/>
    <sheet name="FIRE0201" sheetId="4" r:id="rId2"/>
    <sheet name="Data - hidden" sheetId="2" state="hidden" r:id="rId3"/>
    <sheet name="FIRE0201_working" sheetId="1" state="hidden" r:id="rId4"/>
    <sheet name="Data dwelling fires" sheetId="6" r:id="rId5"/>
    <sheet name="Data - population" sheetId="3" r:id="rId6"/>
  </sheets>
  <definedNames>
    <definedName name="_xlnm._FilterDatabase" localSheetId="2" hidden="1">'Data - hidden'!$A$1:$J$163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4" l="1"/>
  <c r="B4" i="1"/>
  <c r="B9" i="1" l="1"/>
  <c r="G9" i="1" s="1"/>
  <c r="G9" i="4" s="1"/>
  <c r="D43" i="1"/>
  <c r="B43" i="1"/>
  <c r="B43" i="4" s="1"/>
  <c r="C43" i="1"/>
  <c r="B32" i="1"/>
  <c r="G32" i="1" s="1"/>
  <c r="G32" i="4" s="1"/>
  <c r="D31" i="1"/>
  <c r="I31" i="1" s="1"/>
  <c r="I31" i="4" s="1"/>
  <c r="B20" i="1"/>
  <c r="G20" i="1" s="1"/>
  <c r="G20" i="4" s="1"/>
  <c r="C19" i="1"/>
  <c r="H19" i="1" s="1"/>
  <c r="H19" i="4" s="1"/>
  <c r="D7" i="1"/>
  <c r="I7" i="1" s="1"/>
  <c r="I7" i="4" s="1"/>
  <c r="C7" i="1"/>
  <c r="H7" i="1" s="1"/>
  <c r="H7" i="4" s="1"/>
  <c r="D6" i="1"/>
  <c r="I6" i="1" s="1"/>
  <c r="I6" i="4" s="1"/>
  <c r="C6" i="1"/>
  <c r="H6" i="1" s="1"/>
  <c r="H6" i="4" s="1"/>
  <c r="C31" i="1"/>
  <c r="H31" i="1" s="1"/>
  <c r="H31" i="4" s="1"/>
  <c r="C37" i="1"/>
  <c r="H37" i="1" s="1"/>
  <c r="H37" i="4" s="1"/>
  <c r="C25" i="1"/>
  <c r="H25" i="1" s="1"/>
  <c r="H25" i="4" s="1"/>
  <c r="B13" i="1"/>
  <c r="G13" i="1" s="1"/>
  <c r="G13" i="4" s="1"/>
  <c r="B39" i="1"/>
  <c r="G39" i="1" s="1"/>
  <c r="G39" i="4" s="1"/>
  <c r="D26" i="1"/>
  <c r="I26" i="1" s="1"/>
  <c r="I26" i="4" s="1"/>
  <c r="D14" i="1"/>
  <c r="I14" i="1" s="1"/>
  <c r="I14" i="4" s="1"/>
  <c r="D38" i="1"/>
  <c r="I38" i="1" s="1"/>
  <c r="I38" i="4" s="1"/>
  <c r="C26" i="1"/>
  <c r="H26" i="1" s="1"/>
  <c r="H26" i="4" s="1"/>
  <c r="B14" i="1"/>
  <c r="G14" i="1" s="1"/>
  <c r="G14" i="4" s="1"/>
  <c r="B37" i="1"/>
  <c r="G37" i="1" s="1"/>
  <c r="G37" i="4" s="1"/>
  <c r="D24" i="1"/>
  <c r="I24" i="1" s="1"/>
  <c r="I24" i="4" s="1"/>
  <c r="D12" i="1"/>
  <c r="I12" i="1" s="1"/>
  <c r="I12" i="4" s="1"/>
  <c r="C32" i="1"/>
  <c r="H32" i="1" s="1"/>
  <c r="H32" i="4" s="1"/>
  <c r="C20" i="1"/>
  <c r="H20" i="1" s="1"/>
  <c r="H20" i="4" s="1"/>
  <c r="B8" i="1"/>
  <c r="G8" i="1" s="1"/>
  <c r="G8" i="4" s="1"/>
  <c r="B19" i="1"/>
  <c r="G19" i="1" s="1"/>
  <c r="G19" i="4" s="1"/>
  <c r="C41" i="1"/>
  <c r="H41" i="1" s="1"/>
  <c r="H41" i="4" s="1"/>
  <c r="B36" i="1"/>
  <c r="G36" i="1" s="1"/>
  <c r="G36" i="4" s="1"/>
  <c r="B31" i="1"/>
  <c r="G31" i="1" s="1"/>
  <c r="G31" i="4" s="1"/>
  <c r="D23" i="1"/>
  <c r="I23" i="1" s="1"/>
  <c r="I23" i="4" s="1"/>
  <c r="D18" i="1"/>
  <c r="I18" i="1" s="1"/>
  <c r="I18" i="4" s="1"/>
  <c r="B11" i="1"/>
  <c r="D40" i="1"/>
  <c r="I40" i="1" s="1"/>
  <c r="I40" i="4" s="1"/>
  <c r="C35" i="1"/>
  <c r="H35" i="1" s="1"/>
  <c r="H35" i="4" s="1"/>
  <c r="B29" i="1"/>
  <c r="G29" i="1" s="1"/>
  <c r="G29" i="4" s="1"/>
  <c r="C23" i="1"/>
  <c r="H23" i="1" s="1"/>
  <c r="H23" i="4" s="1"/>
  <c r="C16" i="1"/>
  <c r="H16" i="1" s="1"/>
  <c r="H16" i="4" s="1"/>
  <c r="D10" i="1"/>
  <c r="C40" i="1"/>
  <c r="H40" i="1" s="1"/>
  <c r="H40" i="4" s="1"/>
  <c r="B35" i="1"/>
  <c r="G35" i="1" s="1"/>
  <c r="G35" i="4" s="1"/>
  <c r="D28" i="1"/>
  <c r="I28" i="1" s="1"/>
  <c r="I28" i="4" s="1"/>
  <c r="D22" i="1"/>
  <c r="I22" i="1" s="1"/>
  <c r="I22" i="4" s="1"/>
  <c r="B16" i="1"/>
  <c r="G16" i="1" s="1"/>
  <c r="G16" i="4" s="1"/>
  <c r="C10" i="1"/>
  <c r="H10" i="1" s="1"/>
  <c r="H10" i="4" s="1"/>
  <c r="B40" i="1"/>
  <c r="G40" i="1" s="1"/>
  <c r="G40" i="4" s="1"/>
  <c r="D34" i="1"/>
  <c r="I34" i="1" s="1"/>
  <c r="I34" i="4" s="1"/>
  <c r="B28" i="1"/>
  <c r="G28" i="1" s="1"/>
  <c r="G28" i="4" s="1"/>
  <c r="D20" i="1"/>
  <c r="I20" i="1" s="1"/>
  <c r="I20" i="4" s="1"/>
  <c r="D15" i="1"/>
  <c r="I15" i="1" s="1"/>
  <c r="I15" i="4" s="1"/>
  <c r="C8" i="1"/>
  <c r="H8" i="1" s="1"/>
  <c r="H8" i="4" s="1"/>
  <c r="B9" i="4"/>
  <c r="D31" i="4"/>
  <c r="D7" i="4"/>
  <c r="C25" i="4"/>
  <c r="C6" i="4"/>
  <c r="B19" i="4"/>
  <c r="D38" i="4"/>
  <c r="D32" i="1"/>
  <c r="C28" i="1"/>
  <c r="B23" i="1"/>
  <c r="D16" i="1"/>
  <c r="C11" i="1"/>
  <c r="B7" i="1"/>
  <c r="E7" i="1" s="1"/>
  <c r="B32" i="4"/>
  <c r="B20" i="4"/>
  <c r="B42" i="1"/>
  <c r="B38" i="1"/>
  <c r="C34" i="1"/>
  <c r="D29" i="1"/>
  <c r="B26" i="1"/>
  <c r="B22" i="1"/>
  <c r="D17" i="1"/>
  <c r="D13" i="1"/>
  <c r="B10" i="1"/>
  <c r="D41" i="1"/>
  <c r="D37" i="1"/>
  <c r="E37" i="1" s="1"/>
  <c r="B34" i="1"/>
  <c r="C29" i="1"/>
  <c r="D25" i="1"/>
  <c r="D21" i="1"/>
  <c r="C17" i="1"/>
  <c r="C13" i="1"/>
  <c r="D9" i="1"/>
  <c r="D42" i="1"/>
  <c r="D39" i="1"/>
  <c r="D36" i="1"/>
  <c r="D33" i="1"/>
  <c r="D30" i="1"/>
  <c r="C27" i="1"/>
  <c r="C24" i="1"/>
  <c r="C21" i="1"/>
  <c r="C18" i="1"/>
  <c r="C15" i="1"/>
  <c r="C12" i="1"/>
  <c r="C9" i="1"/>
  <c r="C42" i="1"/>
  <c r="C39" i="1"/>
  <c r="C36" i="1"/>
  <c r="C33" i="1"/>
  <c r="B30" i="1"/>
  <c r="B27" i="1"/>
  <c r="B24" i="1"/>
  <c r="B21" i="1"/>
  <c r="B18" i="1"/>
  <c r="B15" i="1"/>
  <c r="B12" i="1"/>
  <c r="D8" i="1"/>
  <c r="B6" i="1"/>
  <c r="B41" i="1"/>
  <c r="C38" i="1"/>
  <c r="D35" i="1"/>
  <c r="B33" i="1"/>
  <c r="C30" i="1"/>
  <c r="D27" i="1"/>
  <c r="B25" i="1"/>
  <c r="C22" i="1"/>
  <c r="D19" i="1"/>
  <c r="B17" i="1"/>
  <c r="C14" i="1"/>
  <c r="D11" i="1"/>
  <c r="E31" i="1"/>
  <c r="H43" i="1" l="1"/>
  <c r="H43" i="4" s="1"/>
  <c r="C43" i="4"/>
  <c r="I43" i="1"/>
  <c r="I43" i="4" s="1"/>
  <c r="D43" i="4"/>
  <c r="E43" i="1"/>
  <c r="G43" i="1"/>
  <c r="G43" i="4" s="1"/>
  <c r="E20" i="1"/>
  <c r="E20" i="4" s="1"/>
  <c r="B8" i="4"/>
  <c r="E32" i="1"/>
  <c r="J32" i="1" s="1"/>
  <c r="J32" i="4" s="1"/>
  <c r="E26" i="1"/>
  <c r="J26" i="1" s="1"/>
  <c r="J26" i="4" s="1"/>
  <c r="E8" i="1"/>
  <c r="E8" i="4" s="1"/>
  <c r="C37" i="4"/>
  <c r="B14" i="4"/>
  <c r="D40" i="4"/>
  <c r="D6" i="4"/>
  <c r="D14" i="4"/>
  <c r="C19" i="4"/>
  <c r="B35" i="4"/>
  <c r="E39" i="1"/>
  <c r="E39" i="4" s="1"/>
  <c r="C32" i="4"/>
  <c r="D18" i="4"/>
  <c r="C31" i="4"/>
  <c r="E28" i="1"/>
  <c r="E28" i="4" s="1"/>
  <c r="D26" i="4"/>
  <c r="C35" i="4"/>
  <c r="E34" i="1"/>
  <c r="J34" i="1" s="1"/>
  <c r="J34" i="4" s="1"/>
  <c r="C26" i="4"/>
  <c r="D12" i="4"/>
  <c r="E21" i="1"/>
  <c r="J21" i="1" s="1"/>
  <c r="J21" i="4" s="1"/>
  <c r="E25" i="1"/>
  <c r="E25" i="4" s="1"/>
  <c r="E42" i="1"/>
  <c r="J42" i="1" s="1"/>
  <c r="J42" i="4" s="1"/>
  <c r="E9" i="1"/>
  <c r="J9" i="1" s="1"/>
  <c r="J9" i="4" s="1"/>
  <c r="E36" i="1"/>
  <c r="J36" i="1" s="1"/>
  <c r="J36" i="4" s="1"/>
  <c r="E29" i="1"/>
  <c r="J29" i="1" s="1"/>
  <c r="J29" i="4" s="1"/>
  <c r="C41" i="4"/>
  <c r="D23" i="4"/>
  <c r="E13" i="1"/>
  <c r="J13" i="1" s="1"/>
  <c r="J13" i="4" s="1"/>
  <c r="D34" i="4"/>
  <c r="E23" i="1"/>
  <c r="E23" i="4" s="1"/>
  <c r="C7" i="4"/>
  <c r="E16" i="1"/>
  <c r="E16" i="4" s="1"/>
  <c r="B37" i="4"/>
  <c r="B36" i="4"/>
  <c r="E40" i="1"/>
  <c r="J40" i="1" s="1"/>
  <c r="J40" i="4" s="1"/>
  <c r="C16" i="4"/>
  <c r="B13" i="4"/>
  <c r="E10" i="1"/>
  <c r="J10" i="1" s="1"/>
  <c r="J10" i="4" s="1"/>
  <c r="E24" i="1"/>
  <c r="E24" i="4" s="1"/>
  <c r="C20" i="4"/>
  <c r="C23" i="4"/>
  <c r="D20" i="4"/>
  <c r="B31" i="4"/>
  <c r="E18" i="1"/>
  <c r="E18" i="4" s="1"/>
  <c r="B40" i="4"/>
  <c r="D24" i="4"/>
  <c r="C10" i="4"/>
  <c r="B39" i="4"/>
  <c r="C40" i="4"/>
  <c r="G11" i="1"/>
  <c r="G11" i="4" s="1"/>
  <c r="B11" i="4"/>
  <c r="C8" i="4"/>
  <c r="D15" i="4"/>
  <c r="I10" i="1"/>
  <c r="I10" i="4" s="1"/>
  <c r="D10" i="4"/>
  <c r="D22" i="4"/>
  <c r="B16" i="4"/>
  <c r="B29" i="4"/>
  <c r="B28" i="4"/>
  <c r="D28" i="4"/>
  <c r="H38" i="1"/>
  <c r="H38" i="4" s="1"/>
  <c r="C38" i="4"/>
  <c r="G24" i="1"/>
  <c r="G24" i="4" s="1"/>
  <c r="B24" i="4"/>
  <c r="H12" i="1"/>
  <c r="H12" i="4" s="1"/>
  <c r="C12" i="4"/>
  <c r="I36" i="1"/>
  <c r="I36" i="4" s="1"/>
  <c r="D36" i="4"/>
  <c r="H29" i="1"/>
  <c r="H29" i="4" s="1"/>
  <c r="C29" i="4"/>
  <c r="G26" i="1"/>
  <c r="G26" i="4" s="1"/>
  <c r="B26" i="4"/>
  <c r="H28" i="1"/>
  <c r="H28" i="4" s="1"/>
  <c r="C28" i="4"/>
  <c r="G41" i="1"/>
  <c r="G41" i="4" s="1"/>
  <c r="B41" i="4"/>
  <c r="G27" i="1"/>
  <c r="G27" i="4" s="1"/>
  <c r="B27" i="4"/>
  <c r="H15" i="1"/>
  <c r="H15" i="4" s="1"/>
  <c r="C15" i="4"/>
  <c r="I39" i="1"/>
  <c r="I39" i="4" s="1"/>
  <c r="D39" i="4"/>
  <c r="G34" i="1"/>
  <c r="G34" i="4" s="1"/>
  <c r="B34" i="4"/>
  <c r="I29" i="1"/>
  <c r="I29" i="4" s="1"/>
  <c r="D29" i="4"/>
  <c r="I32" i="1"/>
  <c r="I32" i="4" s="1"/>
  <c r="D32" i="4"/>
  <c r="G17" i="1"/>
  <c r="G17" i="4" s="1"/>
  <c r="B17" i="4"/>
  <c r="H22" i="1"/>
  <c r="H22" i="4" s="1"/>
  <c r="C22" i="4"/>
  <c r="G6" i="1"/>
  <c r="G6" i="4" s="1"/>
  <c r="B6" i="4"/>
  <c r="G30" i="1"/>
  <c r="G30" i="4" s="1"/>
  <c r="B30" i="4"/>
  <c r="H18" i="1"/>
  <c r="H18" i="4" s="1"/>
  <c r="C18" i="4"/>
  <c r="I42" i="1"/>
  <c r="I42" i="4" s="1"/>
  <c r="D42" i="4"/>
  <c r="I37" i="1"/>
  <c r="I37" i="4" s="1"/>
  <c r="D37" i="4"/>
  <c r="H34" i="1"/>
  <c r="H34" i="4" s="1"/>
  <c r="C34" i="4"/>
  <c r="I19" i="1"/>
  <c r="I19" i="4" s="1"/>
  <c r="D19" i="4"/>
  <c r="J7" i="1"/>
  <c r="J7" i="4" s="1"/>
  <c r="E7" i="4"/>
  <c r="J25" i="1"/>
  <c r="J25" i="4" s="1"/>
  <c r="G25" i="1"/>
  <c r="G25" i="4" s="1"/>
  <c r="B25" i="4"/>
  <c r="I8" i="1"/>
  <c r="I8" i="4" s="1"/>
  <c r="D8" i="4"/>
  <c r="H33" i="1"/>
  <c r="H33" i="4" s="1"/>
  <c r="C33" i="4"/>
  <c r="H21" i="1"/>
  <c r="H21" i="4" s="1"/>
  <c r="C21" i="4"/>
  <c r="I9" i="1"/>
  <c r="I9" i="4" s="1"/>
  <c r="D9" i="4"/>
  <c r="I41" i="1"/>
  <c r="I41" i="4" s="1"/>
  <c r="D41" i="4"/>
  <c r="G38" i="1"/>
  <c r="G38" i="4" s="1"/>
  <c r="B38" i="4"/>
  <c r="I27" i="1"/>
  <c r="I27" i="4" s="1"/>
  <c r="D27" i="4"/>
  <c r="G12" i="1"/>
  <c r="G12" i="4" s="1"/>
  <c r="B12" i="4"/>
  <c r="H36" i="1"/>
  <c r="H36" i="4" s="1"/>
  <c r="C36" i="4"/>
  <c r="H24" i="1"/>
  <c r="H24" i="4" s="1"/>
  <c r="C24" i="4"/>
  <c r="H13" i="1"/>
  <c r="H13" i="4" s="1"/>
  <c r="C13" i="4"/>
  <c r="G10" i="1"/>
  <c r="G10" i="4" s="1"/>
  <c r="B10" i="4"/>
  <c r="G42" i="1"/>
  <c r="G42" i="4" s="1"/>
  <c r="B42" i="4"/>
  <c r="G7" i="1"/>
  <c r="G7" i="4" s="1"/>
  <c r="B7" i="4"/>
  <c r="J37" i="1"/>
  <c r="J37" i="4" s="1"/>
  <c r="E37" i="4"/>
  <c r="J31" i="1"/>
  <c r="J31" i="4" s="1"/>
  <c r="E31" i="4"/>
  <c r="G15" i="1"/>
  <c r="G15" i="4" s="1"/>
  <c r="B15" i="4"/>
  <c r="H39" i="1"/>
  <c r="H39" i="4" s="1"/>
  <c r="C39" i="4"/>
  <c r="H27" i="1"/>
  <c r="H27" i="4" s="1"/>
  <c r="C27" i="4"/>
  <c r="H17" i="1"/>
  <c r="H17" i="4" s="1"/>
  <c r="C17" i="4"/>
  <c r="I13" i="1"/>
  <c r="I13" i="4" s="1"/>
  <c r="D13" i="4"/>
  <c r="H11" i="1"/>
  <c r="H11" i="4" s="1"/>
  <c r="C11" i="4"/>
  <c r="H30" i="1"/>
  <c r="H30" i="4" s="1"/>
  <c r="C30" i="4"/>
  <c r="E12" i="1"/>
  <c r="I11" i="1"/>
  <c r="I11" i="4" s="1"/>
  <c r="D11" i="4"/>
  <c r="G33" i="1"/>
  <c r="G33" i="4" s="1"/>
  <c r="B33" i="4"/>
  <c r="G18" i="1"/>
  <c r="G18" i="4" s="1"/>
  <c r="B18" i="4"/>
  <c r="H42" i="1"/>
  <c r="H42" i="4" s="1"/>
  <c r="C42" i="4"/>
  <c r="I30" i="1"/>
  <c r="I30" i="4" s="1"/>
  <c r="D30" i="4"/>
  <c r="I21" i="1"/>
  <c r="I21" i="4" s="1"/>
  <c r="D21" i="4"/>
  <c r="I17" i="1"/>
  <c r="I17" i="4" s="1"/>
  <c r="D17" i="4"/>
  <c r="I16" i="1"/>
  <c r="I16" i="4" s="1"/>
  <c r="D16" i="4"/>
  <c r="H14" i="1"/>
  <c r="H14" i="4" s="1"/>
  <c r="C14" i="4"/>
  <c r="I35" i="1"/>
  <c r="I35" i="4" s="1"/>
  <c r="D35" i="4"/>
  <c r="G21" i="1"/>
  <c r="G21" i="4" s="1"/>
  <c r="B21" i="4"/>
  <c r="H9" i="1"/>
  <c r="H9" i="4" s="1"/>
  <c r="C9" i="4"/>
  <c r="I33" i="1"/>
  <c r="I33" i="4" s="1"/>
  <c r="D33" i="4"/>
  <c r="I25" i="1"/>
  <c r="I25" i="4" s="1"/>
  <c r="D25" i="4"/>
  <c r="G22" i="1"/>
  <c r="G22" i="4" s="1"/>
  <c r="B22" i="4"/>
  <c r="G23" i="1"/>
  <c r="G23" i="4" s="1"/>
  <c r="B23" i="4"/>
  <c r="E15" i="1"/>
  <c r="E30" i="1"/>
  <c r="E38" i="1"/>
  <c r="E41" i="1"/>
  <c r="E35" i="1"/>
  <c r="E14" i="1"/>
  <c r="E6" i="1"/>
  <c r="E17" i="1"/>
  <c r="E22" i="1"/>
  <c r="E11" i="1"/>
  <c r="E19" i="1"/>
  <c r="E27" i="1"/>
  <c r="E33" i="1"/>
  <c r="E32" i="4" l="1"/>
  <c r="E26" i="4"/>
  <c r="J20" i="1"/>
  <c r="J20" i="4" s="1"/>
  <c r="J39" i="1"/>
  <c r="J39" i="4" s="1"/>
  <c r="J16" i="1"/>
  <c r="J16" i="4" s="1"/>
  <c r="J43" i="1"/>
  <c r="J43" i="4" s="1"/>
  <c r="E43" i="4"/>
  <c r="E34" i="4"/>
  <c r="J24" i="1"/>
  <c r="J24" i="4" s="1"/>
  <c r="E40" i="4"/>
  <c r="E29" i="4"/>
  <c r="J18" i="1"/>
  <c r="J18" i="4" s="1"/>
  <c r="E13" i="4"/>
  <c r="J28" i="1"/>
  <c r="J28" i="4" s="1"/>
  <c r="J8" i="1"/>
  <c r="J8" i="4" s="1"/>
  <c r="J23" i="1"/>
  <c r="J23" i="4" s="1"/>
  <c r="E9" i="4"/>
  <c r="E36" i="4"/>
  <c r="E42" i="4"/>
  <c r="E10" i="4"/>
  <c r="E21" i="4"/>
  <c r="J6" i="1"/>
  <c r="J6" i="4" s="1"/>
  <c r="E6" i="4"/>
  <c r="J14" i="1"/>
  <c r="J14" i="4" s="1"/>
  <c r="E14" i="4"/>
  <c r="J33" i="1"/>
  <c r="J33" i="4" s="1"/>
  <c r="E33" i="4"/>
  <c r="J35" i="1"/>
  <c r="J35" i="4" s="1"/>
  <c r="E35" i="4"/>
  <c r="J27" i="1"/>
  <c r="J27" i="4" s="1"/>
  <c r="E27" i="4"/>
  <c r="J41" i="1"/>
  <c r="J41" i="4" s="1"/>
  <c r="E41" i="4"/>
  <c r="J12" i="1"/>
  <c r="J12" i="4" s="1"/>
  <c r="E12" i="4"/>
  <c r="J19" i="1"/>
  <c r="J19" i="4" s="1"/>
  <c r="E19" i="4"/>
  <c r="J38" i="1"/>
  <c r="J38" i="4" s="1"/>
  <c r="E38" i="4"/>
  <c r="J30" i="1"/>
  <c r="J30" i="4" s="1"/>
  <c r="E30" i="4"/>
  <c r="J11" i="1"/>
  <c r="J11" i="4" s="1"/>
  <c r="E11" i="4"/>
  <c r="J22" i="1"/>
  <c r="J22" i="4" s="1"/>
  <c r="E22" i="4"/>
  <c r="J15" i="1"/>
  <c r="J15" i="4" s="1"/>
  <c r="E15" i="4"/>
  <c r="J17" i="1"/>
  <c r="J17" i="4" s="1"/>
  <c r="E17" i="4"/>
</calcChain>
</file>

<file path=xl/sharedStrings.xml><?xml version="1.0" encoding="utf-8"?>
<sst xmlns="http://schemas.openxmlformats.org/spreadsheetml/2006/main" count="882" uniqueCount="89">
  <si>
    <t>Total dwelling fires</t>
  </si>
  <si>
    <t>Great Britain</t>
  </si>
  <si>
    <t>1981/82</t>
  </si>
  <si>
    <t>1982/83</t>
  </si>
  <si>
    <t>Accidental dwelling fires</t>
  </si>
  <si>
    <t>1983/84</t>
  </si>
  <si>
    <t>Deliberate dwelling fires</t>
  </si>
  <si>
    <t>1984/85</t>
  </si>
  <si>
    <t>1985/86</t>
  </si>
  <si>
    <t>1986/87</t>
  </si>
  <si>
    <t>1987/88</t>
  </si>
  <si>
    <t>1988/89</t>
  </si>
  <si>
    <t>1989/90</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</si>
  <si>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</si>
  <si>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</si>
  <si>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</si>
  <si>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</si>
  <si>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</si>
  <si>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</si>
  <si>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</si>
  <si>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</si>
  <si>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</si>
  <si>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</si>
  <si>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</si>
  <si>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</si>
  <si>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</si>
  <si>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</si>
  <si>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</si>
  <si>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</si>
  <si>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</si>
  <si>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</si>
  <si>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</si>
  <si>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</si>
  <si>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</si>
  <si>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</si>
  <si>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</si>
  <si>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</si>
  <si>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COUNTRY_NAME</t>
  </si>
  <si>
    <t>FINANCIAL_YEAR</t>
  </si>
  <si>
    <t>Total fires</t>
  </si>
  <si>
    <t>England</t>
  </si>
  <si>
    <t>1990/91</t>
  </si>
  <si>
    <t>1991/92</t>
  </si>
  <si>
    <t>1992/93</t>
  </si>
  <si>
    <t>1993/94</t>
  </si>
  <si>
    <t>Scotland</t>
  </si>
  <si>
    <t>Wales</t>
  </si>
  <si>
    <t>Total Dwelling Fires</t>
  </si>
  <si>
    <t>Year</t>
  </si>
  <si>
    <t>Please select total, accidental or deliberate dwelling fires from drop down list in the orange box below:</t>
  </si>
  <si>
    <t>1 The motive for the fire can be recorded as one of: Accidental, Deliberate or Not Known. For the purpose of these tables accidental is defined as when the motive was recorded as either Accidental or Not Known. For more detailed technical definitions of motives, see the Fire Statistics Definitions document here:</t>
  </si>
  <si>
    <t>https://www.gov.uk/government/statistical-data-sets/fire-statistics-guidance</t>
  </si>
  <si>
    <t>2 Using Office for National Statistics mid year population estimates that fall in the relevant financial year.</t>
  </si>
  <si>
    <t>Note on 2009/10:</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</si>
  <si>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</si>
  <si>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General note:</t>
  </si>
  <si>
    <t xml:space="preserve">.. Data not available. </t>
  </si>
  <si>
    <t>The full set of fire statistics releases, tables and guidance can be found on our landing page, here-</t>
  </si>
  <si>
    <t>https://www.gov.uk/government/collections/fire-statistics</t>
  </si>
  <si>
    <t>The statistics in this table for England and Wales are National Statistics. The Scottish Fire and Rescue Service is working towards achieving UK Statistics Authority accreditation.</t>
  </si>
  <si>
    <t>Contact: FireStatistics@homeoffice.gov.uk</t>
  </si>
  <si>
    <t>Accidental Dwelling Fires</t>
  </si>
  <si>
    <t>Deliberate Dwelling Fires</t>
  </si>
  <si>
    <r>
      <t>FIRE STATISTICS TABLE 0201: Dwelling fires attended by fire and rescue services by motive</t>
    </r>
    <r>
      <rPr>
        <b/>
        <vertAlign val="superscript"/>
        <sz val="11"/>
        <color theme="0"/>
        <rFont val="Arial Black"/>
        <family val="2"/>
      </rPr>
      <t>1</t>
    </r>
    <r>
      <rPr>
        <b/>
        <sz val="11"/>
        <color theme="0"/>
        <rFont val="Arial Black"/>
        <family val="2"/>
      </rPr>
      <t>, population</t>
    </r>
    <r>
      <rPr>
        <b/>
        <vertAlign val="superscript"/>
        <sz val="11"/>
        <color theme="0"/>
        <rFont val="Arial Black"/>
        <family val="2"/>
      </rPr>
      <t>2</t>
    </r>
    <r>
      <rPr>
        <b/>
        <sz val="11"/>
        <color theme="0"/>
        <rFont val="Arial Black"/>
        <family val="2"/>
      </rPr>
      <t xml:space="preserve"> and nation</t>
    </r>
  </si>
  <si>
    <t>Footnotes</t>
  </si>
  <si>
    <t>Note on 1990 to 1993:</t>
  </si>
  <si>
    <t>Source: Home Office Incident Recording System</t>
  </si>
  <si>
    <t xml:space="preserve">It is possible to create pivot tables from the data worksheet by using the insert pivot table function. </t>
  </si>
  <si>
    <t>FIRE STATISTICS TABLE 0201: Dwelling fires attended by fire and rescue services by motive, population and nation</t>
  </si>
  <si>
    <t>Type</t>
  </si>
  <si>
    <r>
      <t>England</t>
    </r>
    <r>
      <rPr>
        <vertAlign val="superscript"/>
        <sz val="11"/>
        <color theme="1"/>
        <rFont val="Calibri"/>
        <family val="2"/>
        <scheme val="minor"/>
      </rPr>
      <t>3</t>
    </r>
  </si>
  <si>
    <r>
      <t>Scotland</t>
    </r>
    <r>
      <rPr>
        <vertAlign val="superscript"/>
        <sz val="11"/>
        <color theme="1"/>
        <rFont val="Calibri"/>
        <family val="2"/>
        <scheme val="minor"/>
      </rPr>
      <t>4</t>
    </r>
  </si>
  <si>
    <r>
      <t>Wales</t>
    </r>
    <r>
      <rPr>
        <vertAlign val="superscript"/>
        <sz val="11"/>
        <color theme="1"/>
        <rFont val="Calibri"/>
        <family val="2"/>
        <scheme val="minor"/>
      </rPr>
      <t>5</t>
    </r>
  </si>
  <si>
    <t>Contact: stats.inclusion@gov.wales</t>
  </si>
  <si>
    <t>Contact: National.Statistics@firescotland.gov.uk</t>
  </si>
  <si>
    <t>Scotland figures are for calendar years (1990, 1991, 1992, 1993) rather than financial years.</t>
  </si>
  <si>
    <t>Fire data are collected by the IRS which collects information on all incidents attended by fire and rescue services. For a variety of reasons some records take longer than others for fire and rescue services to upload to the IRS and therefore incident totals are constantly being increased (by relatively small numbers). This is why the differing dates that data are received by is noted above.</t>
  </si>
  <si>
    <t>2018/19</t>
  </si>
  <si>
    <t>There are three other worksheets in this file. The 'FIRE0201' worksheet shows the number of dwelling fires attended by fire and rescue services by nation and population. The worksheet 'Data dwelling fires' provides the raw data on dwelling fires, while the worksheet 'Data - population' provides raw data on population by nation.</t>
  </si>
  <si>
    <t>TYPE</t>
  </si>
  <si>
    <t>FIRES</t>
  </si>
  <si>
    <t>`</t>
  </si>
  <si>
    <t>4 Figures for Scotland are from the latest statistical release, published by the Scottish Fire and Rescue Service on 31 October 2019. This included data received by 26 September 2019.</t>
  </si>
  <si>
    <t>5 Figures for Wales are from the latest statistical release, published by the Welsh Government on 28 August 2019. This included data received by 18 July 2019.</t>
  </si>
  <si>
    <t xml:space="preserve">3 Figures for England are from the latest statistical release, published by the Home Office on 14 November 2019. The data in this table are consistent with records that reached the IRS by 26 September 2019. </t>
  </si>
  <si>
    <t>Last updated: 14 November 2019</t>
  </si>
  <si>
    <t>Next update: 13 February 2020</t>
  </si>
  <si>
    <t xml:space="preserve">This file contains information on the number of dwelling fires attended by fire and rescue services by nation and population. This is for financial years from 1981/82 to 2018/19. </t>
  </si>
  <si>
    <t>As complete data for all nations are only available for years 2005/06 to 2018/19, only these data are included in the 'Data dwelling fires'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</si>
</sst>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theme="0"/>
      <name val="Arial Black"/>
      <family val="2"/>
    </font>
    <font>
      <sz val="11"/>
      <color theme="1"/>
      <name val="Arial"/>
      <family val="2"/>
    </font>
    <font>
      <u/>
      <sz val="11"/>
      <color theme="10"/>
      <name val="Calibri"/>
      <family val="2"/>
      <scheme val="minor"/>
    </font>
    <font>
      <u/>
      <sz val="11"/>
      <color rgb="FF0000FF"/>
      <name val="Calibri"/>
      <family val="2"/>
      <scheme val="minor"/>
    </font>
    <font>
      <sz val="11"/>
      <name val="Calibri"/>
      <family val="2"/>
      <scheme val="minor"/>
    </font>
    <font>
      <sz val="11"/>
      <color indexed="8"/>
      <name val="Calibri"/>
      <family val="2"/>
      <scheme val="minor"/>
    </font>
    <font>
      <sz val="11"/>
      <color indexed="8"/>
      <name val="Calibri"/>
      <family val="2"/>
    </font>
    <font>
      <b/>
      <sz val="11"/>
      <color indexed="8"/>
      <name val="Calibri"/>
      <family val="2"/>
    </font>
    <font>
      <b/>
      <vertAlign val="superscript"/>
      <sz val="11"/>
      <color theme="0"/>
      <name val="Arial Black"/>
      <family val="2"/>
    </font>
    <font>
      <sz val="10"/>
      <color theme="1"/>
      <name val="Arial"/>
      <family val="2"/>
    </font>
    <font>
      <sz val="10"/>
      <color theme="1"/>
      <name val="Calibri"/>
      <family val="2"/>
      <scheme val="minor"/>
    </font>
    <font>
      <u/>
      <sz val="10"/>
      <color theme="10"/>
      <name val="Calibri"/>
      <family val="2"/>
      <scheme val="minor"/>
    </font>
    <font>
      <sz val="10"/>
      <color rgb="FFFF0000"/>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
      <sz val="11"/>
      <color rgb="FF000000"/>
      <name val="Calibri"/>
      <family val="2"/>
    </font>
    <font>
      <vertAlign val="superscrip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FFFFF"/>
        <bgColor rgb="FFFFFFFF"/>
      </patternFill>
    </fill>
  </fills>
  <borders count="2">
    <border>
      <left/>
      <right/>
      <top/>
      <bottom/>
      <diagonal/>
    </border>
    <border>
      <left/>
      <right/>
      <top/>
      <bottom style="medium">
        <color rgb="FFFF0000"/>
      </bottom>
      <diagonal/>
    </border>
  </borders>
  <cellStyleXfs count="9">
    <xf numFmtId="0" fontId="0" fillId="0" borderId="0"/>
    <xf numFmtId="0" fontId="6"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8" fillId="0" borderId="0"/>
    <xf numFmtId="164" fontId="1" fillId="0" borderId="0" applyFont="0" applyFill="0" applyBorder="0" applyAlignment="0" applyProtection="0"/>
    <xf numFmtId="43" fontId="18" fillId="0" borderId="0" applyFont="0" applyFill="0" applyBorder="0" applyAlignment="0" applyProtection="0"/>
    <xf numFmtId="0" fontId="21" fillId="0" borderId="0" applyNumberFormat="0" applyBorder="0" applyProtection="0"/>
    <xf numFmtId="9" fontId="18" fillId="0" borderId="0" applyFont="0" applyFill="0" applyBorder="0" applyAlignment="0" applyProtection="0"/>
  </cellStyleXfs>
  <cellXfs count="94">
    <xf numFmtId="0" fontId="0" fillId="0" borderId="0" xfId="0"/>
    <xf numFmtId="0" fontId="0" fillId="2" borderId="0" xfId="0" applyFill="1"/>
    <xf numFmtId="0" fontId="1" fillId="2" borderId="0" xfId="0" applyFont="1" applyFill="1"/>
    <xf numFmtId="0" fontId="3" fillId="2" borderId="0" xfId="0" applyFont="1" applyFill="1" applyBorder="1" applyAlignment="1"/>
    <xf numFmtId="0" fontId="1" fillId="2" borderId="0" xfId="0" applyFont="1" applyFill="1" applyBorder="1" applyAlignment="1"/>
    <xf numFmtId="0" fontId="5" fillId="2" borderId="0" xfId="0" applyFont="1" applyFill="1"/>
    <xf numFmtId="0" fontId="5" fillId="2" borderId="0" xfId="0" applyFont="1" applyFill="1" applyBorder="1"/>
    <xf numFmtId="0" fontId="1" fillId="2" borderId="1" xfId="0" applyFont="1" applyFill="1" applyBorder="1"/>
    <xf numFmtId="0" fontId="3" fillId="2" borderId="1" xfId="0" applyFont="1" applyFill="1" applyBorder="1" applyAlignment="1">
      <alignment horizontal="right" vertical="center" wrapText="1"/>
    </xf>
    <xf numFmtId="0" fontId="1" fillId="2" borderId="0" xfId="0" applyFont="1" applyFill="1" applyBorder="1"/>
    <xf numFmtId="3" fontId="1" fillId="2" borderId="0" xfId="0" applyNumberFormat="1" applyFont="1" applyFill="1" applyAlignment="1">
      <alignment horizontal="right"/>
    </xf>
    <xf numFmtId="3" fontId="1" fillId="2" borderId="0" xfId="0" applyNumberFormat="1" applyFont="1" applyFill="1" applyBorder="1" applyAlignment="1">
      <alignment horizontal="right"/>
    </xf>
    <xf numFmtId="3" fontId="1" fillId="2" borderId="1" xfId="0" applyNumberFormat="1" applyFont="1" applyFill="1" applyBorder="1" applyAlignment="1">
      <alignment horizontal="right"/>
    </xf>
    <xf numFmtId="0" fontId="3" fillId="2" borderId="0" xfId="0" applyFont="1" applyFill="1"/>
    <xf numFmtId="0" fontId="1" fillId="2" borderId="0" xfId="0" applyFont="1" applyFill="1" applyAlignment="1">
      <alignment horizontal="left" wrapText="1"/>
    </xf>
    <xf numFmtId="0" fontId="4" fillId="2" borderId="0" xfId="0" applyFont="1" applyFill="1" applyAlignment="1">
      <alignment horizontal="left" vertical="center" wrapText="1"/>
    </xf>
    <xf numFmtId="0" fontId="0" fillId="0" borderId="0" xfId="0" applyFont="1" applyFill="1"/>
    <xf numFmtId="3" fontId="0" fillId="0" borderId="0" xfId="0" applyNumberFormat="1" applyFont="1" applyFill="1"/>
    <xf numFmtId="0" fontId="0" fillId="0" borderId="0" xfId="0" applyFont="1" applyFill="1" applyBorder="1" applyAlignment="1">
      <alignment horizontal="left" vertical="center" wrapText="1"/>
    </xf>
    <xf numFmtId="3" fontId="0" fillId="0" borderId="0" xfId="2" applyNumberFormat="1" applyFont="1" applyFill="1" applyBorder="1" applyAlignment="1">
      <alignment horizontal="right"/>
    </xf>
    <xf numFmtId="3" fontId="8" fillId="0" borderId="0" xfId="2" applyNumberFormat="1" applyFont="1" applyFill="1" applyBorder="1" applyAlignment="1">
      <alignment horizontal="right"/>
    </xf>
    <xf numFmtId="0" fontId="0" fillId="0" borderId="0" xfId="0" applyFont="1" applyFill="1" applyBorder="1"/>
    <xf numFmtId="3" fontId="0" fillId="0" borderId="0" xfId="2" applyNumberFormat="1" applyFont="1" applyFill="1" applyAlignment="1">
      <alignment horizontal="right"/>
    </xf>
    <xf numFmtId="3" fontId="9" fillId="0" borderId="0" xfId="2" applyNumberFormat="1" applyFont="1" applyFill="1" applyBorder="1" applyAlignment="1">
      <alignment horizontal="right"/>
    </xf>
    <xf numFmtId="0" fontId="0" fillId="0" borderId="0" xfId="0" applyFill="1"/>
    <xf numFmtId="0" fontId="3" fillId="0" borderId="0" xfId="0" applyFont="1" applyFill="1" applyBorder="1" applyAlignment="1">
      <alignment horizontal="right" vertical="center" wrapText="1"/>
    </xf>
    <xf numFmtId="10" fontId="5" fillId="2" borderId="0" xfId="3" applyNumberFormat="1" applyFont="1" applyFill="1"/>
    <xf numFmtId="9" fontId="5" fillId="2" borderId="0" xfId="3" applyFont="1" applyFill="1"/>
    <xf numFmtId="0" fontId="0" fillId="2" borderId="0" xfId="0" applyFill="1" applyAlignment="1">
      <alignment vertical="top" wrapText="1"/>
    </xf>
    <xf numFmtId="0" fontId="4" fillId="0" borderId="0" xfId="0" applyFont="1" applyFill="1" applyAlignment="1">
      <alignment horizontal="left" vertical="center" wrapText="1"/>
    </xf>
    <xf numFmtId="0" fontId="1" fillId="0" borderId="0" xfId="0" applyFont="1" applyFill="1"/>
    <xf numFmtId="0" fontId="3" fillId="0" borderId="0" xfId="0" applyFont="1" applyFill="1" applyBorder="1" applyAlignment="1"/>
    <xf numFmtId="0" fontId="1" fillId="0" borderId="0" xfId="0" applyFont="1" applyFill="1" applyBorder="1" applyAlignment="1"/>
    <xf numFmtId="0" fontId="5" fillId="0" borderId="0" xfId="0" applyFont="1" applyFill="1"/>
    <xf numFmtId="0" fontId="5" fillId="0" borderId="0" xfId="0" applyFont="1" applyFill="1" applyBorder="1"/>
    <xf numFmtId="0" fontId="1" fillId="0" borderId="0" xfId="0" applyFont="1" applyFill="1" applyBorder="1"/>
    <xf numFmtId="0" fontId="0" fillId="0" borderId="0" xfId="0" applyFont="1" applyFill="1" applyBorder="1" applyAlignment="1">
      <alignment horizontal="right" vertical="center" wrapText="1"/>
    </xf>
    <xf numFmtId="3" fontId="1" fillId="0" borderId="0" xfId="0" applyNumberFormat="1" applyFont="1" applyFill="1" applyAlignment="1">
      <alignment horizontal="right"/>
    </xf>
    <xf numFmtId="3" fontId="3" fillId="0" borderId="0" xfId="0" applyNumberFormat="1" applyFont="1" applyFill="1" applyAlignment="1">
      <alignment horizontal="right"/>
    </xf>
    <xf numFmtId="3" fontId="1" fillId="0" borderId="0" xfId="0" applyNumberFormat="1" applyFont="1" applyFill="1" applyBorder="1" applyAlignment="1">
      <alignment horizontal="right"/>
    </xf>
    <xf numFmtId="0" fontId="6" fillId="0" borderId="0" xfId="1" applyFont="1" applyFill="1" applyBorder="1" applyAlignment="1">
      <alignment wrapText="1"/>
    </xf>
    <xf numFmtId="0" fontId="7" fillId="0" borderId="0" xfId="1" applyFont="1" applyFill="1" applyBorder="1" applyAlignment="1">
      <alignment wrapText="1"/>
    </xf>
    <xf numFmtId="0" fontId="3" fillId="0" borderId="0" xfId="0" applyFont="1" applyFill="1"/>
    <xf numFmtId="0" fontId="1" fillId="0" borderId="0" xfId="0" applyFont="1" applyFill="1" applyAlignment="1">
      <alignment wrapText="1"/>
    </xf>
    <xf numFmtId="0" fontId="1" fillId="0" borderId="0" xfId="0" applyFont="1" applyFill="1" applyAlignment="1">
      <alignment horizontal="left" wrapText="1"/>
    </xf>
    <xf numFmtId="0" fontId="6" fillId="0" borderId="0" xfId="1" applyFont="1" applyFill="1"/>
    <xf numFmtId="0" fontId="2" fillId="0" borderId="0" xfId="0" applyFont="1" applyFill="1" applyAlignment="1">
      <alignment wrapText="1"/>
    </xf>
    <xf numFmtId="0" fontId="1" fillId="0" borderId="0" xfId="0" applyFont="1" applyFill="1" applyAlignment="1">
      <alignment horizontal="right"/>
    </xf>
    <xf numFmtId="0" fontId="4" fillId="0" borderId="0" xfId="0" applyFont="1" applyFill="1" applyAlignment="1">
      <alignment vertical="center" wrapText="1"/>
    </xf>
    <xf numFmtId="0" fontId="0" fillId="2" borderId="1" xfId="0" applyFont="1" applyFill="1" applyBorder="1"/>
    <xf numFmtId="0" fontId="13" fillId="2" borderId="0" xfId="0" applyFont="1" applyFill="1"/>
    <xf numFmtId="0" fontId="8" fillId="2" borderId="0" xfId="0" applyFont="1" applyFill="1" applyAlignment="1">
      <alignment horizontal="left"/>
    </xf>
    <xf numFmtId="0" fontId="14" fillId="2" borderId="0" xfId="0" applyFont="1" applyFill="1"/>
    <xf numFmtId="0" fontId="14" fillId="2" borderId="0" xfId="0" applyFont="1" applyFill="1" applyAlignment="1">
      <alignment wrapText="1"/>
    </xf>
    <xf numFmtId="0" fontId="16" fillId="2" borderId="0" xfId="0" applyFont="1" applyFill="1" applyAlignment="1">
      <alignment wrapText="1"/>
    </xf>
    <xf numFmtId="0" fontId="14" fillId="2" borderId="0" xfId="0" applyFont="1" applyFill="1" applyAlignment="1">
      <alignment horizontal="right"/>
    </xf>
    <xf numFmtId="0" fontId="15" fillId="2" borderId="0" xfId="1" applyFont="1" applyFill="1" applyAlignment="1"/>
    <xf numFmtId="0" fontId="20" fillId="5" borderId="0" xfId="4" applyFont="1" applyFill="1" applyAlignment="1">
      <alignment wrapText="1"/>
    </xf>
    <xf numFmtId="0" fontId="19" fillId="5" borderId="0" xfId="0" applyFont="1" applyFill="1" applyAlignment="1"/>
    <xf numFmtId="0" fontId="20" fillId="5" borderId="0" xfId="0" applyFont="1" applyFill="1" applyAlignment="1"/>
    <xf numFmtId="0" fontId="0" fillId="2" borderId="1" xfId="0" applyFont="1" applyFill="1" applyBorder="1" applyAlignment="1">
      <alignment horizontal="right"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0" fillId="2" borderId="0" xfId="0" applyFill="1" applyBorder="1"/>
    <xf numFmtId="0" fontId="1" fillId="2" borderId="0" xfId="0" applyFont="1" applyFill="1" applyBorder="1" applyAlignment="1">
      <alignment horizontal="left"/>
    </xf>
    <xf numFmtId="3" fontId="10" fillId="2" borderId="0" xfId="0" applyNumberFormat="1" applyFont="1" applyFill="1" applyBorder="1" applyAlignment="1" applyProtection="1"/>
    <xf numFmtId="3" fontId="10" fillId="2" borderId="0" xfId="0" applyNumberFormat="1" applyFont="1" applyFill="1" applyBorder="1" applyAlignment="1" applyProtection="1">
      <alignment horizontal="right"/>
    </xf>
    <xf numFmtId="3" fontId="3" fillId="2" borderId="0" xfId="0" applyNumberFormat="1" applyFont="1" applyFill="1" applyBorder="1"/>
    <xf numFmtId="3" fontId="11" fillId="2" borderId="0" xfId="0" applyNumberFormat="1" applyFont="1" applyFill="1" applyBorder="1" applyAlignment="1" applyProtection="1">
      <alignment horizontal="right"/>
    </xf>
    <xf numFmtId="3" fontId="3" fillId="2" borderId="0" xfId="0" applyNumberFormat="1" applyFont="1" applyFill="1" applyAlignment="1">
      <alignment horizontal="right"/>
    </xf>
    <xf numFmtId="3" fontId="3" fillId="2" borderId="0" xfId="0" applyNumberFormat="1" applyFont="1" applyFill="1" applyBorder="1" applyAlignment="1">
      <alignment horizontal="right"/>
    </xf>
    <xf numFmtId="3" fontId="3" fillId="2" borderId="1" xfId="0" applyNumberFormat="1" applyFont="1" applyFill="1" applyBorder="1" applyAlignment="1">
      <alignment horizontal="right"/>
    </xf>
    <xf numFmtId="0" fontId="0" fillId="2" borderId="1" xfId="0" applyFill="1" applyBorder="1" applyAlignment="1">
      <alignment horizontal="left"/>
    </xf>
    <xf numFmtId="3" fontId="0" fillId="2" borderId="1" xfId="0" applyNumberFormat="1" applyFill="1" applyBorder="1"/>
    <xf numFmtId="3" fontId="3" fillId="2" borderId="1" xfId="0" applyNumberFormat="1" applyFont="1" applyFill="1" applyBorder="1"/>
    <xf numFmtId="3" fontId="0" fillId="0" borderId="0" xfId="0" applyNumberFormat="1"/>
    <xf numFmtId="0" fontId="0" fillId="2" borderId="0" xfId="0" applyFont="1" applyFill="1"/>
    <xf numFmtId="0" fontId="17" fillId="4" borderId="0" xfId="0" applyFont="1" applyFill="1" applyAlignment="1">
      <alignment horizontal="left" vertical="center" wrapText="1"/>
    </xf>
    <xf numFmtId="0" fontId="19" fillId="5" borderId="0" xfId="4" applyFont="1" applyFill="1" applyAlignment="1">
      <alignment horizontal="left" wrapText="1"/>
    </xf>
    <xf numFmtId="0" fontId="19" fillId="5" borderId="0" xfId="4" applyFont="1" applyFill="1" applyAlignment="1">
      <alignment horizontal="left" vertical="center" wrapText="1"/>
    </xf>
    <xf numFmtId="0" fontId="14" fillId="2" borderId="0" xfId="0" applyFont="1" applyFill="1" applyAlignment="1">
      <alignment horizontal="left" wrapText="1"/>
    </xf>
    <xf numFmtId="0" fontId="15" fillId="2" borderId="0" xfId="1" applyFont="1" applyFill="1" applyAlignment="1">
      <alignment horizontal="right"/>
    </xf>
    <xf numFmtId="0" fontId="15" fillId="2" borderId="0" xfId="1" applyFont="1" applyFill="1" applyAlignment="1">
      <alignment horizontal="left"/>
    </xf>
    <xf numFmtId="0" fontId="14" fillId="2" borderId="0" xfId="0" applyFont="1" applyFill="1" applyAlignment="1">
      <alignment horizontal="left"/>
    </xf>
    <xf numFmtId="0" fontId="15" fillId="2" borderId="0" xfId="1" applyFont="1" applyFill="1" applyAlignment="1">
      <alignment horizontal="left" wrapText="1"/>
    </xf>
    <xf numFmtId="0" fontId="15" fillId="2" borderId="0" xfId="1" applyFont="1" applyFill="1" applyAlignment="1">
      <alignment horizontal="left" vertical="top" wrapText="1"/>
    </xf>
    <xf numFmtId="0" fontId="4" fillId="4" borderId="0" xfId="0" applyFont="1" applyFill="1" applyAlignment="1">
      <alignment horizontal="left" vertical="center" wrapText="1"/>
    </xf>
    <xf numFmtId="0" fontId="3" fillId="3" borderId="0" xfId="0" applyFont="1" applyFill="1" applyBorder="1" applyAlignment="1">
      <alignment horizontal="center" vertical="center"/>
    </xf>
    <xf numFmtId="0" fontId="14" fillId="2" borderId="0" xfId="0" applyFont="1" applyFill="1" applyAlignment="1">
      <alignment horizontal="left" vertical="top"/>
    </xf>
    <xf numFmtId="0" fontId="3" fillId="2" borderId="1" xfId="0" applyFont="1" applyFill="1" applyBorder="1" applyAlignment="1">
      <alignment horizontal="center"/>
    </xf>
    <xf numFmtId="0" fontId="1" fillId="0" borderId="0" xfId="0" applyFont="1" applyFill="1" applyAlignment="1">
      <alignment horizontal="left" vertical="top" wrapText="1"/>
    </xf>
    <xf numFmtId="0" fontId="3" fillId="0" borderId="0" xfId="0" applyFont="1" applyFill="1" applyBorder="1" applyAlignment="1">
      <alignment horizontal="left" vertical="center"/>
    </xf>
    <xf numFmtId="0" fontId="1" fillId="0" borderId="0" xfId="0" applyFont="1" applyFill="1" applyAlignment="1">
      <alignment horizontal="left" wrapText="1"/>
    </xf>
  </cellXfs>
  <cellStyles count="9">
    <cellStyle name="Comma" xfId="2" builtinId="3"/>
    <cellStyle name="Comma 2" xfId="5" xr:uid="{00000000-0005-0000-0000-000001000000}"/>
    <cellStyle name="Comma 3" xfId="6" xr:uid="{00000000-0005-0000-0000-000002000000}"/>
    <cellStyle name="Hyperlink" xfId="1" builtinId="8"/>
    <cellStyle name="Normal" xfId="0" builtinId="0"/>
    <cellStyle name="Normal 2" xfId="4" xr:uid="{00000000-0005-0000-0000-000005000000}"/>
    <cellStyle name="Normal 4" xfId="7" xr:uid="{00000000-0005-0000-0000-000006000000}"/>
    <cellStyle name="Percent" xfId="3" builtinId="5"/>
    <cellStyle name="Percent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gov.wales/fire-and-rescue-incident-statistics" TargetMode="External"/><Relationship Id="rId3" Type="http://schemas.openxmlformats.org/officeDocument/2006/relationships/hyperlink" Target="mailto:firestatistics@homeoffice.gov.uk" TargetMode="External"/><Relationship Id="rId7" Type="http://schemas.openxmlformats.org/officeDocument/2006/relationships/hyperlink" Target="https://www.firescotland.gov.uk/about-us/fire-and-rescue-statistics.aspx" TargetMode="External"/><Relationship Id="rId12" Type="http://schemas.openxmlformats.org/officeDocument/2006/relationships/printerSettings" Target="../printerSettings/printerSettings2.bin"/><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statistical-data-sets/fire-statistics-guidance" TargetMode="External"/><Relationship Id="rId6" Type="http://schemas.openxmlformats.org/officeDocument/2006/relationships/hyperlink" Target="https://www.gov.uk/government/collections/fire-statistics" TargetMode="External"/><Relationship Id="rId11"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mailto:National.Statistics@firescotland.gov.uk" TargetMode="External"/><Relationship Id="rId10" Type="http://schemas.openxmlformats.org/officeDocument/2006/relationships/hyperlink" Target="https://www.gov.uk/government/collections/fire-statistics-monitor" TargetMode="External"/><Relationship Id="rId4" Type="http://schemas.openxmlformats.org/officeDocument/2006/relationships/hyperlink" Target="mailto:stats.inclusion@gov.wales" TargetMode="External"/><Relationship Id="rId9" Type="http://schemas.openxmlformats.org/officeDocument/2006/relationships/hyperlink" Target="https://www.gov.uk/government/collections/fire-statistics-monito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zoomScaleNormal="100" workbookViewId="0">
      <selection sqref="A1:K1"/>
    </sheetView>
  </sheetViews>
  <sheetFormatPr defaultColWidth="9.08984375" defaultRowHeight="14.5" x14ac:dyDescent="0.35"/>
  <cols>
    <col min="1" max="16384" width="9.08984375" style="1"/>
  </cols>
  <sheetData>
    <row r="1" spans="1:15" ht="31.65" customHeight="1" x14ac:dyDescent="0.35">
      <c r="A1" s="78" t="s">
        <v>68</v>
      </c>
      <c r="B1" s="78"/>
      <c r="C1" s="78"/>
      <c r="D1" s="78"/>
      <c r="E1" s="78"/>
      <c r="F1" s="78"/>
      <c r="G1" s="78"/>
      <c r="H1" s="78"/>
      <c r="I1" s="78"/>
      <c r="J1" s="78"/>
      <c r="K1" s="78"/>
    </row>
    <row r="3" spans="1:15" ht="28.5" customHeight="1" x14ac:dyDescent="0.35">
      <c r="A3" s="79" t="s">
        <v>87</v>
      </c>
      <c r="B3" s="79"/>
      <c r="C3" s="79"/>
      <c r="D3" s="79"/>
      <c r="E3" s="79"/>
      <c r="F3" s="79"/>
      <c r="G3" s="79"/>
      <c r="H3" s="79"/>
      <c r="I3" s="79"/>
      <c r="J3" s="79"/>
      <c r="K3" s="79"/>
      <c r="L3" s="57"/>
      <c r="M3" s="57"/>
      <c r="N3" s="57"/>
      <c r="O3" s="57"/>
    </row>
    <row r="4" spans="1:15" ht="15" customHeight="1" x14ac:dyDescent="0.35">
      <c r="A4" s="58"/>
      <c r="B4" s="58"/>
      <c r="C4" s="58"/>
      <c r="D4" s="58"/>
      <c r="E4" s="58"/>
      <c r="F4" s="58"/>
      <c r="G4" s="58"/>
      <c r="H4" s="58"/>
      <c r="I4" s="58"/>
      <c r="J4" s="58"/>
      <c r="K4" s="58"/>
      <c r="L4" s="59"/>
      <c r="M4" s="59"/>
      <c r="N4" s="59"/>
      <c r="O4" s="59"/>
    </row>
    <row r="5" spans="1:15" ht="39.75" customHeight="1" x14ac:dyDescent="0.35">
      <c r="A5" s="80" t="s">
        <v>78</v>
      </c>
      <c r="B5" s="80"/>
      <c r="C5" s="80"/>
      <c r="D5" s="80"/>
      <c r="E5" s="80"/>
      <c r="F5" s="80"/>
      <c r="G5" s="80"/>
      <c r="H5" s="80"/>
      <c r="I5" s="80"/>
      <c r="J5" s="80"/>
      <c r="K5" s="80"/>
      <c r="L5" s="59"/>
      <c r="M5" s="59"/>
      <c r="N5" s="59"/>
      <c r="O5" s="59"/>
    </row>
    <row r="7" spans="1:15" ht="25.5" customHeight="1" x14ac:dyDescent="0.35">
      <c r="A7" s="81" t="s">
        <v>88</v>
      </c>
      <c r="B7" s="81"/>
      <c r="C7" s="81"/>
      <c r="D7" s="81"/>
      <c r="E7" s="81"/>
      <c r="F7" s="81"/>
      <c r="G7" s="81"/>
      <c r="H7" s="81"/>
      <c r="I7" s="81"/>
      <c r="J7" s="81"/>
      <c r="K7" s="81"/>
    </row>
    <row r="9" spans="1:15" x14ac:dyDescent="0.35">
      <c r="A9" s="81" t="s">
        <v>67</v>
      </c>
      <c r="B9" s="81"/>
      <c r="C9" s="81"/>
      <c r="D9" s="81"/>
      <c r="E9" s="81"/>
      <c r="F9" s="81"/>
      <c r="G9" s="81"/>
      <c r="H9" s="81"/>
      <c r="I9" s="81"/>
      <c r="J9" s="81"/>
      <c r="K9" s="81"/>
    </row>
  </sheetData>
  <mergeCells count="5">
    <mergeCell ref="A1:K1"/>
    <mergeCell ref="A3:K3"/>
    <mergeCell ref="A5:K5"/>
    <mergeCell ref="A9:K9"/>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5"/>
  <sheetViews>
    <sheetView workbookViewId="0">
      <pane ySplit="5" topLeftCell="A6" activePane="bottomLeft" state="frozen"/>
      <selection pane="bottomLeft" activeCell="B4" sqref="B4:E4"/>
    </sheetView>
  </sheetViews>
  <sheetFormatPr defaultColWidth="11.453125" defaultRowHeight="14.5" x14ac:dyDescent="0.35"/>
  <cols>
    <col min="1" max="1" width="22.54296875" style="1" customWidth="1"/>
    <col min="2" max="5" width="11.453125" style="1" customWidth="1"/>
    <col min="6" max="6" width="7.54296875" style="1" customWidth="1"/>
    <col min="7" max="10" width="11.453125" style="1" customWidth="1"/>
    <col min="11" max="11" width="11.54296875" style="1" customWidth="1"/>
    <col min="12" max="12" width="23.08984375" style="1" hidden="1" customWidth="1"/>
    <col min="13" max="16384" width="11.453125" style="1"/>
  </cols>
  <sheetData>
    <row r="1" spans="1:11" ht="35.25" customHeight="1" x14ac:dyDescent="0.35">
      <c r="A1" s="87" t="s">
        <v>63</v>
      </c>
      <c r="B1" s="87"/>
      <c r="C1" s="87"/>
      <c r="D1" s="87"/>
      <c r="E1" s="87"/>
      <c r="F1" s="87"/>
      <c r="G1" s="87"/>
      <c r="H1" s="87"/>
      <c r="I1" s="87"/>
      <c r="J1" s="87"/>
    </row>
    <row r="2" spans="1:11" ht="15" customHeight="1" x14ac:dyDescent="0.35">
      <c r="A2" s="15"/>
      <c r="B2" s="15"/>
      <c r="C2" s="15"/>
      <c r="D2" s="15"/>
      <c r="E2" s="15"/>
      <c r="F2" s="15"/>
      <c r="G2" s="15"/>
      <c r="H2" s="15"/>
      <c r="I2" s="15"/>
      <c r="J2" s="15"/>
    </row>
    <row r="3" spans="1:11" ht="15" customHeight="1" x14ac:dyDescent="0.35">
      <c r="A3" s="2"/>
      <c r="B3" s="3" t="s">
        <v>49</v>
      </c>
      <c r="C3" s="4"/>
      <c r="D3" s="4"/>
      <c r="E3" s="4"/>
      <c r="F3" s="5"/>
      <c r="G3" s="5"/>
      <c r="H3" s="5"/>
      <c r="I3" s="5"/>
      <c r="J3" s="5"/>
      <c r="K3" s="5"/>
    </row>
    <row r="4" spans="1:11" ht="15" customHeight="1" thickBot="1" x14ac:dyDescent="0.4">
      <c r="A4" s="2"/>
      <c r="B4" s="88" t="s">
        <v>0</v>
      </c>
      <c r="C4" s="88"/>
      <c r="D4" s="88"/>
      <c r="E4" s="88"/>
      <c r="F4" s="6"/>
      <c r="G4" s="90" t="str">
        <f>CONCATENATE(B4," per 1 million people")</f>
        <v>Total dwelling fires per 1 million people</v>
      </c>
      <c r="H4" s="90"/>
      <c r="I4" s="90"/>
      <c r="J4" s="90"/>
      <c r="K4" s="5"/>
    </row>
    <row r="5" spans="1:11" ht="29.5" thickBot="1" x14ac:dyDescent="0.4">
      <c r="A5" s="49" t="s">
        <v>48</v>
      </c>
      <c r="B5" s="60" t="s">
        <v>70</v>
      </c>
      <c r="C5" s="60" t="s">
        <v>71</v>
      </c>
      <c r="D5" s="60" t="s">
        <v>72</v>
      </c>
      <c r="E5" s="8" t="s">
        <v>1</v>
      </c>
      <c r="F5" s="9"/>
      <c r="G5" s="60" t="s">
        <v>70</v>
      </c>
      <c r="H5" s="60" t="s">
        <v>71</v>
      </c>
      <c r="I5" s="60" t="s">
        <v>72</v>
      </c>
      <c r="J5" s="8" t="s">
        <v>1</v>
      </c>
      <c r="K5" s="5"/>
    </row>
    <row r="6" spans="1:11" x14ac:dyDescent="0.35">
      <c r="A6" s="9" t="s">
        <v>2</v>
      </c>
      <c r="B6" s="10">
        <f>IF(FIRE0201_working!B6="..","..",ROUND(FIRE0201_working!B6,0))</f>
        <v>44601</v>
      </c>
      <c r="C6" s="10" t="str">
        <f>IF(FIRE0201_working!C6="..","..",ROUND(FIRE0201_working!C6,0))</f>
        <v>..</v>
      </c>
      <c r="D6" s="10" t="str">
        <f>IF(FIRE0201_working!D6="..","..",ROUND(FIRE0201_working!D6,0))</f>
        <v>..</v>
      </c>
      <c r="E6" s="70" t="str">
        <f>IF(FIRE0201_working!E6="..","..",ROUND(FIRE0201_working!E6,0))</f>
        <v>..</v>
      </c>
      <c r="F6" s="2"/>
      <c r="G6" s="10">
        <f>IF(FIRE0201_working!G6="..","..",ROUND(FIRE0201_working!G6,0))</f>
        <v>953</v>
      </c>
      <c r="H6" s="10" t="str">
        <f>IF(FIRE0201_working!H6="..","..",ROUND(FIRE0201_working!H6,0))</f>
        <v>..</v>
      </c>
      <c r="I6" s="10" t="str">
        <f>IF(FIRE0201_working!I6="..","..",ROUND(FIRE0201_working!I6,0))</f>
        <v>..</v>
      </c>
      <c r="J6" s="70" t="str">
        <f>IF(FIRE0201_working!J6="..","..",ROUND(FIRE0201_working!J6,0))</f>
        <v>..</v>
      </c>
      <c r="K6" s="5"/>
    </row>
    <row r="7" spans="1:11" x14ac:dyDescent="0.35">
      <c r="A7" s="9" t="s">
        <v>3</v>
      </c>
      <c r="B7" s="10">
        <f>IF(FIRE0201_working!B7="..","..",ROUND(FIRE0201_working!B7,0))</f>
        <v>44094</v>
      </c>
      <c r="C7" s="10" t="str">
        <f>IF(FIRE0201_working!C7="..","..",ROUND(FIRE0201_working!C7,0))</f>
        <v>..</v>
      </c>
      <c r="D7" s="10" t="str">
        <f>IF(FIRE0201_working!D7="..","..",ROUND(FIRE0201_working!D7,0))</f>
        <v>..</v>
      </c>
      <c r="E7" s="70" t="str">
        <f>IF(FIRE0201_working!E7="..","..",ROUND(FIRE0201_working!E7,0))</f>
        <v>..</v>
      </c>
      <c r="F7" s="2"/>
      <c r="G7" s="10">
        <f>IF(FIRE0201_working!G7="..","..",ROUND(FIRE0201_working!G7,0))</f>
        <v>943</v>
      </c>
      <c r="H7" s="10" t="str">
        <f>IF(FIRE0201_working!H7="..","..",ROUND(FIRE0201_working!H7,0))</f>
        <v>..</v>
      </c>
      <c r="I7" s="10" t="str">
        <f>IF(FIRE0201_working!I7="..","..",ROUND(FIRE0201_working!I7,0))</f>
        <v>..</v>
      </c>
      <c r="J7" s="70" t="str">
        <f>IF(FIRE0201_working!J7="..","..",ROUND(FIRE0201_working!J7,0))</f>
        <v>..</v>
      </c>
      <c r="K7" s="5"/>
    </row>
    <row r="8" spans="1:11" ht="15" customHeight="1" x14ac:dyDescent="0.35">
      <c r="A8" s="2" t="s">
        <v>5</v>
      </c>
      <c r="B8" s="10">
        <f>IF(FIRE0201_working!B8="..","..",ROUND(FIRE0201_working!B8,0))</f>
        <v>44964</v>
      </c>
      <c r="C8" s="10" t="str">
        <f>IF(FIRE0201_working!C8="..","..",ROUND(FIRE0201_working!C8,0))</f>
        <v>..</v>
      </c>
      <c r="D8" s="10" t="str">
        <f>IF(FIRE0201_working!D8="..","..",ROUND(FIRE0201_working!D8,0))</f>
        <v>..</v>
      </c>
      <c r="E8" s="70" t="str">
        <f>IF(FIRE0201_working!E8="..","..",ROUND(FIRE0201_working!E8,0))</f>
        <v>..</v>
      </c>
      <c r="F8" s="2"/>
      <c r="G8" s="10">
        <f>IF(FIRE0201_working!G8="..","..",ROUND(FIRE0201_working!G8,0))</f>
        <v>960</v>
      </c>
      <c r="H8" s="10" t="str">
        <f>IF(FIRE0201_working!H8="..","..",ROUND(FIRE0201_working!H8,0))</f>
        <v>..</v>
      </c>
      <c r="I8" s="10" t="str">
        <f>IF(FIRE0201_working!I8="..","..",ROUND(FIRE0201_working!I8,0))</f>
        <v>..</v>
      </c>
      <c r="J8" s="70" t="str">
        <f>IF(FIRE0201_working!J8="..","..",ROUND(FIRE0201_working!J8,0))</f>
        <v>..</v>
      </c>
      <c r="K8" s="5"/>
    </row>
    <row r="9" spans="1:11" ht="15" customHeight="1" x14ac:dyDescent="0.35">
      <c r="A9" s="2" t="s">
        <v>7</v>
      </c>
      <c r="B9" s="10">
        <f>IF(FIRE0201_working!B9="..","..",ROUND(FIRE0201_working!B9,0))</f>
        <v>47115</v>
      </c>
      <c r="C9" s="10" t="str">
        <f>IF(FIRE0201_working!C9="..","..",ROUND(FIRE0201_working!C9,0))</f>
        <v>..</v>
      </c>
      <c r="D9" s="10" t="str">
        <f>IF(FIRE0201_working!D9="..","..",ROUND(FIRE0201_working!D9,0))</f>
        <v>..</v>
      </c>
      <c r="E9" s="70" t="str">
        <f>IF(FIRE0201_working!E9="..","..",ROUND(FIRE0201_working!E9,0))</f>
        <v>..</v>
      </c>
      <c r="F9" s="2"/>
      <c r="G9" s="10">
        <f>IF(FIRE0201_working!G9="..","..",ROUND(FIRE0201_working!G9,0))</f>
        <v>1004</v>
      </c>
      <c r="H9" s="10" t="str">
        <f>IF(FIRE0201_working!H9="..","..",ROUND(FIRE0201_working!H9,0))</f>
        <v>..</v>
      </c>
      <c r="I9" s="10" t="str">
        <f>IF(FIRE0201_working!I9="..","..",ROUND(FIRE0201_working!I9,0))</f>
        <v>..</v>
      </c>
      <c r="J9" s="70" t="str">
        <f>IF(FIRE0201_working!J9="..","..",ROUND(FIRE0201_working!J9,0))</f>
        <v>..</v>
      </c>
      <c r="K9" s="5"/>
    </row>
    <row r="10" spans="1:11" ht="15" customHeight="1" x14ac:dyDescent="0.35">
      <c r="A10" s="2" t="s">
        <v>8</v>
      </c>
      <c r="B10" s="10">
        <f>IF(FIRE0201_working!B10="..","..",ROUND(FIRE0201_working!B10,0))</f>
        <v>49029</v>
      </c>
      <c r="C10" s="10" t="str">
        <f>IF(FIRE0201_working!C10="..","..",ROUND(FIRE0201_working!C10,0))</f>
        <v>..</v>
      </c>
      <c r="D10" s="10" t="str">
        <f>IF(FIRE0201_working!D10="..","..",ROUND(FIRE0201_working!D10,0))</f>
        <v>..</v>
      </c>
      <c r="E10" s="70" t="str">
        <f>IF(FIRE0201_working!E10="..","..",ROUND(FIRE0201_working!E10,0))</f>
        <v>..</v>
      </c>
      <c r="F10" s="2"/>
      <c r="G10" s="10">
        <f>IF(FIRE0201_working!G10="..","..",ROUND(FIRE0201_working!G10,0))</f>
        <v>1042</v>
      </c>
      <c r="H10" s="10" t="str">
        <f>IF(FIRE0201_working!H10="..","..",ROUND(FIRE0201_working!H10,0))</f>
        <v>..</v>
      </c>
      <c r="I10" s="10" t="str">
        <f>IF(FIRE0201_working!I10="..","..",ROUND(FIRE0201_working!I10,0))</f>
        <v>..</v>
      </c>
      <c r="J10" s="70" t="str">
        <f>IF(FIRE0201_working!J10="..","..",ROUND(FIRE0201_working!J10,0))</f>
        <v>..</v>
      </c>
      <c r="K10" s="5"/>
    </row>
    <row r="11" spans="1:11" ht="15" customHeight="1" x14ac:dyDescent="0.35">
      <c r="A11" s="2" t="s">
        <v>9</v>
      </c>
      <c r="B11" s="10">
        <f>IF(FIRE0201_working!B11="..","..",ROUND(FIRE0201_working!B11,0))</f>
        <v>49291</v>
      </c>
      <c r="C11" s="10" t="str">
        <f>IF(FIRE0201_working!C11="..","..",ROUND(FIRE0201_working!C11,0))</f>
        <v>..</v>
      </c>
      <c r="D11" s="10" t="str">
        <f>IF(FIRE0201_working!D11="..","..",ROUND(FIRE0201_working!D11,0))</f>
        <v>..</v>
      </c>
      <c r="E11" s="70" t="str">
        <f>IF(FIRE0201_working!E11="..","..",ROUND(FIRE0201_working!E11,0))</f>
        <v>..</v>
      </c>
      <c r="F11" s="2"/>
      <c r="G11" s="10">
        <f>IF(FIRE0201_working!G11="..","..",ROUND(FIRE0201_working!G11,0))</f>
        <v>1045</v>
      </c>
      <c r="H11" s="10" t="str">
        <f>IF(FIRE0201_working!H11="..","..",ROUND(FIRE0201_working!H11,0))</f>
        <v>..</v>
      </c>
      <c r="I11" s="10" t="str">
        <f>IF(FIRE0201_working!I11="..","..",ROUND(FIRE0201_working!I11,0))</f>
        <v>..</v>
      </c>
      <c r="J11" s="70" t="str">
        <f>IF(FIRE0201_working!J11="..","..",ROUND(FIRE0201_working!J11,0))</f>
        <v>..</v>
      </c>
      <c r="K11" s="5"/>
    </row>
    <row r="12" spans="1:11" ht="15" customHeight="1" x14ac:dyDescent="0.35">
      <c r="A12" s="2" t="s">
        <v>10</v>
      </c>
      <c r="B12" s="10">
        <f>IF(FIRE0201_working!B12="..","..",ROUND(FIRE0201_working!B12,0))</f>
        <v>48850</v>
      </c>
      <c r="C12" s="10" t="str">
        <f>IF(FIRE0201_working!C12="..","..",ROUND(FIRE0201_working!C12,0))</f>
        <v>..</v>
      </c>
      <c r="D12" s="10" t="str">
        <f>IF(FIRE0201_working!D12="..","..",ROUND(FIRE0201_working!D12,0))</f>
        <v>..</v>
      </c>
      <c r="E12" s="70" t="str">
        <f>IF(FIRE0201_working!E12="..","..",ROUND(FIRE0201_working!E12,0))</f>
        <v>..</v>
      </c>
      <c r="F12" s="2"/>
      <c r="G12" s="10">
        <f>IF(FIRE0201_working!G12="..","..",ROUND(FIRE0201_working!G12,0))</f>
        <v>1033</v>
      </c>
      <c r="H12" s="10" t="str">
        <f>IF(FIRE0201_working!H12="..","..",ROUND(FIRE0201_working!H12,0))</f>
        <v>..</v>
      </c>
      <c r="I12" s="10" t="str">
        <f>IF(FIRE0201_working!I12="..","..",ROUND(FIRE0201_working!I12,0))</f>
        <v>..</v>
      </c>
      <c r="J12" s="70" t="str">
        <f>IF(FIRE0201_working!J12="..","..",ROUND(FIRE0201_working!J12,0))</f>
        <v>..</v>
      </c>
      <c r="K12" s="5"/>
    </row>
    <row r="13" spans="1:11" ht="15" customHeight="1" x14ac:dyDescent="0.35">
      <c r="A13" s="2" t="s">
        <v>11</v>
      </c>
      <c r="B13" s="10">
        <f>IF(FIRE0201_working!B13="..","..",ROUND(FIRE0201_working!B13,0))</f>
        <v>49471</v>
      </c>
      <c r="C13" s="10" t="str">
        <f>IF(FIRE0201_working!C13="..","..",ROUND(FIRE0201_working!C13,0))</f>
        <v>..</v>
      </c>
      <c r="D13" s="10" t="str">
        <f>IF(FIRE0201_working!D13="..","..",ROUND(FIRE0201_working!D13,0))</f>
        <v>..</v>
      </c>
      <c r="E13" s="70" t="str">
        <f>IF(FIRE0201_working!E13="..","..",ROUND(FIRE0201_working!E13,0))</f>
        <v>..</v>
      </c>
      <c r="F13" s="2"/>
      <c r="G13" s="10">
        <f>IF(FIRE0201_working!G13="..","..",ROUND(FIRE0201_working!G13,0))</f>
        <v>1043</v>
      </c>
      <c r="H13" s="10" t="str">
        <f>IF(FIRE0201_working!H13="..","..",ROUND(FIRE0201_working!H13,0))</f>
        <v>..</v>
      </c>
      <c r="I13" s="10" t="str">
        <f>IF(FIRE0201_working!I13="..","..",ROUND(FIRE0201_working!I13,0))</f>
        <v>..</v>
      </c>
      <c r="J13" s="70" t="str">
        <f>IF(FIRE0201_working!J13="..","..",ROUND(FIRE0201_working!J13,0))</f>
        <v>..</v>
      </c>
      <c r="K13" s="5"/>
    </row>
    <row r="14" spans="1:11" ht="15" customHeight="1" x14ac:dyDescent="0.35">
      <c r="A14" s="2" t="s">
        <v>12</v>
      </c>
      <c r="B14" s="10">
        <f>IF(FIRE0201_working!B14="..","..",ROUND(FIRE0201_working!B14,0))</f>
        <v>49920</v>
      </c>
      <c r="C14" s="10" t="str">
        <f>IF(FIRE0201_working!C14="..","..",ROUND(FIRE0201_working!C14,0))</f>
        <v>..</v>
      </c>
      <c r="D14" s="10" t="str">
        <f>IF(FIRE0201_working!D14="..","..",ROUND(FIRE0201_working!D14,0))</f>
        <v>..</v>
      </c>
      <c r="E14" s="70" t="str">
        <f>IF(FIRE0201_working!E14="..","..",ROUND(FIRE0201_working!E14,0))</f>
        <v>..</v>
      </c>
      <c r="F14" s="2"/>
      <c r="G14" s="10">
        <f>IF(FIRE0201_working!G14="..","..",ROUND(FIRE0201_working!G14,0))</f>
        <v>1050</v>
      </c>
      <c r="H14" s="10" t="str">
        <f>IF(FIRE0201_working!H14="..","..",ROUND(FIRE0201_working!H14,0))</f>
        <v>..</v>
      </c>
      <c r="I14" s="10" t="str">
        <f>IF(FIRE0201_working!I14="..","..",ROUND(FIRE0201_working!I14,0))</f>
        <v>..</v>
      </c>
      <c r="J14" s="70" t="str">
        <f>IF(FIRE0201_working!J14="..","..",ROUND(FIRE0201_working!J14,0))</f>
        <v>..</v>
      </c>
      <c r="K14" s="5"/>
    </row>
    <row r="15" spans="1:11" ht="15" customHeight="1" x14ac:dyDescent="0.35">
      <c r="A15" s="2" t="s">
        <v>41</v>
      </c>
      <c r="B15" s="10">
        <f>IF(FIRE0201_working!B15="..","..",ROUND(FIRE0201_working!B15,0))</f>
        <v>48631</v>
      </c>
      <c r="C15" s="10">
        <f>IF(FIRE0201_working!C15="..","..",ROUND(FIRE0201_working!C15,0))</f>
        <v>9811</v>
      </c>
      <c r="D15" s="10" t="str">
        <f>IF(FIRE0201_working!D15="..","..",ROUND(FIRE0201_working!D15,0))</f>
        <v>..</v>
      </c>
      <c r="E15" s="70" t="str">
        <f>IF(FIRE0201_working!E15="..","..",ROUND(FIRE0201_working!E15,0))</f>
        <v>..</v>
      </c>
      <c r="F15" s="2"/>
      <c r="G15" s="10">
        <f>IF(FIRE0201_working!G15="..","..",ROUND(FIRE0201_working!G15,0))</f>
        <v>1020</v>
      </c>
      <c r="H15" s="10">
        <f>IF(FIRE0201_working!H15="..","..",ROUND(FIRE0201_working!H15,0))</f>
        <v>1931</v>
      </c>
      <c r="I15" s="10" t="str">
        <f>IF(FIRE0201_working!I15="..","..",ROUND(FIRE0201_working!I15,0))</f>
        <v>..</v>
      </c>
      <c r="J15" s="70" t="str">
        <f>IF(FIRE0201_working!J15="..","..",ROUND(FIRE0201_working!J15,0))</f>
        <v>..</v>
      </c>
      <c r="K15" s="5"/>
    </row>
    <row r="16" spans="1:11" ht="15" customHeight="1" x14ac:dyDescent="0.35">
      <c r="A16" s="2" t="s">
        <v>42</v>
      </c>
      <c r="B16" s="10">
        <f>IF(FIRE0201_working!B16="..","..",ROUND(FIRE0201_working!B16,0))</f>
        <v>49558</v>
      </c>
      <c r="C16" s="10">
        <f>IF(FIRE0201_working!C16="..","..",ROUND(FIRE0201_working!C16,0))</f>
        <v>9799</v>
      </c>
      <c r="D16" s="10" t="str">
        <f>IF(FIRE0201_working!D16="..","..",ROUND(FIRE0201_working!D16,0))</f>
        <v>..</v>
      </c>
      <c r="E16" s="70" t="str">
        <f>IF(FIRE0201_working!E16="..","..",ROUND(FIRE0201_working!E16,0))</f>
        <v>..</v>
      </c>
      <c r="F16" s="2"/>
      <c r="G16" s="10">
        <f>IF(FIRE0201_working!G16="..","..",ROUND(FIRE0201_working!G16,0))</f>
        <v>1035</v>
      </c>
      <c r="H16" s="10">
        <f>IF(FIRE0201_working!H16="..","..",ROUND(FIRE0201_working!H16,0))</f>
        <v>1928</v>
      </c>
      <c r="I16" s="10" t="str">
        <f>IF(FIRE0201_working!I16="..","..",ROUND(FIRE0201_working!I16,0))</f>
        <v>..</v>
      </c>
      <c r="J16" s="70" t="str">
        <f>IF(FIRE0201_working!J16="..","..",ROUND(FIRE0201_working!J16,0))</f>
        <v>..</v>
      </c>
      <c r="K16" s="5"/>
    </row>
    <row r="17" spans="1:11" ht="15" customHeight="1" x14ac:dyDescent="0.35">
      <c r="A17" s="2" t="s">
        <v>43</v>
      </c>
      <c r="B17" s="10">
        <f>IF(FIRE0201_working!B17="..","..",ROUND(FIRE0201_working!B17,0))</f>
        <v>50199</v>
      </c>
      <c r="C17" s="10">
        <f>IF(FIRE0201_working!C17="..","..",ROUND(FIRE0201_working!C17,0))</f>
        <v>9612</v>
      </c>
      <c r="D17" s="10" t="str">
        <f>IF(FIRE0201_working!D17="..","..",ROUND(FIRE0201_working!D17,0))</f>
        <v>..</v>
      </c>
      <c r="E17" s="70" t="str">
        <f>IF(FIRE0201_working!E17="..","..",ROUND(FIRE0201_working!E17,0))</f>
        <v>..</v>
      </c>
      <c r="F17" s="2"/>
      <c r="G17" s="10">
        <f>IF(FIRE0201_working!G17="..","..",ROUND(FIRE0201_working!G17,0))</f>
        <v>1046</v>
      </c>
      <c r="H17" s="10">
        <f>IF(FIRE0201_working!H17="..","..",ROUND(FIRE0201_working!H17,0))</f>
        <v>1890</v>
      </c>
      <c r="I17" s="10" t="str">
        <f>IF(FIRE0201_working!I17="..","..",ROUND(FIRE0201_working!I17,0))</f>
        <v>..</v>
      </c>
      <c r="J17" s="70" t="str">
        <f>IF(FIRE0201_working!J17="..","..",ROUND(FIRE0201_working!J17,0))</f>
        <v>..</v>
      </c>
      <c r="K17" s="5"/>
    </row>
    <row r="18" spans="1:11" ht="15" customHeight="1" x14ac:dyDescent="0.35">
      <c r="A18" s="2" t="s">
        <v>44</v>
      </c>
      <c r="B18" s="10">
        <f>IF(FIRE0201_working!B18="..","..",ROUND(FIRE0201_working!B18,0))</f>
        <v>50960</v>
      </c>
      <c r="C18" s="10">
        <f>IF(FIRE0201_working!C18="..","..",ROUND(FIRE0201_working!C18,0))</f>
        <v>9786</v>
      </c>
      <c r="D18" s="10" t="str">
        <f>IF(FIRE0201_working!D18="..","..",ROUND(FIRE0201_working!D18,0))</f>
        <v>..</v>
      </c>
      <c r="E18" s="70" t="str">
        <f>IF(FIRE0201_working!E18="..","..",ROUND(FIRE0201_working!E18,0))</f>
        <v>..</v>
      </c>
      <c r="F18" s="2"/>
      <c r="G18" s="10">
        <f>IF(FIRE0201_working!G18="..","..",ROUND(FIRE0201_working!G18,0))</f>
        <v>1059</v>
      </c>
      <c r="H18" s="10">
        <f>IF(FIRE0201_working!H18="..","..",ROUND(FIRE0201_working!H18,0))</f>
        <v>1922</v>
      </c>
      <c r="I18" s="10" t="str">
        <f>IF(FIRE0201_working!I18="..","..",ROUND(FIRE0201_working!I18,0))</f>
        <v>..</v>
      </c>
      <c r="J18" s="70" t="str">
        <f>IF(FIRE0201_working!J18="..","..",ROUND(FIRE0201_working!J18,0))</f>
        <v>..</v>
      </c>
      <c r="K18" s="5"/>
    </row>
    <row r="19" spans="1:11" ht="15" customHeight="1" x14ac:dyDescent="0.35">
      <c r="A19" s="2" t="s">
        <v>13</v>
      </c>
      <c r="B19" s="10">
        <f>IF(FIRE0201_working!B19="..","..",ROUND(FIRE0201_working!B19,0))</f>
        <v>51863</v>
      </c>
      <c r="C19" s="10">
        <f>IF(FIRE0201_working!C19="..","..",ROUND(FIRE0201_working!C19,0))</f>
        <v>9139</v>
      </c>
      <c r="D19" s="10">
        <f>IF(FIRE0201_working!D19="..","..",ROUND(FIRE0201_working!D19,0))</f>
        <v>3030</v>
      </c>
      <c r="E19" s="70">
        <f>IF(FIRE0201_working!E19="..","..",ROUND(FIRE0201_working!E19,0))</f>
        <v>64032</v>
      </c>
      <c r="F19" s="2"/>
      <c r="G19" s="10">
        <f>IF(FIRE0201_working!G19="..","..",ROUND(FIRE0201_working!G19,0))</f>
        <v>1075</v>
      </c>
      <c r="H19" s="10">
        <f>IF(FIRE0201_working!H19="..","..",ROUND(FIRE0201_working!H19,0))</f>
        <v>1791</v>
      </c>
      <c r="I19" s="10">
        <f>IF(FIRE0201_working!I19="..","..",ROUND(FIRE0201_working!I19,0))</f>
        <v>1049</v>
      </c>
      <c r="J19" s="70">
        <f>IF(FIRE0201_working!J19="..","..",ROUND(FIRE0201_working!J19,0))</f>
        <v>1139</v>
      </c>
      <c r="K19" s="5"/>
    </row>
    <row r="20" spans="1:11" ht="15" customHeight="1" x14ac:dyDescent="0.35">
      <c r="A20" s="2" t="s">
        <v>14</v>
      </c>
      <c r="B20" s="10">
        <f>IF(FIRE0201_working!B20="..","..",ROUND(FIRE0201_working!B20,0))</f>
        <v>53487</v>
      </c>
      <c r="C20" s="10">
        <f>IF(FIRE0201_working!C20="..","..",ROUND(FIRE0201_working!C20,0))</f>
        <v>9313</v>
      </c>
      <c r="D20" s="10">
        <f>IF(FIRE0201_working!D20="..","..",ROUND(FIRE0201_working!D20,0))</f>
        <v>3128</v>
      </c>
      <c r="E20" s="70">
        <f>IF(FIRE0201_working!E20="..","..",ROUND(FIRE0201_working!E20,0))</f>
        <v>65928</v>
      </c>
      <c r="F20" s="2"/>
      <c r="G20" s="10">
        <f>IF(FIRE0201_working!G20="..","..",ROUND(FIRE0201_working!G20,0))</f>
        <v>1105</v>
      </c>
      <c r="H20" s="10">
        <f>IF(FIRE0201_working!H20="..","..",ROUND(FIRE0201_working!H20,0))</f>
        <v>1825</v>
      </c>
      <c r="I20" s="10">
        <f>IF(FIRE0201_working!I20="..","..",ROUND(FIRE0201_working!I20,0))</f>
        <v>1083</v>
      </c>
      <c r="J20" s="70">
        <f>IF(FIRE0201_working!J20="..","..",ROUND(FIRE0201_working!J20,0))</f>
        <v>1169</v>
      </c>
      <c r="K20" s="5"/>
    </row>
    <row r="21" spans="1:11" ht="15" customHeight="1" x14ac:dyDescent="0.35">
      <c r="A21" s="2" t="s">
        <v>15</v>
      </c>
      <c r="B21" s="10">
        <f>IF(FIRE0201_working!B21="..","..",ROUND(FIRE0201_working!B21,0))</f>
        <v>56664</v>
      </c>
      <c r="C21" s="10">
        <f>IF(FIRE0201_working!C21="..","..",ROUND(FIRE0201_working!C21,0))</f>
        <v>9461</v>
      </c>
      <c r="D21" s="10">
        <f>IF(FIRE0201_working!D21="..","..",ROUND(FIRE0201_working!D21,0))</f>
        <v>3296</v>
      </c>
      <c r="E21" s="70">
        <f>IF(FIRE0201_working!E21="..","..",ROUND(FIRE0201_working!E21,0))</f>
        <v>69421</v>
      </c>
      <c r="F21" s="2"/>
      <c r="G21" s="10">
        <f>IF(FIRE0201_working!G21="..","..",ROUND(FIRE0201_working!G21,0))</f>
        <v>1168</v>
      </c>
      <c r="H21" s="10">
        <f>IF(FIRE0201_working!H21="..","..",ROUND(FIRE0201_working!H21,0))</f>
        <v>1858</v>
      </c>
      <c r="I21" s="10">
        <f>IF(FIRE0201_working!I21="..","..",ROUND(FIRE0201_working!I21,0))</f>
        <v>1140</v>
      </c>
      <c r="J21" s="70">
        <f>IF(FIRE0201_working!J21="..","..",ROUND(FIRE0201_working!J21,0))</f>
        <v>1229</v>
      </c>
      <c r="K21" s="5"/>
    </row>
    <row r="22" spans="1:11" ht="15" customHeight="1" x14ac:dyDescent="0.35">
      <c r="A22" s="2" t="s">
        <v>16</v>
      </c>
      <c r="B22" s="10">
        <f>IF(FIRE0201_working!B22="..","..",ROUND(FIRE0201_working!B22,0))</f>
        <v>57608</v>
      </c>
      <c r="C22" s="10">
        <f>IF(FIRE0201_working!C22="..","..",ROUND(FIRE0201_working!C22,0))</f>
        <v>9282</v>
      </c>
      <c r="D22" s="10">
        <f>IF(FIRE0201_working!D22="..","..",ROUND(FIRE0201_working!D22,0))</f>
        <v>3386</v>
      </c>
      <c r="E22" s="70">
        <f>IF(FIRE0201_working!E22="..","..",ROUND(FIRE0201_working!E22,0))</f>
        <v>70276</v>
      </c>
      <c r="F22" s="2"/>
      <c r="G22" s="10">
        <f>IF(FIRE0201_working!G22="..","..",ROUND(FIRE0201_working!G22,0))</f>
        <v>1184</v>
      </c>
      <c r="H22" s="10">
        <f>IF(FIRE0201_working!H22="..","..",ROUND(FIRE0201_working!H22,0))</f>
        <v>1826</v>
      </c>
      <c r="I22" s="10">
        <f>IF(FIRE0201_working!I22="..","..",ROUND(FIRE0201_working!I22,0))</f>
        <v>1170</v>
      </c>
      <c r="J22" s="70">
        <f>IF(FIRE0201_working!J22="..","..",ROUND(FIRE0201_working!J22,0))</f>
        <v>1241</v>
      </c>
      <c r="K22" s="5"/>
    </row>
    <row r="23" spans="1:11" ht="15" customHeight="1" x14ac:dyDescent="0.35">
      <c r="A23" s="2" t="s">
        <v>17</v>
      </c>
      <c r="B23" s="10">
        <f>IF(FIRE0201_working!B23="..","..",ROUND(FIRE0201_working!B23,0))</f>
        <v>55908</v>
      </c>
      <c r="C23" s="10">
        <f>IF(FIRE0201_working!C23="..","..",ROUND(FIRE0201_working!C23,0))</f>
        <v>9222</v>
      </c>
      <c r="D23" s="10">
        <f>IF(FIRE0201_working!D23="..","..",ROUND(FIRE0201_working!D23,0))</f>
        <v>3109</v>
      </c>
      <c r="E23" s="70">
        <f>IF(FIRE0201_working!E23="..","..",ROUND(FIRE0201_working!E23,0))</f>
        <v>68239</v>
      </c>
      <c r="F23" s="2"/>
      <c r="G23" s="10">
        <f>IF(FIRE0201_working!G23="..","..",ROUND(FIRE0201_working!G23,0))</f>
        <v>1145</v>
      </c>
      <c r="H23" s="10">
        <f>IF(FIRE0201_working!H23="..","..",ROUND(FIRE0201_working!H23,0))</f>
        <v>1816</v>
      </c>
      <c r="I23" s="10">
        <f>IF(FIRE0201_working!I23="..","..",ROUND(FIRE0201_working!I23,0))</f>
        <v>1072</v>
      </c>
      <c r="J23" s="70">
        <f>IF(FIRE0201_working!J23="..","..",ROUND(FIRE0201_working!J23,0))</f>
        <v>1201</v>
      </c>
      <c r="K23" s="5"/>
    </row>
    <row r="24" spans="1:11" ht="15" customHeight="1" x14ac:dyDescent="0.35">
      <c r="A24" s="9" t="s">
        <v>18</v>
      </c>
      <c r="B24" s="10">
        <f>IF(FIRE0201_working!B24="..","..",ROUND(FIRE0201_working!B24,0))</f>
        <v>58280</v>
      </c>
      <c r="C24" s="10">
        <f>IF(FIRE0201_working!C24="..","..",ROUND(FIRE0201_working!C24,0))</f>
        <v>9316</v>
      </c>
      <c r="D24" s="10">
        <f>IF(FIRE0201_working!D24="..","..",ROUND(FIRE0201_working!D24,0))</f>
        <v>3486</v>
      </c>
      <c r="E24" s="70">
        <f>IF(FIRE0201_working!E24="..","..",ROUND(FIRE0201_working!E24,0))</f>
        <v>71082</v>
      </c>
      <c r="F24" s="2"/>
      <c r="G24" s="10">
        <f>IF(FIRE0201_working!G24="..","..",ROUND(FIRE0201_working!G24,0))</f>
        <v>1189</v>
      </c>
      <c r="H24" s="10">
        <f>IF(FIRE0201_working!H24="..","..",ROUND(FIRE0201_working!H24,0))</f>
        <v>1837</v>
      </c>
      <c r="I24" s="10">
        <f>IF(FIRE0201_working!I24="..","..",ROUND(FIRE0201_working!I24,0))</f>
        <v>1202</v>
      </c>
      <c r="J24" s="70">
        <f>IF(FIRE0201_working!J24="..","..",ROUND(FIRE0201_working!J24,0))</f>
        <v>1247</v>
      </c>
      <c r="K24" s="5"/>
    </row>
    <row r="25" spans="1:11" ht="15" customHeight="1" x14ac:dyDescent="0.35">
      <c r="A25" s="9" t="s">
        <v>19</v>
      </c>
      <c r="B25" s="10">
        <f>IF(FIRE0201_working!B25="..","..",ROUND(FIRE0201_working!B25,0))</f>
        <v>54933</v>
      </c>
      <c r="C25" s="10">
        <f>IF(FIRE0201_working!C25="..","..",ROUND(FIRE0201_working!C25,0))</f>
        <v>9257</v>
      </c>
      <c r="D25" s="10">
        <f>IF(FIRE0201_working!D25="..","..",ROUND(FIRE0201_working!D25,0))</f>
        <v>3202</v>
      </c>
      <c r="E25" s="70">
        <f>IF(FIRE0201_working!E25="..","..",ROUND(FIRE0201_working!E25,0))</f>
        <v>67392</v>
      </c>
      <c r="F25" s="2"/>
      <c r="G25" s="10">
        <f>IF(FIRE0201_working!G25="..","..",ROUND(FIRE0201_working!G25,0))</f>
        <v>1116</v>
      </c>
      <c r="H25" s="10">
        <f>IF(FIRE0201_working!H25="..","..",ROUND(FIRE0201_working!H25,0))</f>
        <v>1828</v>
      </c>
      <c r="I25" s="10">
        <f>IF(FIRE0201_working!I25="..","..",ROUND(FIRE0201_working!I25,0))</f>
        <v>1102</v>
      </c>
      <c r="J25" s="70">
        <f>IF(FIRE0201_working!J25="..","..",ROUND(FIRE0201_working!J25,0))</f>
        <v>1178</v>
      </c>
      <c r="K25" s="5"/>
    </row>
    <row r="26" spans="1:11" ht="15" customHeight="1" x14ac:dyDescent="0.35">
      <c r="A26" s="9" t="s">
        <v>20</v>
      </c>
      <c r="B26" s="10">
        <f>IF(FIRE0201_working!B26="..","..",ROUND(FIRE0201_working!B26,0))</f>
        <v>54531</v>
      </c>
      <c r="C26" s="10">
        <f>IF(FIRE0201_working!C26="..","..",ROUND(FIRE0201_working!C26,0))</f>
        <v>8895</v>
      </c>
      <c r="D26" s="10">
        <f>IF(FIRE0201_working!D26="..","..",ROUND(FIRE0201_working!D26,0))</f>
        <v>3086</v>
      </c>
      <c r="E26" s="70">
        <f>IF(FIRE0201_working!E26="..","..",ROUND(FIRE0201_working!E26,0))</f>
        <v>66512</v>
      </c>
      <c r="F26" s="2"/>
      <c r="G26" s="10">
        <f>IF(FIRE0201_working!G26="..","..",ROUND(FIRE0201_working!G26,0))</f>
        <v>1103</v>
      </c>
      <c r="H26" s="10">
        <f>IF(FIRE0201_working!H26="..","..",ROUND(FIRE0201_working!H26,0))</f>
        <v>1756</v>
      </c>
      <c r="I26" s="10">
        <f>IF(FIRE0201_working!I26="..","..",ROUND(FIRE0201_working!I26,0))</f>
        <v>1060</v>
      </c>
      <c r="J26" s="70">
        <f>IF(FIRE0201_working!J26="..","..",ROUND(FIRE0201_working!J26,0))</f>
        <v>1158</v>
      </c>
      <c r="K26" s="5"/>
    </row>
    <row r="27" spans="1:11" ht="15" customHeight="1" x14ac:dyDescent="0.35">
      <c r="A27" s="9" t="s">
        <v>21</v>
      </c>
      <c r="B27" s="10">
        <f>IF(FIRE0201_working!B27="..","..",ROUND(FIRE0201_working!B27,0))</f>
        <v>48899</v>
      </c>
      <c r="C27" s="10">
        <f>IF(FIRE0201_working!C27="..","..",ROUND(FIRE0201_working!C27,0))</f>
        <v>7875</v>
      </c>
      <c r="D27" s="10">
        <f>IF(FIRE0201_working!D27="..","..",ROUND(FIRE0201_working!D27,0))</f>
        <v>2924</v>
      </c>
      <c r="E27" s="70">
        <f>IF(FIRE0201_working!E27="..","..",ROUND(FIRE0201_working!E27,0))</f>
        <v>59698</v>
      </c>
      <c r="F27" s="2"/>
      <c r="G27" s="10">
        <f>IF(FIRE0201_working!G27="..","..",ROUND(FIRE0201_working!G27,0))</f>
        <v>984</v>
      </c>
      <c r="H27" s="10">
        <f>IF(FIRE0201_working!H27="..","..",ROUND(FIRE0201_working!H27,0))</f>
        <v>1554</v>
      </c>
      <c r="I27" s="10">
        <f>IF(FIRE0201_working!I27="..","..",ROUND(FIRE0201_working!I27,0))</f>
        <v>1000</v>
      </c>
      <c r="J27" s="70">
        <f>IF(FIRE0201_working!J27="..","..",ROUND(FIRE0201_working!J27,0))</f>
        <v>1035</v>
      </c>
      <c r="K27" s="5"/>
    </row>
    <row r="28" spans="1:11" ht="15" customHeight="1" x14ac:dyDescent="0.35">
      <c r="A28" s="9" t="s">
        <v>22</v>
      </c>
      <c r="B28" s="10">
        <f>IF(FIRE0201_working!B28="..","..",ROUND(FIRE0201_working!B28,0))</f>
        <v>50830</v>
      </c>
      <c r="C28" s="10">
        <f>IF(FIRE0201_working!C28="..","..",ROUND(FIRE0201_working!C28,0))</f>
        <v>8131</v>
      </c>
      <c r="D28" s="10">
        <f>IF(FIRE0201_working!D28="..","..",ROUND(FIRE0201_working!D28,0))</f>
        <v>2787</v>
      </c>
      <c r="E28" s="70">
        <f>IF(FIRE0201_working!E28="..","..",ROUND(FIRE0201_working!E28,0))</f>
        <v>61748</v>
      </c>
      <c r="F28" s="2"/>
      <c r="G28" s="10">
        <f>IF(FIRE0201_working!G28="..","..",ROUND(FIRE0201_working!G28,0))</f>
        <v>1018</v>
      </c>
      <c r="H28" s="10">
        <f>IF(FIRE0201_working!H28="..","..",ROUND(FIRE0201_working!H28,0))</f>
        <v>1604</v>
      </c>
      <c r="I28" s="10">
        <f>IF(FIRE0201_working!I28="..","..",ROUND(FIRE0201_working!I28,0))</f>
        <v>949</v>
      </c>
      <c r="J28" s="70">
        <f>IF(FIRE0201_working!J28="..","..",ROUND(FIRE0201_working!J28,0))</f>
        <v>1066</v>
      </c>
      <c r="K28" s="5"/>
    </row>
    <row r="29" spans="1:11" ht="15" customHeight="1" x14ac:dyDescent="0.35">
      <c r="A29" s="9" t="s">
        <v>23</v>
      </c>
      <c r="B29" s="10">
        <f>IF(FIRE0201_working!B29="..","..",ROUND(FIRE0201_working!B29,0))</f>
        <v>47434</v>
      </c>
      <c r="C29" s="10">
        <f>IF(FIRE0201_working!C29="..","..",ROUND(FIRE0201_working!C29,0))</f>
        <v>7048</v>
      </c>
      <c r="D29" s="10">
        <f>IF(FIRE0201_working!D29="..","..",ROUND(FIRE0201_working!D29,0))</f>
        <v>2592</v>
      </c>
      <c r="E29" s="70">
        <f>IF(FIRE0201_working!E29="..","..",ROUND(FIRE0201_working!E29,0))</f>
        <v>57074</v>
      </c>
      <c r="F29" s="2"/>
      <c r="G29" s="10">
        <f>IF(FIRE0201_working!G29="..","..",ROUND(FIRE0201_working!G29,0))</f>
        <v>945</v>
      </c>
      <c r="H29" s="10">
        <f>IF(FIRE0201_working!H29="..","..",ROUND(FIRE0201_working!H29,0))</f>
        <v>1386</v>
      </c>
      <c r="I29" s="10">
        <f>IF(FIRE0201_working!I29="..","..",ROUND(FIRE0201_working!I29,0))</f>
        <v>876</v>
      </c>
      <c r="J29" s="70">
        <f>IF(FIRE0201_working!J29="..","..",ROUND(FIRE0201_working!J29,0))</f>
        <v>980</v>
      </c>
      <c r="K29" s="5"/>
    </row>
    <row r="30" spans="1:11" ht="15" customHeight="1" x14ac:dyDescent="0.35">
      <c r="A30" s="9" t="s">
        <v>24</v>
      </c>
      <c r="B30" s="10">
        <f>IF(FIRE0201_working!B30="..","..",ROUND(FIRE0201_working!B30,0))</f>
        <v>46248</v>
      </c>
      <c r="C30" s="10">
        <f>IF(FIRE0201_working!C30="..","..",ROUND(FIRE0201_working!C30,0))</f>
        <v>7061</v>
      </c>
      <c r="D30" s="10">
        <f>IF(FIRE0201_working!D30="..","..",ROUND(FIRE0201_working!D30,0))</f>
        <v>2548</v>
      </c>
      <c r="E30" s="70">
        <f>IF(FIRE0201_working!E30="..","..",ROUND(FIRE0201_working!E30,0))</f>
        <v>55857</v>
      </c>
      <c r="F30" s="2"/>
      <c r="G30" s="10">
        <f>IF(FIRE0201_working!G30="..","..",ROUND(FIRE0201_working!G30,0))</f>
        <v>914</v>
      </c>
      <c r="H30" s="10">
        <f>IF(FIRE0201_working!H30="..","..",ROUND(FIRE0201_working!H30,0))</f>
        <v>1382</v>
      </c>
      <c r="I30" s="10">
        <f>IF(FIRE0201_working!I30="..","..",ROUND(FIRE0201_working!I30,0))</f>
        <v>858</v>
      </c>
      <c r="J30" s="70">
        <f>IF(FIRE0201_working!J30="..","..",ROUND(FIRE0201_working!J30,0))</f>
        <v>952</v>
      </c>
      <c r="K30" s="5"/>
    </row>
    <row r="31" spans="1:11" ht="15" customHeight="1" x14ac:dyDescent="0.35">
      <c r="A31" s="9" t="s">
        <v>25</v>
      </c>
      <c r="B31" s="10">
        <f>IF(FIRE0201_working!B31="..","..",ROUND(FIRE0201_working!B31,0))</f>
        <v>44422</v>
      </c>
      <c r="C31" s="10">
        <f>IF(FIRE0201_working!C31="..","..",ROUND(FIRE0201_working!C31,0))</f>
        <v>6963</v>
      </c>
      <c r="D31" s="10">
        <f>IF(FIRE0201_working!D31="..","..",ROUND(FIRE0201_working!D31,0))</f>
        <v>2400</v>
      </c>
      <c r="E31" s="70">
        <f>IF(FIRE0201_working!E31="..","..",ROUND(FIRE0201_working!E31,0))</f>
        <v>53785</v>
      </c>
      <c r="F31" s="2"/>
      <c r="G31" s="10">
        <f>IF(FIRE0201_working!G31="..","..",ROUND(FIRE0201_working!G31,0))</f>
        <v>872</v>
      </c>
      <c r="H31" s="10">
        <f>IF(FIRE0201_working!H31="..","..",ROUND(FIRE0201_working!H31,0))</f>
        <v>1356</v>
      </c>
      <c r="I31" s="10">
        <f>IF(FIRE0201_working!I31="..","..",ROUND(FIRE0201_working!I31,0))</f>
        <v>804</v>
      </c>
      <c r="J31" s="70">
        <f>IF(FIRE0201_working!J31="..","..",ROUND(FIRE0201_working!J31,0))</f>
        <v>910</v>
      </c>
      <c r="K31" s="5"/>
    </row>
    <row r="32" spans="1:11" ht="15" customHeight="1" x14ac:dyDescent="0.35">
      <c r="A32" s="9" t="s">
        <v>26</v>
      </c>
      <c r="B32" s="10">
        <f>IF(FIRE0201_working!B32="..","..",ROUND(FIRE0201_working!B32,0))</f>
        <v>41336</v>
      </c>
      <c r="C32" s="10">
        <f>IF(FIRE0201_working!C32="..","..",ROUND(FIRE0201_working!C32,0))</f>
        <v>6666</v>
      </c>
      <c r="D32" s="10">
        <f>IF(FIRE0201_working!D32="..","..",ROUND(FIRE0201_working!D32,0))</f>
        <v>2380</v>
      </c>
      <c r="E32" s="70">
        <f>IF(FIRE0201_working!E32="..","..",ROUND(FIRE0201_working!E32,0))</f>
        <v>50382</v>
      </c>
      <c r="F32" s="2"/>
      <c r="G32" s="10">
        <f>IF(FIRE0201_working!G32="..","..",ROUND(FIRE0201_working!G32,0))</f>
        <v>804</v>
      </c>
      <c r="H32" s="10">
        <f>IF(FIRE0201_working!H32="..","..",ROUND(FIRE0201_working!H32,0))</f>
        <v>1289</v>
      </c>
      <c r="I32" s="10">
        <f>IF(FIRE0201_working!I32="..","..",ROUND(FIRE0201_working!I32,0))</f>
        <v>792</v>
      </c>
      <c r="J32" s="70">
        <f>IF(FIRE0201_working!J32="..","..",ROUND(FIRE0201_working!J32,0))</f>
        <v>846</v>
      </c>
      <c r="K32" s="5"/>
    </row>
    <row r="33" spans="1:11" ht="15" customHeight="1" x14ac:dyDescent="0.35">
      <c r="A33" s="9" t="s">
        <v>27</v>
      </c>
      <c r="B33" s="10">
        <f>IF(FIRE0201_working!B33="..","..",ROUND(FIRE0201_working!B33,0))</f>
        <v>38584</v>
      </c>
      <c r="C33" s="10">
        <f>IF(FIRE0201_working!C33="..","..",ROUND(FIRE0201_working!C33,0))</f>
        <v>6705</v>
      </c>
      <c r="D33" s="10">
        <f>IF(FIRE0201_working!D33="..","..",ROUND(FIRE0201_working!D33,0))</f>
        <v>2257</v>
      </c>
      <c r="E33" s="70">
        <f>IF(FIRE0201_working!E33="..","..",ROUND(FIRE0201_working!E33,0))</f>
        <v>47546</v>
      </c>
      <c r="F33" s="2"/>
      <c r="G33" s="10">
        <f>IF(FIRE0201_working!G33="..","..",ROUND(FIRE0201_working!G33,0))</f>
        <v>745</v>
      </c>
      <c r="H33" s="10">
        <f>IF(FIRE0201_working!H33="..","..",ROUND(FIRE0201_working!H33,0))</f>
        <v>1289</v>
      </c>
      <c r="I33" s="10">
        <f>IF(FIRE0201_working!I33="..","..",ROUND(FIRE0201_working!I33,0))</f>
        <v>746</v>
      </c>
      <c r="J33" s="70">
        <f>IF(FIRE0201_working!J33="..","..",ROUND(FIRE0201_working!J33,0))</f>
        <v>792</v>
      </c>
      <c r="K33" s="5"/>
    </row>
    <row r="34" spans="1:11" ht="15" customHeight="1" x14ac:dyDescent="0.35">
      <c r="A34" s="9" t="s">
        <v>28</v>
      </c>
      <c r="B34" s="10">
        <f>IF(FIRE0201_working!B34="..","..",ROUND(FIRE0201_working!B34,0))</f>
        <v>38376</v>
      </c>
      <c r="C34" s="10">
        <f>IF(FIRE0201_working!C34="..","..",ROUND(FIRE0201_working!C34,0))</f>
        <v>6560</v>
      </c>
      <c r="D34" s="10">
        <f>IF(FIRE0201_working!D34="..","..",ROUND(FIRE0201_working!D34,0))</f>
        <v>2202</v>
      </c>
      <c r="E34" s="70">
        <f>IF(FIRE0201_working!E34="..","..",ROUND(FIRE0201_working!E34,0))</f>
        <v>47138</v>
      </c>
      <c r="F34" s="2"/>
      <c r="G34" s="10">
        <f>IF(FIRE0201_working!G34="..","..",ROUND(FIRE0201_working!G34,0))</f>
        <v>735</v>
      </c>
      <c r="H34" s="10">
        <f>IF(FIRE0201_working!H34="..","..",ROUND(FIRE0201_working!H34,0))</f>
        <v>1254</v>
      </c>
      <c r="I34" s="10">
        <f>IF(FIRE0201_working!I34="..","..",ROUND(FIRE0201_working!I34,0))</f>
        <v>725</v>
      </c>
      <c r="J34" s="70">
        <f>IF(FIRE0201_working!J34="..","..",ROUND(FIRE0201_working!J34,0))</f>
        <v>780</v>
      </c>
      <c r="K34" s="5"/>
    </row>
    <row r="35" spans="1:11" ht="15" customHeight="1" x14ac:dyDescent="0.35">
      <c r="A35" s="9" t="s">
        <v>29</v>
      </c>
      <c r="B35" s="10">
        <f>IF(FIRE0201_working!B35="..","..",ROUND(FIRE0201_working!B35,0))</f>
        <v>36611</v>
      </c>
      <c r="C35" s="10">
        <f>IF(FIRE0201_working!C35="..","..",ROUND(FIRE0201_working!C35,0))</f>
        <v>6293</v>
      </c>
      <c r="D35" s="10">
        <f>IF(FIRE0201_working!D35="..","..",ROUND(FIRE0201_working!D35,0))</f>
        <v>2108</v>
      </c>
      <c r="E35" s="70">
        <f>IF(FIRE0201_working!E35="..","..",ROUND(FIRE0201_working!E35,0))</f>
        <v>45012</v>
      </c>
      <c r="F35" s="2"/>
      <c r="G35" s="10">
        <f>IF(FIRE0201_working!G35="..","..",ROUND(FIRE0201_working!G35,0))</f>
        <v>695</v>
      </c>
      <c r="H35" s="10">
        <f>IF(FIRE0201_working!H35="..","..",ROUND(FIRE0201_working!H35,0))</f>
        <v>1196</v>
      </c>
      <c r="I35" s="10">
        <f>IF(FIRE0201_working!I35="..","..",ROUND(FIRE0201_working!I35,0))</f>
        <v>691</v>
      </c>
      <c r="J35" s="70">
        <f>IF(FIRE0201_working!J35="..","..",ROUND(FIRE0201_working!J35,0))</f>
        <v>738</v>
      </c>
      <c r="K35" s="5"/>
    </row>
    <row r="36" spans="1:11" ht="15" customHeight="1" x14ac:dyDescent="0.35">
      <c r="A36" s="9" t="s">
        <v>30</v>
      </c>
      <c r="B36" s="10">
        <f>IF(FIRE0201_working!B36="..","..",ROUND(FIRE0201_working!B36,0))</f>
        <v>35417</v>
      </c>
      <c r="C36" s="10">
        <f>IF(FIRE0201_working!C36="..","..",ROUND(FIRE0201_working!C36,0))</f>
        <v>6159</v>
      </c>
      <c r="D36" s="10">
        <f>IF(FIRE0201_working!D36="..","..",ROUND(FIRE0201_working!D36,0))</f>
        <v>2022</v>
      </c>
      <c r="E36" s="70">
        <f>IF(FIRE0201_working!E36="..","..",ROUND(FIRE0201_working!E36,0))</f>
        <v>43598</v>
      </c>
      <c r="F36" s="2"/>
      <c r="G36" s="10">
        <f>IF(FIRE0201_working!G36="..","..",ROUND(FIRE0201_working!G36,0))</f>
        <v>667</v>
      </c>
      <c r="H36" s="10">
        <f>IF(FIRE0201_working!H36="..","..",ROUND(FIRE0201_working!H36,0))</f>
        <v>1162</v>
      </c>
      <c r="I36" s="10">
        <f>IF(FIRE0201_working!I36="..","..",ROUND(FIRE0201_working!I36,0))</f>
        <v>660</v>
      </c>
      <c r="J36" s="70">
        <f>IF(FIRE0201_working!J36="..","..",ROUND(FIRE0201_working!J36,0))</f>
        <v>709</v>
      </c>
      <c r="K36" s="5"/>
    </row>
    <row r="37" spans="1:11" ht="15" customHeight="1" x14ac:dyDescent="0.35">
      <c r="A37" s="9" t="s">
        <v>31</v>
      </c>
      <c r="B37" s="10">
        <f>IF(FIRE0201_working!B37="..","..",ROUND(FIRE0201_working!B37,0))</f>
        <v>33300</v>
      </c>
      <c r="C37" s="10">
        <f>IF(FIRE0201_working!C37="..","..",ROUND(FIRE0201_working!C37,0))</f>
        <v>5836</v>
      </c>
      <c r="D37" s="10">
        <f>IF(FIRE0201_working!D37="..","..",ROUND(FIRE0201_working!D37,0))</f>
        <v>1911</v>
      </c>
      <c r="E37" s="70">
        <f>IF(FIRE0201_working!E37="..","..",ROUND(FIRE0201_working!E37,0))</f>
        <v>41047</v>
      </c>
      <c r="F37" s="2"/>
      <c r="G37" s="10">
        <f>IF(FIRE0201_working!G37="..","..",ROUND(FIRE0201_working!G37,0))</f>
        <v>623</v>
      </c>
      <c r="H37" s="10">
        <f>IF(FIRE0201_working!H37="..","..",ROUND(FIRE0201_working!H37,0))</f>
        <v>1098</v>
      </c>
      <c r="I37" s="10">
        <f>IF(FIRE0201_working!I37="..","..",ROUND(FIRE0201_working!I37,0))</f>
        <v>622</v>
      </c>
      <c r="J37" s="70">
        <f>IF(FIRE0201_working!J37="..","..",ROUND(FIRE0201_working!J37,0))</f>
        <v>663</v>
      </c>
      <c r="K37" s="5"/>
    </row>
    <row r="38" spans="1:11" ht="15" customHeight="1" x14ac:dyDescent="0.35">
      <c r="A38" s="9" t="s">
        <v>32</v>
      </c>
      <c r="B38" s="10">
        <f>IF(FIRE0201_working!B38="..","..",ROUND(FIRE0201_working!B38,0))</f>
        <v>31910</v>
      </c>
      <c r="C38" s="10">
        <f>IF(FIRE0201_working!C38="..","..",ROUND(FIRE0201_working!C38,0))</f>
        <v>5334</v>
      </c>
      <c r="D38" s="10">
        <f>IF(FIRE0201_working!D38="..","..",ROUND(FIRE0201_working!D38,0))</f>
        <v>1910</v>
      </c>
      <c r="E38" s="70">
        <f>IF(FIRE0201_working!E38="..","..",ROUND(FIRE0201_working!E38,0))</f>
        <v>39154</v>
      </c>
      <c r="F38" s="2"/>
      <c r="G38" s="10">
        <f>IF(FIRE0201_working!G38="..","..",ROUND(FIRE0201_working!G38,0))</f>
        <v>592</v>
      </c>
      <c r="H38" s="10">
        <f>IF(FIRE0201_working!H38="..","..",ROUND(FIRE0201_working!H38,0))</f>
        <v>1001</v>
      </c>
      <c r="I38" s="10">
        <f>IF(FIRE0201_working!I38="..","..",ROUND(FIRE0201_working!I38,0))</f>
        <v>620</v>
      </c>
      <c r="J38" s="70">
        <f>IF(FIRE0201_working!J38="..","..",ROUND(FIRE0201_working!J38,0))</f>
        <v>629</v>
      </c>
      <c r="K38" s="5"/>
    </row>
    <row r="39" spans="1:11" ht="15" customHeight="1" x14ac:dyDescent="0.35">
      <c r="A39" s="9" t="s">
        <v>33</v>
      </c>
      <c r="B39" s="10">
        <f>IF(FIRE0201_working!B39="..","..",ROUND(FIRE0201_working!B39,0))</f>
        <v>31334</v>
      </c>
      <c r="C39" s="10">
        <f>IF(FIRE0201_working!C39="..","..",ROUND(FIRE0201_working!C39,0))</f>
        <v>5582</v>
      </c>
      <c r="D39" s="10">
        <f>IF(FIRE0201_working!D39="..","..",ROUND(FIRE0201_working!D39,0))</f>
        <v>1808</v>
      </c>
      <c r="E39" s="70">
        <f>IF(FIRE0201_working!E39="..","..",ROUND(FIRE0201_working!E39,0))</f>
        <v>38724</v>
      </c>
      <c r="F39" s="9"/>
      <c r="G39" s="10">
        <f>IF(FIRE0201_working!G39="..","..",ROUND(FIRE0201_working!G39,0))</f>
        <v>577</v>
      </c>
      <c r="H39" s="10">
        <f>IF(FIRE0201_working!H39="..","..",ROUND(FIRE0201_working!H39,0))</f>
        <v>1044</v>
      </c>
      <c r="I39" s="10">
        <f>IF(FIRE0201_working!I39="..","..",ROUND(FIRE0201_working!I39,0))</f>
        <v>585</v>
      </c>
      <c r="J39" s="70">
        <f>IF(FIRE0201_working!J39="..","..",ROUND(FIRE0201_working!J39,0))</f>
        <v>617</v>
      </c>
      <c r="K39" s="5"/>
    </row>
    <row r="40" spans="1:11" ht="15" customHeight="1" x14ac:dyDescent="0.35">
      <c r="A40" s="9" t="s">
        <v>34</v>
      </c>
      <c r="B40" s="11">
        <f>IF(FIRE0201_working!B40="..","..",ROUND(FIRE0201_working!B40,0))</f>
        <v>31371</v>
      </c>
      <c r="C40" s="11">
        <f>IF(FIRE0201_working!C40="..","..",ROUND(FIRE0201_working!C40,0))</f>
        <v>5677</v>
      </c>
      <c r="D40" s="11">
        <f>IF(FIRE0201_working!D40="..","..",ROUND(FIRE0201_working!D40,0))</f>
        <v>1775</v>
      </c>
      <c r="E40" s="71">
        <f>IF(FIRE0201_working!E40="..","..",ROUND(FIRE0201_working!E40,0))</f>
        <v>38823</v>
      </c>
      <c r="F40" s="9"/>
      <c r="G40" s="11">
        <f>IF(FIRE0201_working!G40="..","..",ROUND(FIRE0201_working!G40,0))</f>
        <v>573</v>
      </c>
      <c r="H40" s="11">
        <f>IF(FIRE0201_working!H40="..","..",ROUND(FIRE0201_working!H40,0))</f>
        <v>1057</v>
      </c>
      <c r="I40" s="11">
        <f>IF(FIRE0201_working!I40="..","..",ROUND(FIRE0201_working!I40,0))</f>
        <v>573</v>
      </c>
      <c r="J40" s="71">
        <f>IF(FIRE0201_working!J40="..","..",ROUND(FIRE0201_working!J40,0))</f>
        <v>614</v>
      </c>
      <c r="K40" s="5"/>
    </row>
    <row r="41" spans="1:11" ht="15" customHeight="1" x14ac:dyDescent="0.35">
      <c r="A41" s="9" t="s">
        <v>35</v>
      </c>
      <c r="B41" s="11">
        <f>IF(FIRE0201_working!B41="..","..",ROUND(FIRE0201_working!B41,0))</f>
        <v>30346</v>
      </c>
      <c r="C41" s="11">
        <f>IF(FIRE0201_working!C41="..","..",ROUND(FIRE0201_working!C41,0))</f>
        <v>5549</v>
      </c>
      <c r="D41" s="11">
        <f>IF(FIRE0201_working!D41="..","..",ROUND(FIRE0201_working!D41,0))</f>
        <v>1858</v>
      </c>
      <c r="E41" s="71">
        <f>IF(FIRE0201_working!E41="..","..",ROUND(FIRE0201_working!E41,0))</f>
        <v>37753</v>
      </c>
      <c r="F41" s="9"/>
      <c r="G41" s="11">
        <f>IF(FIRE0201_working!G41="..","..",ROUND(FIRE0201_working!G41,0))</f>
        <v>549</v>
      </c>
      <c r="H41" s="11">
        <f>IF(FIRE0201_working!H41="..","..",ROUND(FIRE0201_working!H41,0))</f>
        <v>1027</v>
      </c>
      <c r="I41" s="11">
        <f>IF(FIRE0201_working!I41="..","..",ROUND(FIRE0201_working!I41,0))</f>
        <v>597</v>
      </c>
      <c r="J41" s="71">
        <f>IF(FIRE0201_working!J41="..","..",ROUND(FIRE0201_working!J41,0))</f>
        <v>592</v>
      </c>
      <c r="K41" s="5"/>
    </row>
    <row r="42" spans="1:11" ht="15" customHeight="1" x14ac:dyDescent="0.35">
      <c r="A42" s="9" t="s">
        <v>36</v>
      </c>
      <c r="B42" s="11">
        <f>IF(FIRE0201_working!B42="..","..",ROUND(FIRE0201_working!B42,0))</f>
        <v>30813</v>
      </c>
      <c r="C42" s="11">
        <f>IF(FIRE0201_working!C42="..","..",ROUND(FIRE0201_working!C42,0))</f>
        <v>5321</v>
      </c>
      <c r="D42" s="11">
        <f>IF(FIRE0201_working!D42="..","..",ROUND(FIRE0201_working!D42,0))</f>
        <v>1617</v>
      </c>
      <c r="E42" s="71">
        <f>IF(FIRE0201_working!E42="..","..",ROUND(FIRE0201_working!E42,0))</f>
        <v>37751</v>
      </c>
      <c r="F42" s="9"/>
      <c r="G42" s="11">
        <f>IF(FIRE0201_working!G42="..","..",ROUND(FIRE0201_working!G42,0))</f>
        <v>554</v>
      </c>
      <c r="H42" s="11">
        <f>IF(FIRE0201_working!H42="..","..",ROUND(FIRE0201_working!H42,0))</f>
        <v>981</v>
      </c>
      <c r="I42" s="11">
        <f>IF(FIRE0201_working!I42="..","..",ROUND(FIRE0201_working!I42,0))</f>
        <v>517</v>
      </c>
      <c r="J42" s="71">
        <f>IF(FIRE0201_working!J42="..","..",ROUND(FIRE0201_working!J42,0))</f>
        <v>588</v>
      </c>
      <c r="K42" s="5"/>
    </row>
    <row r="43" spans="1:11" ht="15" customHeight="1" thickBot="1" x14ac:dyDescent="0.4">
      <c r="A43" s="49" t="s">
        <v>77</v>
      </c>
      <c r="B43" s="12">
        <f>IF(FIRE0201_working!B43="..","..",ROUND(FIRE0201_working!B43,0))</f>
        <v>29586</v>
      </c>
      <c r="C43" s="12">
        <f>IF(FIRE0201_working!C43="..","..",ROUND(FIRE0201_working!C43,0))</f>
        <v>5137</v>
      </c>
      <c r="D43" s="12">
        <f>IF(FIRE0201_working!D43="..","..",ROUND(FIRE0201_working!D43,0))</f>
        <v>1554</v>
      </c>
      <c r="E43" s="72">
        <f>IF(FIRE0201_working!E43="..","..",ROUND(FIRE0201_working!E43,0))</f>
        <v>36277</v>
      </c>
      <c r="F43" s="7"/>
      <c r="G43" s="12">
        <f>IF(FIRE0201_working!G43="..","..",ROUND(FIRE0201_working!G43,0))</f>
        <v>529</v>
      </c>
      <c r="H43" s="12">
        <f>IF(FIRE0201_working!H43="..","..",ROUND(FIRE0201_working!H43,0))</f>
        <v>945</v>
      </c>
      <c r="I43" s="12">
        <f>IF(FIRE0201_working!I43="..","..",ROUND(FIRE0201_working!I43,0))</f>
        <v>495</v>
      </c>
      <c r="J43" s="72">
        <f>IF(FIRE0201_working!J43="..","..",ROUND(FIRE0201_working!J43,0))</f>
        <v>562</v>
      </c>
      <c r="K43" s="5"/>
    </row>
    <row r="44" spans="1:11" x14ac:dyDescent="0.35">
      <c r="A44" s="5"/>
      <c r="B44" s="26"/>
      <c r="C44" s="27"/>
      <c r="D44" s="6"/>
      <c r="E44" s="5"/>
      <c r="F44" s="5"/>
      <c r="G44" s="5"/>
      <c r="H44" s="5"/>
      <c r="I44" s="5"/>
      <c r="J44" s="5"/>
      <c r="K44" s="5"/>
    </row>
    <row r="45" spans="1:11" ht="12.75" customHeight="1" x14ac:dyDescent="0.35">
      <c r="A45" s="13" t="s">
        <v>64</v>
      </c>
      <c r="B45" s="26"/>
      <c r="C45" s="27"/>
      <c r="D45" s="6"/>
      <c r="E45" s="5"/>
      <c r="F45" s="5"/>
      <c r="G45" s="5"/>
      <c r="H45" s="5"/>
      <c r="I45" s="5"/>
      <c r="J45" s="5"/>
      <c r="K45" s="5"/>
    </row>
    <row r="46" spans="1:11" ht="29" customHeight="1" x14ac:dyDescent="0.35">
      <c r="A46" s="81" t="s">
        <v>50</v>
      </c>
      <c r="B46" s="81"/>
      <c r="C46" s="81"/>
      <c r="D46" s="81"/>
      <c r="E46" s="81"/>
      <c r="F46" s="81"/>
      <c r="G46" s="81"/>
      <c r="H46" s="81"/>
      <c r="I46" s="81"/>
      <c r="J46" s="81"/>
      <c r="K46" s="5"/>
    </row>
    <row r="47" spans="1:11" ht="12.75" customHeight="1" x14ac:dyDescent="0.35">
      <c r="A47" s="83" t="s">
        <v>51</v>
      </c>
      <c r="B47" s="84"/>
      <c r="C47" s="84"/>
      <c r="D47" s="84"/>
      <c r="E47" s="84"/>
      <c r="F47" s="84"/>
      <c r="G47" s="84"/>
      <c r="H47" s="84"/>
      <c r="I47" s="84"/>
      <c r="J47" s="84"/>
      <c r="K47" s="5"/>
    </row>
    <row r="48" spans="1:11" ht="12.75" customHeight="1" x14ac:dyDescent="0.35">
      <c r="A48" s="89" t="s">
        <v>52</v>
      </c>
      <c r="B48" s="89"/>
      <c r="C48" s="89"/>
      <c r="D48" s="89"/>
      <c r="E48" s="89"/>
      <c r="F48" s="89"/>
      <c r="G48" s="89"/>
      <c r="H48" s="89"/>
      <c r="I48" s="89"/>
      <c r="J48" s="89"/>
      <c r="K48" s="5"/>
    </row>
    <row r="49" spans="1:11" ht="30" customHeight="1" x14ac:dyDescent="0.35">
      <c r="A49" s="86" t="s">
        <v>84</v>
      </c>
      <c r="B49" s="86"/>
      <c r="C49" s="86"/>
      <c r="D49" s="86"/>
      <c r="E49" s="86"/>
      <c r="F49" s="86"/>
      <c r="G49" s="86"/>
      <c r="H49" s="86"/>
      <c r="I49" s="86"/>
      <c r="J49" s="86"/>
      <c r="K49" s="5"/>
    </row>
    <row r="50" spans="1:11" ht="30" customHeight="1" x14ac:dyDescent="0.35">
      <c r="A50" s="86" t="s">
        <v>82</v>
      </c>
      <c r="B50" s="86"/>
      <c r="C50" s="86"/>
      <c r="D50" s="86"/>
      <c r="E50" s="86"/>
      <c r="F50" s="86"/>
      <c r="G50" s="86"/>
      <c r="H50" s="86"/>
      <c r="I50" s="86"/>
      <c r="J50" s="86"/>
      <c r="K50" s="5"/>
    </row>
    <row r="51" spans="1:11" ht="15" customHeight="1" x14ac:dyDescent="0.35">
      <c r="A51" s="85" t="s">
        <v>83</v>
      </c>
      <c r="B51" s="85"/>
      <c r="C51" s="85"/>
      <c r="D51" s="85"/>
      <c r="E51" s="85"/>
      <c r="F51" s="85"/>
      <c r="G51" s="85"/>
      <c r="H51" s="85"/>
      <c r="I51" s="85"/>
      <c r="J51" s="85"/>
      <c r="K51" s="5"/>
    </row>
    <row r="52" spans="1:11" ht="12.75" customHeight="1" x14ac:dyDescent="0.35">
      <c r="A52" s="51"/>
      <c r="B52" s="51"/>
      <c r="C52" s="51"/>
      <c r="D52" s="51"/>
      <c r="E52" s="51"/>
      <c r="F52" s="51"/>
      <c r="G52" s="51"/>
      <c r="H52" s="51"/>
      <c r="I52" s="51"/>
      <c r="J52" s="51"/>
      <c r="K52" s="5"/>
    </row>
    <row r="53" spans="1:11" ht="12.75" customHeight="1" x14ac:dyDescent="0.35">
      <c r="A53" s="13" t="s">
        <v>65</v>
      </c>
      <c r="B53" s="2"/>
      <c r="C53" s="2"/>
      <c r="D53" s="2"/>
      <c r="E53" s="2"/>
      <c r="F53" s="2"/>
      <c r="G53" s="2"/>
      <c r="H53" s="2"/>
      <c r="I53" s="2"/>
      <c r="J53" s="2"/>
      <c r="K53" s="5"/>
    </row>
    <row r="54" spans="1:11" ht="12.75" customHeight="1" x14ac:dyDescent="0.35">
      <c r="A54" s="81" t="s">
        <v>75</v>
      </c>
      <c r="B54" s="81"/>
      <c r="C54" s="81"/>
      <c r="D54" s="81"/>
      <c r="E54" s="81"/>
      <c r="F54" s="81"/>
      <c r="G54" s="81"/>
      <c r="H54" s="81"/>
      <c r="I54" s="81"/>
      <c r="J54" s="81"/>
      <c r="K54" s="5"/>
    </row>
    <row r="55" spans="1:11" ht="12.75" customHeight="1" x14ac:dyDescent="0.35">
      <c r="A55" s="51"/>
      <c r="B55" s="51"/>
      <c r="C55" s="51"/>
      <c r="D55" s="51"/>
      <c r="E55" s="51"/>
      <c r="F55" s="51"/>
      <c r="G55" s="51"/>
      <c r="H55" s="51"/>
      <c r="I55" s="51"/>
      <c r="J55" s="51"/>
      <c r="K55" s="5"/>
    </row>
    <row r="56" spans="1:11" ht="12.75" customHeight="1" x14ac:dyDescent="0.35">
      <c r="A56" s="13" t="s">
        <v>53</v>
      </c>
      <c r="B56" s="2"/>
      <c r="C56" s="2"/>
      <c r="D56" s="2"/>
      <c r="E56" s="2"/>
      <c r="F56" s="2"/>
      <c r="G56" s="2"/>
      <c r="H56" s="2"/>
      <c r="I56" s="2"/>
      <c r="J56" s="2"/>
      <c r="K56" s="5"/>
    </row>
    <row r="57" spans="1:11" ht="38.25" customHeight="1" x14ac:dyDescent="0.35">
      <c r="A57" s="81" t="s">
        <v>54</v>
      </c>
      <c r="B57" s="81"/>
      <c r="C57" s="81"/>
      <c r="D57" s="81"/>
      <c r="E57" s="81"/>
      <c r="F57" s="81"/>
      <c r="G57" s="81"/>
      <c r="H57" s="81"/>
      <c r="I57" s="81"/>
      <c r="J57" s="81"/>
      <c r="K57" s="5"/>
    </row>
    <row r="58" spans="1:11" ht="12.75" customHeight="1" x14ac:dyDescent="0.35">
      <c r="A58" s="14"/>
      <c r="B58" s="14"/>
      <c r="C58" s="14"/>
      <c r="D58" s="14"/>
      <c r="E58" s="14"/>
      <c r="F58" s="14"/>
      <c r="G58" s="14"/>
      <c r="H58" s="14"/>
      <c r="I58" s="14"/>
      <c r="J58" s="14"/>
      <c r="K58" s="5"/>
    </row>
    <row r="59" spans="1:11" ht="12.75" customHeight="1" x14ac:dyDescent="0.35">
      <c r="A59" s="13" t="s">
        <v>55</v>
      </c>
      <c r="B59" s="2"/>
      <c r="C59" s="2"/>
      <c r="D59" s="2"/>
      <c r="E59" s="2"/>
      <c r="F59" s="2"/>
      <c r="G59" s="2"/>
      <c r="H59" s="2"/>
      <c r="I59" s="2"/>
      <c r="J59" s="2"/>
      <c r="K59" s="5"/>
    </row>
    <row r="60" spans="1:11" ht="38.25" customHeight="1" x14ac:dyDescent="0.35">
      <c r="A60" s="81" t="s">
        <v>76</v>
      </c>
      <c r="B60" s="81"/>
      <c r="C60" s="81"/>
      <c r="D60" s="81"/>
      <c r="E60" s="81"/>
      <c r="F60" s="81"/>
      <c r="G60" s="81"/>
      <c r="H60" s="81"/>
      <c r="I60" s="81"/>
      <c r="J60" s="81"/>
      <c r="K60" s="5"/>
    </row>
    <row r="61" spans="1:11" ht="12.75" customHeight="1" x14ac:dyDescent="0.35">
      <c r="A61" s="81" t="s">
        <v>56</v>
      </c>
      <c r="B61" s="81"/>
      <c r="C61" s="81"/>
      <c r="D61" s="81"/>
      <c r="E61" s="81"/>
      <c r="F61" s="81"/>
      <c r="G61" s="81"/>
      <c r="H61" s="81"/>
      <c r="I61" s="81"/>
      <c r="J61" s="81"/>
      <c r="K61" s="5"/>
    </row>
    <row r="62" spans="1:11" s="52" customFormat="1" ht="12.75" customHeight="1" x14ac:dyDescent="0.3">
      <c r="K62" s="50"/>
    </row>
    <row r="63" spans="1:11" s="52" customFormat="1" ht="12.75" customHeight="1" x14ac:dyDescent="0.3">
      <c r="A63" s="52" t="s">
        <v>57</v>
      </c>
      <c r="B63" s="53"/>
      <c r="C63" s="53"/>
      <c r="D63" s="53"/>
      <c r="E63" s="53"/>
      <c r="F63" s="53"/>
      <c r="G63" s="53"/>
      <c r="H63" s="53"/>
      <c r="I63" s="53"/>
      <c r="J63" s="53"/>
      <c r="K63" s="50"/>
    </row>
    <row r="64" spans="1:11" s="52" customFormat="1" ht="12.75" customHeight="1" x14ac:dyDescent="0.3">
      <c r="A64" s="83" t="s">
        <v>58</v>
      </c>
      <c r="B64" s="83"/>
      <c r="C64" s="83"/>
      <c r="D64" s="83"/>
      <c r="E64" s="56"/>
      <c r="F64" s="54"/>
      <c r="G64" s="54"/>
      <c r="H64" s="54"/>
      <c r="I64" s="54"/>
      <c r="J64" s="54"/>
      <c r="K64" s="50"/>
    </row>
    <row r="65" spans="1:11" s="52" customFormat="1" ht="12.75" customHeight="1" x14ac:dyDescent="0.3">
      <c r="K65" s="50"/>
    </row>
    <row r="66" spans="1:11" s="52" customFormat="1" ht="24.75" customHeight="1" x14ac:dyDescent="0.3">
      <c r="A66" s="85" t="s">
        <v>59</v>
      </c>
      <c r="B66" s="85"/>
      <c r="C66" s="85"/>
      <c r="D66" s="85"/>
      <c r="E66" s="85"/>
      <c r="F66" s="85"/>
      <c r="G66" s="85"/>
      <c r="H66" s="85"/>
      <c r="I66" s="85"/>
      <c r="J66" s="85"/>
      <c r="K66" s="50"/>
    </row>
    <row r="67" spans="1:11" s="52" customFormat="1" ht="12.75" customHeight="1" x14ac:dyDescent="0.3">
      <c r="K67" s="55"/>
    </row>
    <row r="68" spans="1:11" s="52" customFormat="1" ht="12.75" customHeight="1" x14ac:dyDescent="0.3">
      <c r="A68" s="52" t="s">
        <v>66</v>
      </c>
      <c r="K68" s="55"/>
    </row>
    <row r="69" spans="1:11" s="52" customFormat="1" ht="12.75" customHeight="1" x14ac:dyDescent="0.3">
      <c r="A69" s="83" t="s">
        <v>60</v>
      </c>
      <c r="B69" s="83"/>
      <c r="C69" s="56"/>
      <c r="D69" s="56"/>
    </row>
    <row r="70" spans="1:11" s="52" customFormat="1" ht="12.75" customHeight="1" x14ac:dyDescent="0.3">
      <c r="A70" s="83" t="s">
        <v>73</v>
      </c>
      <c r="B70" s="83"/>
      <c r="C70" s="56"/>
      <c r="D70" s="56"/>
      <c r="G70" s="56"/>
      <c r="H70" s="82" t="s">
        <v>85</v>
      </c>
      <c r="I70" s="82"/>
      <c r="J70" s="82"/>
    </row>
    <row r="71" spans="1:11" s="52" customFormat="1" ht="12.75" customHeight="1" x14ac:dyDescent="0.3">
      <c r="A71" s="83" t="s">
        <v>74</v>
      </c>
      <c r="B71" s="83"/>
      <c r="C71" s="83"/>
      <c r="D71" s="56"/>
      <c r="E71" s="56"/>
      <c r="H71" s="82" t="s">
        <v>86</v>
      </c>
      <c r="I71" s="82"/>
      <c r="J71" s="82"/>
    </row>
    <row r="72" spans="1:11" s="52" customFormat="1" ht="12.75" customHeight="1" x14ac:dyDescent="0.35">
      <c r="H72" s="77"/>
      <c r="I72" s="77"/>
      <c r="J72" s="77"/>
    </row>
    <row r="87" spans="12:12" x14ac:dyDescent="0.35">
      <c r="L87" s="2" t="s">
        <v>0</v>
      </c>
    </row>
    <row r="88" spans="12:12" x14ac:dyDescent="0.35">
      <c r="L88" s="2" t="s">
        <v>4</v>
      </c>
    </row>
    <row r="89" spans="12:12" x14ac:dyDescent="0.35">
      <c r="L89" s="2" t="s">
        <v>6</v>
      </c>
    </row>
    <row r="125" spans="12:12" x14ac:dyDescent="0.35">
      <c r="L125" s="28"/>
    </row>
  </sheetData>
  <mergeCells count="20">
    <mergeCell ref="A1:J1"/>
    <mergeCell ref="B4:E4"/>
    <mergeCell ref="A48:J48"/>
    <mergeCell ref="A49:J49"/>
    <mergeCell ref="G4:J4"/>
    <mergeCell ref="H71:J71"/>
    <mergeCell ref="A46:J46"/>
    <mergeCell ref="A47:J47"/>
    <mergeCell ref="A54:J54"/>
    <mergeCell ref="A61:J61"/>
    <mergeCell ref="A66:J66"/>
    <mergeCell ref="H70:J70"/>
    <mergeCell ref="A50:J50"/>
    <mergeCell ref="A51:J51"/>
    <mergeCell ref="A57:J57"/>
    <mergeCell ref="A60:J60"/>
    <mergeCell ref="A64:D64"/>
    <mergeCell ref="A71:C71"/>
    <mergeCell ref="A70:B70"/>
    <mergeCell ref="A69:B69"/>
  </mergeCells>
  <dataValidations count="1">
    <dataValidation type="list" allowBlank="1" showInputMessage="1" showErrorMessage="1" sqref="B4:E4" xr:uid="{00000000-0002-0000-0100-000000000000}">
      <formula1>$L$87:$L$89</formula1>
    </dataValidation>
  </dataValidations>
  <hyperlinks>
    <hyperlink ref="A47" r:id="rId1" xr:uid="{00000000-0004-0000-0100-000000000000}"/>
    <hyperlink ref="A66:J66" r:id="rId2" display="The statistics in this table for England and Wales are National Statistics. The Scottish Fire and Rescue Service is working towards achieving UK Statistics Authority accreditation." xr:uid="{00000000-0004-0000-0100-000003000000}"/>
    <hyperlink ref="A69" r:id="rId3" xr:uid="{00000000-0004-0000-0100-000004000000}"/>
    <hyperlink ref="A70" r:id="rId4" xr:uid="{00000000-0004-0000-0100-000005000000}"/>
    <hyperlink ref="A71" r:id="rId5" xr:uid="{00000000-0004-0000-0100-000006000000}"/>
    <hyperlink ref="A64" r:id="rId6" xr:uid="{00000000-0004-0000-0100-000007000000}"/>
    <hyperlink ref="A50:J50" r:id="rId7" display="4 Figures for Scotland are from the latest statistical release, published by the Scottish Fire and Rescue Service on 31 October 2019. This included data received by 26 September 2019." xr:uid="{96B58B9D-CCF3-4497-8374-7E69BB368851}"/>
    <hyperlink ref="A51:J51" r:id="rId8" display="5 Figures for Wales are from the latest statistical release, published by the Welsh Government on 21 August 2018. This included data received by 5 July 2018." xr:uid="{E51DCF71-F47A-4471-8350-2D26A8E2F5B0}"/>
    <hyperlink ref="A49:J49" r:id="rId9" display="3 Figures for England are from the latest statistical release, published by the Home Office on 14 February 2019. This included data received by  9 December 2018. " xr:uid="{AB3F55EA-C005-4E84-9280-B9D340CF2928}"/>
    <hyperlink ref="H70:J70" r:id="rId10" display="Last updated: 14 February 2019" xr:uid="{3FE0FC6F-5C76-4F07-AF0F-35C23A267202}"/>
    <hyperlink ref="H71" r:id="rId11" display="Next update: 9 May 2019" xr:uid="{260C2C7B-0EB7-4973-876B-091E3347753F}"/>
  </hyperlinks>
  <pageMargins left="0.7" right="0.7" top="0.75" bottom="0.75" header="0.3" footer="0.3"/>
  <pageSetup paperSize="9" orientation="portrait"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rgb="FFFF0000"/>
  </sheetPr>
  <dimension ref="A1:J163"/>
  <sheetViews>
    <sheetView zoomScale="70" zoomScaleNormal="70" workbookViewId="0">
      <selection activeCell="F181" sqref="F181"/>
    </sheetView>
  </sheetViews>
  <sheetFormatPr defaultColWidth="9.08984375" defaultRowHeight="14.5" x14ac:dyDescent="0.35"/>
  <cols>
    <col min="1" max="1" width="16" style="16" bestFit="1" customWidth="1"/>
    <col min="2" max="2" width="16.08984375" style="16" bestFit="1" customWidth="1"/>
    <col min="3" max="3" width="27.453125" style="16" bestFit="1" customWidth="1"/>
    <col min="4" max="4" width="9.90625" style="17" bestFit="1" customWidth="1"/>
    <col min="5" max="16384" width="9.08984375" style="16"/>
  </cols>
  <sheetData>
    <row r="1" spans="1:6" x14ac:dyDescent="0.35">
      <c r="A1" s="16" t="s">
        <v>37</v>
      </c>
      <c r="B1" s="16" t="s">
        <v>38</v>
      </c>
      <c r="C1" s="16" t="s">
        <v>69</v>
      </c>
      <c r="D1" s="17" t="s">
        <v>39</v>
      </c>
    </row>
    <row r="2" spans="1:6" hidden="1" x14ac:dyDescent="0.35">
      <c r="A2" s="16" t="s">
        <v>40</v>
      </c>
      <c r="B2" s="18" t="s">
        <v>2</v>
      </c>
      <c r="C2" s="16" t="s">
        <v>61</v>
      </c>
      <c r="D2" s="19">
        <v>40961</v>
      </c>
      <c r="F2" s="17"/>
    </row>
    <row r="3" spans="1:6" hidden="1" x14ac:dyDescent="0.35">
      <c r="A3" s="16" t="s">
        <v>40</v>
      </c>
      <c r="B3" s="18" t="s">
        <v>3</v>
      </c>
      <c r="C3" s="16" t="s">
        <v>61</v>
      </c>
      <c r="D3" s="19">
        <v>40212</v>
      </c>
      <c r="F3" s="17"/>
    </row>
    <row r="4" spans="1:6" hidden="1" x14ac:dyDescent="0.35">
      <c r="A4" s="16" t="s">
        <v>40</v>
      </c>
      <c r="B4" s="16" t="s">
        <v>5</v>
      </c>
      <c r="C4" s="16" t="s">
        <v>61</v>
      </c>
      <c r="D4" s="19">
        <v>40599</v>
      </c>
      <c r="F4" s="17"/>
    </row>
    <row r="5" spans="1:6" hidden="1" x14ac:dyDescent="0.35">
      <c r="A5" s="16" t="s">
        <v>40</v>
      </c>
      <c r="B5" s="16" t="s">
        <v>7</v>
      </c>
      <c r="C5" s="16" t="s">
        <v>61</v>
      </c>
      <c r="D5" s="19">
        <v>42115</v>
      </c>
      <c r="F5" s="17"/>
    </row>
    <row r="6" spans="1:6" hidden="1" x14ac:dyDescent="0.35">
      <c r="A6" s="16" t="s">
        <v>40</v>
      </c>
      <c r="B6" s="16" t="s">
        <v>8</v>
      </c>
      <c r="C6" s="16" t="s">
        <v>61</v>
      </c>
      <c r="D6" s="19">
        <v>43311</v>
      </c>
      <c r="F6" s="17"/>
    </row>
    <row r="7" spans="1:6" hidden="1" x14ac:dyDescent="0.35">
      <c r="A7" s="16" t="s">
        <v>40</v>
      </c>
      <c r="B7" s="16" t="s">
        <v>9</v>
      </c>
      <c r="C7" s="16" t="s">
        <v>61</v>
      </c>
      <c r="D7" s="19">
        <v>43641</v>
      </c>
      <c r="F7" s="17"/>
    </row>
    <row r="8" spans="1:6" hidden="1" x14ac:dyDescent="0.35">
      <c r="A8" s="16" t="s">
        <v>40</v>
      </c>
      <c r="B8" s="16" t="s">
        <v>10</v>
      </c>
      <c r="C8" s="16" t="s">
        <v>61</v>
      </c>
      <c r="D8" s="19">
        <v>42810</v>
      </c>
      <c r="F8" s="17"/>
    </row>
    <row r="9" spans="1:6" hidden="1" x14ac:dyDescent="0.35">
      <c r="A9" s="16" t="s">
        <v>40</v>
      </c>
      <c r="B9" s="16" t="s">
        <v>11</v>
      </c>
      <c r="C9" s="16" t="s">
        <v>61</v>
      </c>
      <c r="D9" s="19">
        <v>43271</v>
      </c>
      <c r="F9" s="17"/>
    </row>
    <row r="10" spans="1:6" hidden="1" x14ac:dyDescent="0.35">
      <c r="A10" s="16" t="s">
        <v>40</v>
      </c>
      <c r="B10" s="16" t="s">
        <v>12</v>
      </c>
      <c r="C10" s="16" t="s">
        <v>61</v>
      </c>
      <c r="D10" s="19">
        <v>42769</v>
      </c>
      <c r="F10" s="17"/>
    </row>
    <row r="11" spans="1:6" hidden="1" x14ac:dyDescent="0.35">
      <c r="A11" s="16" t="s">
        <v>40</v>
      </c>
      <c r="B11" s="16" t="s">
        <v>41</v>
      </c>
      <c r="C11" s="16" t="s">
        <v>61</v>
      </c>
      <c r="D11" s="19">
        <v>41455</v>
      </c>
    </row>
    <row r="12" spans="1:6" hidden="1" x14ac:dyDescent="0.35">
      <c r="A12" s="16" t="s">
        <v>40</v>
      </c>
      <c r="B12" s="16" t="s">
        <v>42</v>
      </c>
      <c r="C12" s="16" t="s">
        <v>61</v>
      </c>
      <c r="D12" s="19">
        <v>41941</v>
      </c>
    </row>
    <row r="13" spans="1:6" hidden="1" x14ac:dyDescent="0.35">
      <c r="A13" s="16" t="s">
        <v>40</v>
      </c>
      <c r="B13" s="16" t="s">
        <v>43</v>
      </c>
      <c r="C13" s="16" t="s">
        <v>61</v>
      </c>
      <c r="D13" s="19">
        <v>41920</v>
      </c>
    </row>
    <row r="14" spans="1:6" hidden="1" x14ac:dyDescent="0.35">
      <c r="A14" s="16" t="s">
        <v>40</v>
      </c>
      <c r="B14" s="16" t="s">
        <v>44</v>
      </c>
      <c r="C14" s="16" t="s">
        <v>61</v>
      </c>
      <c r="D14" s="19">
        <v>42023</v>
      </c>
    </row>
    <row r="15" spans="1:6" hidden="1" x14ac:dyDescent="0.35">
      <c r="A15" s="16" t="s">
        <v>40</v>
      </c>
      <c r="B15" s="16" t="s">
        <v>13</v>
      </c>
      <c r="C15" s="16" t="s">
        <v>61</v>
      </c>
      <c r="D15" s="19">
        <v>40851</v>
      </c>
    </row>
    <row r="16" spans="1:6" hidden="1" x14ac:dyDescent="0.35">
      <c r="A16" s="16" t="s">
        <v>40</v>
      </c>
      <c r="B16" s="16" t="s">
        <v>14</v>
      </c>
      <c r="C16" s="16" t="s">
        <v>61</v>
      </c>
      <c r="D16" s="19">
        <v>42438</v>
      </c>
    </row>
    <row r="17" spans="1:4" hidden="1" x14ac:dyDescent="0.35">
      <c r="A17" s="16" t="s">
        <v>40</v>
      </c>
      <c r="B17" s="16" t="s">
        <v>15</v>
      </c>
      <c r="C17" s="16" t="s">
        <v>61</v>
      </c>
      <c r="D17" s="19">
        <v>45448</v>
      </c>
    </row>
    <row r="18" spans="1:4" hidden="1" x14ac:dyDescent="0.35">
      <c r="A18" s="16" t="s">
        <v>40</v>
      </c>
      <c r="B18" s="16" t="s">
        <v>16</v>
      </c>
      <c r="C18" s="16" t="s">
        <v>61</v>
      </c>
      <c r="D18" s="19">
        <v>46717</v>
      </c>
    </row>
    <row r="19" spans="1:4" hidden="1" x14ac:dyDescent="0.35">
      <c r="A19" s="16" t="s">
        <v>40</v>
      </c>
      <c r="B19" s="16" t="s">
        <v>17</v>
      </c>
      <c r="C19" s="16" t="s">
        <v>61</v>
      </c>
      <c r="D19" s="19">
        <v>45698</v>
      </c>
    </row>
    <row r="20" spans="1:4" hidden="1" x14ac:dyDescent="0.35">
      <c r="A20" s="16" t="s">
        <v>40</v>
      </c>
      <c r="B20" s="21" t="s">
        <v>18</v>
      </c>
      <c r="C20" s="16" t="s">
        <v>61</v>
      </c>
      <c r="D20" s="19">
        <v>47350</v>
      </c>
    </row>
    <row r="21" spans="1:4" hidden="1" x14ac:dyDescent="0.35">
      <c r="A21" s="16" t="s">
        <v>40</v>
      </c>
      <c r="B21" s="21" t="s">
        <v>19</v>
      </c>
      <c r="C21" s="16" t="s">
        <v>61</v>
      </c>
      <c r="D21" s="19">
        <v>44287</v>
      </c>
    </row>
    <row r="22" spans="1:4" hidden="1" x14ac:dyDescent="0.35">
      <c r="A22" s="16" t="s">
        <v>40</v>
      </c>
      <c r="B22" s="21" t="s">
        <v>20</v>
      </c>
      <c r="C22" s="16" t="s">
        <v>61</v>
      </c>
      <c r="D22" s="19">
        <v>42850</v>
      </c>
    </row>
    <row r="23" spans="1:4" hidden="1" x14ac:dyDescent="0.35">
      <c r="A23" s="16" t="s">
        <v>40</v>
      </c>
      <c r="B23" s="21" t="s">
        <v>21</v>
      </c>
      <c r="C23" s="16" t="s">
        <v>61</v>
      </c>
      <c r="D23" s="19">
        <v>38652</v>
      </c>
    </row>
    <row r="24" spans="1:4" hidden="1" x14ac:dyDescent="0.35">
      <c r="A24" s="16" t="s">
        <v>40</v>
      </c>
      <c r="B24" s="21" t="s">
        <v>22</v>
      </c>
      <c r="C24" s="16" t="s">
        <v>61</v>
      </c>
      <c r="D24" s="19">
        <v>40029</v>
      </c>
    </row>
    <row r="25" spans="1:4" hidden="1" x14ac:dyDescent="0.35">
      <c r="A25" s="16" t="s">
        <v>40</v>
      </c>
      <c r="B25" s="21" t="s">
        <v>23</v>
      </c>
      <c r="C25" s="16" t="s">
        <v>61</v>
      </c>
      <c r="D25" s="19">
        <v>38288</v>
      </c>
    </row>
    <row r="26" spans="1:4" hidden="1" x14ac:dyDescent="0.35">
      <c r="A26" s="16" t="s">
        <v>40</v>
      </c>
      <c r="B26" s="21" t="s">
        <v>24</v>
      </c>
      <c r="C26" s="16" t="s">
        <v>61</v>
      </c>
      <c r="D26" s="19">
        <v>38307</v>
      </c>
    </row>
    <row r="27" spans="1:4" hidden="1" x14ac:dyDescent="0.35">
      <c r="A27" s="16" t="s">
        <v>40</v>
      </c>
      <c r="B27" s="21" t="s">
        <v>25</v>
      </c>
      <c r="C27" s="16" t="s">
        <v>61</v>
      </c>
      <c r="D27" s="19">
        <v>36660</v>
      </c>
    </row>
    <row r="28" spans="1:4" hidden="1" x14ac:dyDescent="0.35">
      <c r="A28" s="16" t="s">
        <v>40</v>
      </c>
      <c r="B28" s="21" t="s">
        <v>26</v>
      </c>
      <c r="C28" s="16" t="s">
        <v>61</v>
      </c>
      <c r="D28" s="19">
        <v>34258</v>
      </c>
    </row>
    <row r="29" spans="1:4" hidden="1" x14ac:dyDescent="0.35">
      <c r="A29" s="16" t="s">
        <v>40</v>
      </c>
      <c r="B29" s="21" t="s">
        <v>27</v>
      </c>
      <c r="C29" s="16" t="s">
        <v>61</v>
      </c>
      <c r="D29" s="19">
        <v>32428</v>
      </c>
    </row>
    <row r="30" spans="1:4" hidden="1" x14ac:dyDescent="0.35">
      <c r="A30" s="16" t="s">
        <v>40</v>
      </c>
      <c r="B30" s="21" t="s">
        <v>28</v>
      </c>
      <c r="C30" s="16" t="s">
        <v>61</v>
      </c>
      <c r="D30" s="19">
        <v>33032</v>
      </c>
    </row>
    <row r="31" spans="1:4" hidden="1" x14ac:dyDescent="0.35">
      <c r="A31" s="16" t="s">
        <v>40</v>
      </c>
      <c r="B31" s="16" t="s">
        <v>29</v>
      </c>
      <c r="C31" s="16" t="s">
        <v>61</v>
      </c>
      <c r="D31" s="19">
        <v>31718</v>
      </c>
    </row>
    <row r="32" spans="1:4" hidden="1" x14ac:dyDescent="0.35">
      <c r="A32" s="16" t="s">
        <v>40</v>
      </c>
      <c r="B32" s="16" t="s">
        <v>30</v>
      </c>
      <c r="C32" s="16" t="s">
        <v>61</v>
      </c>
      <c r="D32" s="19">
        <v>30802</v>
      </c>
    </row>
    <row r="33" spans="1:4" hidden="1" x14ac:dyDescent="0.35">
      <c r="A33" s="16" t="s">
        <v>40</v>
      </c>
      <c r="B33" s="16" t="s">
        <v>31</v>
      </c>
      <c r="C33" s="16" t="s">
        <v>61</v>
      </c>
      <c r="D33" s="19">
        <v>29674</v>
      </c>
    </row>
    <row r="34" spans="1:4" hidden="1" x14ac:dyDescent="0.35">
      <c r="A34" s="16" t="s">
        <v>40</v>
      </c>
      <c r="B34" s="16" t="s">
        <v>32</v>
      </c>
      <c r="C34" s="16" t="s">
        <v>61</v>
      </c>
      <c r="D34" s="19">
        <v>28613</v>
      </c>
    </row>
    <row r="35" spans="1:4" hidden="1" x14ac:dyDescent="0.35">
      <c r="A35" s="16" t="s">
        <v>40</v>
      </c>
      <c r="B35" s="16" t="s">
        <v>33</v>
      </c>
      <c r="C35" s="16" t="s">
        <v>61</v>
      </c>
      <c r="D35" s="19">
        <v>28321</v>
      </c>
    </row>
    <row r="36" spans="1:4" hidden="1" x14ac:dyDescent="0.35">
      <c r="A36" s="16" t="s">
        <v>40</v>
      </c>
      <c r="B36" s="16" t="s">
        <v>34</v>
      </c>
      <c r="C36" s="16" t="s">
        <v>61</v>
      </c>
      <c r="D36" s="19">
        <v>28355</v>
      </c>
    </row>
    <row r="37" spans="1:4" hidden="1" x14ac:dyDescent="0.35">
      <c r="A37" s="16" t="s">
        <v>40</v>
      </c>
      <c r="B37" s="16" t="s">
        <v>35</v>
      </c>
      <c r="C37" s="16" t="s">
        <v>61</v>
      </c>
      <c r="D37" s="19">
        <v>27241</v>
      </c>
    </row>
    <row r="38" spans="1:4" hidden="1" x14ac:dyDescent="0.35">
      <c r="A38" s="16" t="s">
        <v>40</v>
      </c>
      <c r="B38" s="16" t="s">
        <v>36</v>
      </c>
      <c r="C38" s="16" t="s">
        <v>61</v>
      </c>
      <c r="D38" s="19">
        <v>27584</v>
      </c>
    </row>
    <row r="39" spans="1:4" hidden="1" x14ac:dyDescent="0.35">
      <c r="A39" s="16" t="s">
        <v>40</v>
      </c>
      <c r="B39" s="16" t="s">
        <v>77</v>
      </c>
      <c r="C39" s="16" t="s">
        <v>61</v>
      </c>
      <c r="D39" s="19">
        <v>26555</v>
      </c>
    </row>
    <row r="40" spans="1:4" hidden="1" x14ac:dyDescent="0.35">
      <c r="A40" s="16" t="s">
        <v>40</v>
      </c>
      <c r="B40" s="18" t="s">
        <v>2</v>
      </c>
      <c r="C40" s="16" t="s">
        <v>62</v>
      </c>
      <c r="D40" s="19">
        <v>3640</v>
      </c>
    </row>
    <row r="41" spans="1:4" hidden="1" x14ac:dyDescent="0.35">
      <c r="A41" s="16" t="s">
        <v>40</v>
      </c>
      <c r="B41" s="18" t="s">
        <v>3</v>
      </c>
      <c r="C41" s="16" t="s">
        <v>62</v>
      </c>
      <c r="D41" s="19">
        <v>3882</v>
      </c>
    </row>
    <row r="42" spans="1:4" hidden="1" x14ac:dyDescent="0.35">
      <c r="A42" s="16" t="s">
        <v>40</v>
      </c>
      <c r="B42" s="16" t="s">
        <v>5</v>
      </c>
      <c r="C42" s="16" t="s">
        <v>62</v>
      </c>
      <c r="D42" s="19">
        <v>4365</v>
      </c>
    </row>
    <row r="43" spans="1:4" hidden="1" x14ac:dyDescent="0.35">
      <c r="A43" s="16" t="s">
        <v>40</v>
      </c>
      <c r="B43" s="16" t="s">
        <v>7</v>
      </c>
      <c r="C43" s="16" t="s">
        <v>62</v>
      </c>
      <c r="D43" s="19">
        <v>5000</v>
      </c>
    </row>
    <row r="44" spans="1:4" hidden="1" x14ac:dyDescent="0.35">
      <c r="A44" s="16" t="s">
        <v>40</v>
      </c>
      <c r="B44" s="16" t="s">
        <v>8</v>
      </c>
      <c r="C44" s="16" t="s">
        <v>62</v>
      </c>
      <c r="D44" s="19">
        <v>5718</v>
      </c>
    </row>
    <row r="45" spans="1:4" hidden="1" x14ac:dyDescent="0.35">
      <c r="A45" s="16" t="s">
        <v>40</v>
      </c>
      <c r="B45" s="16" t="s">
        <v>9</v>
      </c>
      <c r="C45" s="16" t="s">
        <v>62</v>
      </c>
      <c r="D45" s="19">
        <v>5650</v>
      </c>
    </row>
    <row r="46" spans="1:4" hidden="1" x14ac:dyDescent="0.35">
      <c r="A46" s="16" t="s">
        <v>40</v>
      </c>
      <c r="B46" s="16" t="s">
        <v>10</v>
      </c>
      <c r="C46" s="16" t="s">
        <v>62</v>
      </c>
      <c r="D46" s="19">
        <v>6040</v>
      </c>
    </row>
    <row r="47" spans="1:4" hidden="1" x14ac:dyDescent="0.35">
      <c r="A47" s="16" t="s">
        <v>40</v>
      </c>
      <c r="B47" s="16" t="s">
        <v>11</v>
      </c>
      <c r="C47" s="16" t="s">
        <v>62</v>
      </c>
      <c r="D47" s="19">
        <v>6200</v>
      </c>
    </row>
    <row r="48" spans="1:4" hidden="1" x14ac:dyDescent="0.35">
      <c r="A48" s="16" t="s">
        <v>40</v>
      </c>
      <c r="B48" s="16" t="s">
        <v>12</v>
      </c>
      <c r="C48" s="16" t="s">
        <v>62</v>
      </c>
      <c r="D48" s="19">
        <v>7151</v>
      </c>
    </row>
    <row r="49" spans="1:4" hidden="1" x14ac:dyDescent="0.35">
      <c r="A49" s="16" t="s">
        <v>40</v>
      </c>
      <c r="B49" s="16" t="s">
        <v>41</v>
      </c>
      <c r="C49" s="16" t="s">
        <v>62</v>
      </c>
      <c r="D49" s="19">
        <v>7176</v>
      </c>
    </row>
    <row r="50" spans="1:4" hidden="1" x14ac:dyDescent="0.35">
      <c r="A50" s="16" t="s">
        <v>40</v>
      </c>
      <c r="B50" s="16" t="s">
        <v>42</v>
      </c>
      <c r="C50" s="16" t="s">
        <v>62</v>
      </c>
      <c r="D50" s="19">
        <v>7617</v>
      </c>
    </row>
    <row r="51" spans="1:4" hidden="1" x14ac:dyDescent="0.35">
      <c r="A51" s="16" t="s">
        <v>40</v>
      </c>
      <c r="B51" s="16" t="s">
        <v>43</v>
      </c>
      <c r="C51" s="16" t="s">
        <v>62</v>
      </c>
      <c r="D51" s="19">
        <v>8279</v>
      </c>
    </row>
    <row r="52" spans="1:4" hidden="1" x14ac:dyDescent="0.35">
      <c r="A52" s="16" t="s">
        <v>40</v>
      </c>
      <c r="B52" s="16" t="s">
        <v>44</v>
      </c>
      <c r="C52" s="16" t="s">
        <v>62</v>
      </c>
      <c r="D52" s="19">
        <v>8937</v>
      </c>
    </row>
    <row r="53" spans="1:4" hidden="1" x14ac:dyDescent="0.35">
      <c r="A53" s="16" t="s">
        <v>40</v>
      </c>
      <c r="B53" s="16" t="s">
        <v>13</v>
      </c>
      <c r="C53" s="16" t="s">
        <v>62</v>
      </c>
      <c r="D53" s="19">
        <v>11012</v>
      </c>
    </row>
    <row r="54" spans="1:4" hidden="1" x14ac:dyDescent="0.35">
      <c r="A54" s="16" t="s">
        <v>40</v>
      </c>
      <c r="B54" s="16" t="s">
        <v>14</v>
      </c>
      <c r="C54" s="16" t="s">
        <v>62</v>
      </c>
      <c r="D54" s="19">
        <v>11049</v>
      </c>
    </row>
    <row r="55" spans="1:4" hidden="1" x14ac:dyDescent="0.35">
      <c r="A55" s="16" t="s">
        <v>40</v>
      </c>
      <c r="B55" s="16" t="s">
        <v>15</v>
      </c>
      <c r="C55" s="16" t="s">
        <v>62</v>
      </c>
      <c r="D55" s="19">
        <v>11216</v>
      </c>
    </row>
    <row r="56" spans="1:4" hidden="1" x14ac:dyDescent="0.35">
      <c r="A56" s="16" t="s">
        <v>40</v>
      </c>
      <c r="B56" s="16" t="s">
        <v>16</v>
      </c>
      <c r="C56" s="16" t="s">
        <v>62</v>
      </c>
      <c r="D56" s="19">
        <v>10891</v>
      </c>
    </row>
    <row r="57" spans="1:4" hidden="1" x14ac:dyDescent="0.35">
      <c r="A57" s="16" t="s">
        <v>40</v>
      </c>
      <c r="B57" s="16" t="s">
        <v>17</v>
      </c>
      <c r="C57" s="16" t="s">
        <v>62</v>
      </c>
      <c r="D57" s="19">
        <v>10210</v>
      </c>
    </row>
    <row r="58" spans="1:4" hidden="1" x14ac:dyDescent="0.35">
      <c r="A58" s="16" t="s">
        <v>40</v>
      </c>
      <c r="B58" s="21" t="s">
        <v>18</v>
      </c>
      <c r="C58" s="16" t="s">
        <v>62</v>
      </c>
      <c r="D58" s="19">
        <v>10930</v>
      </c>
    </row>
    <row r="59" spans="1:4" hidden="1" x14ac:dyDescent="0.35">
      <c r="A59" s="16" t="s">
        <v>40</v>
      </c>
      <c r="B59" s="21" t="s">
        <v>19</v>
      </c>
      <c r="C59" s="16" t="s">
        <v>62</v>
      </c>
      <c r="D59" s="19">
        <v>10646</v>
      </c>
    </row>
    <row r="60" spans="1:4" hidden="1" x14ac:dyDescent="0.35">
      <c r="A60" s="16" t="s">
        <v>40</v>
      </c>
      <c r="B60" s="21" t="s">
        <v>20</v>
      </c>
      <c r="C60" s="16" t="s">
        <v>62</v>
      </c>
      <c r="D60" s="19">
        <v>11681</v>
      </c>
    </row>
    <row r="61" spans="1:4" hidden="1" x14ac:dyDescent="0.35">
      <c r="A61" s="16" t="s">
        <v>40</v>
      </c>
      <c r="B61" s="21" t="s">
        <v>21</v>
      </c>
      <c r="C61" s="16" t="s">
        <v>62</v>
      </c>
      <c r="D61" s="19">
        <v>10247</v>
      </c>
    </row>
    <row r="62" spans="1:4" hidden="1" x14ac:dyDescent="0.35">
      <c r="A62" s="16" t="s">
        <v>40</v>
      </c>
      <c r="B62" s="21" t="s">
        <v>22</v>
      </c>
      <c r="C62" s="16" t="s">
        <v>62</v>
      </c>
      <c r="D62" s="19">
        <v>10801</v>
      </c>
    </row>
    <row r="63" spans="1:4" hidden="1" x14ac:dyDescent="0.35">
      <c r="A63" s="16" t="s">
        <v>40</v>
      </c>
      <c r="B63" s="21" t="s">
        <v>23</v>
      </c>
      <c r="C63" s="16" t="s">
        <v>62</v>
      </c>
      <c r="D63" s="19">
        <v>9146</v>
      </c>
    </row>
    <row r="64" spans="1:4" hidden="1" x14ac:dyDescent="0.35">
      <c r="A64" s="16" t="s">
        <v>40</v>
      </c>
      <c r="B64" s="21" t="s">
        <v>24</v>
      </c>
      <c r="C64" s="16" t="s">
        <v>62</v>
      </c>
      <c r="D64" s="19">
        <v>7941</v>
      </c>
    </row>
    <row r="65" spans="1:4" hidden="1" x14ac:dyDescent="0.35">
      <c r="A65" s="16" t="s">
        <v>40</v>
      </c>
      <c r="B65" s="21" t="s">
        <v>25</v>
      </c>
      <c r="C65" s="16" t="s">
        <v>62</v>
      </c>
      <c r="D65" s="19">
        <v>7762</v>
      </c>
    </row>
    <row r="66" spans="1:4" hidden="1" x14ac:dyDescent="0.35">
      <c r="A66" s="16" t="s">
        <v>40</v>
      </c>
      <c r="B66" s="21" t="s">
        <v>26</v>
      </c>
      <c r="C66" s="16" t="s">
        <v>62</v>
      </c>
      <c r="D66" s="19">
        <v>7078</v>
      </c>
    </row>
    <row r="67" spans="1:4" hidden="1" x14ac:dyDescent="0.35">
      <c r="A67" s="16" t="s">
        <v>40</v>
      </c>
      <c r="B67" s="21" t="s">
        <v>27</v>
      </c>
      <c r="C67" s="16" t="s">
        <v>62</v>
      </c>
      <c r="D67" s="19">
        <v>6156</v>
      </c>
    </row>
    <row r="68" spans="1:4" hidden="1" x14ac:dyDescent="0.35">
      <c r="A68" s="16" t="s">
        <v>40</v>
      </c>
      <c r="B68" s="21" t="s">
        <v>28</v>
      </c>
      <c r="C68" s="16" t="s">
        <v>62</v>
      </c>
      <c r="D68" s="19">
        <v>5344</v>
      </c>
    </row>
    <row r="69" spans="1:4" hidden="1" x14ac:dyDescent="0.35">
      <c r="A69" s="16" t="s">
        <v>40</v>
      </c>
      <c r="B69" s="16" t="s">
        <v>29</v>
      </c>
      <c r="C69" s="16" t="s">
        <v>62</v>
      </c>
      <c r="D69" s="17">
        <v>4893</v>
      </c>
    </row>
    <row r="70" spans="1:4" hidden="1" x14ac:dyDescent="0.35">
      <c r="A70" s="16" t="s">
        <v>40</v>
      </c>
      <c r="B70" s="16" t="s">
        <v>30</v>
      </c>
      <c r="C70" s="16" t="s">
        <v>62</v>
      </c>
      <c r="D70" s="17">
        <v>4615</v>
      </c>
    </row>
    <row r="71" spans="1:4" hidden="1" x14ac:dyDescent="0.35">
      <c r="A71" s="16" t="s">
        <v>40</v>
      </c>
      <c r="B71" s="16" t="s">
        <v>31</v>
      </c>
      <c r="C71" s="16" t="s">
        <v>62</v>
      </c>
      <c r="D71" s="17">
        <v>3626</v>
      </c>
    </row>
    <row r="72" spans="1:4" hidden="1" x14ac:dyDescent="0.35">
      <c r="A72" s="16" t="s">
        <v>40</v>
      </c>
      <c r="B72" s="16" t="s">
        <v>32</v>
      </c>
      <c r="C72" s="16" t="s">
        <v>62</v>
      </c>
      <c r="D72" s="17">
        <v>3297</v>
      </c>
    </row>
    <row r="73" spans="1:4" hidden="1" x14ac:dyDescent="0.35">
      <c r="A73" s="16" t="s">
        <v>40</v>
      </c>
      <c r="B73" s="16" t="s">
        <v>33</v>
      </c>
      <c r="C73" s="16" t="s">
        <v>62</v>
      </c>
      <c r="D73" s="17">
        <v>3013</v>
      </c>
    </row>
    <row r="74" spans="1:4" hidden="1" x14ac:dyDescent="0.35">
      <c r="A74" s="16" t="s">
        <v>40</v>
      </c>
      <c r="B74" s="16" t="s">
        <v>34</v>
      </c>
      <c r="C74" s="16" t="s">
        <v>62</v>
      </c>
      <c r="D74" s="17">
        <v>3016</v>
      </c>
    </row>
    <row r="75" spans="1:4" hidden="1" x14ac:dyDescent="0.35">
      <c r="A75" s="16" t="s">
        <v>40</v>
      </c>
      <c r="B75" s="16" t="s">
        <v>35</v>
      </c>
      <c r="C75" s="16" t="s">
        <v>62</v>
      </c>
      <c r="D75" s="17">
        <v>3105</v>
      </c>
    </row>
    <row r="76" spans="1:4" hidden="1" x14ac:dyDescent="0.35">
      <c r="A76" s="16" t="s">
        <v>40</v>
      </c>
      <c r="B76" s="16" t="s">
        <v>36</v>
      </c>
      <c r="C76" s="16" t="s">
        <v>62</v>
      </c>
      <c r="D76" s="17">
        <v>3229</v>
      </c>
    </row>
    <row r="77" spans="1:4" hidden="1" x14ac:dyDescent="0.35">
      <c r="A77" s="16" t="s">
        <v>40</v>
      </c>
      <c r="B77" s="16" t="s">
        <v>77</v>
      </c>
      <c r="C77" s="16" t="s">
        <v>62</v>
      </c>
      <c r="D77" s="17">
        <v>3031</v>
      </c>
    </row>
    <row r="78" spans="1:4" hidden="1" x14ac:dyDescent="0.35">
      <c r="A78" s="16" t="s">
        <v>45</v>
      </c>
      <c r="B78" s="21" t="s">
        <v>24</v>
      </c>
      <c r="C78" s="16" t="s">
        <v>61</v>
      </c>
      <c r="D78" s="17">
        <v>5628</v>
      </c>
    </row>
    <row r="79" spans="1:4" hidden="1" x14ac:dyDescent="0.35">
      <c r="A79" s="16" t="s">
        <v>45</v>
      </c>
      <c r="B79" s="21" t="s">
        <v>25</v>
      </c>
      <c r="C79" s="16" t="s">
        <v>61</v>
      </c>
      <c r="D79" s="17">
        <v>5594</v>
      </c>
    </row>
    <row r="80" spans="1:4" hidden="1" x14ac:dyDescent="0.35">
      <c r="A80" s="16" t="s">
        <v>45</v>
      </c>
      <c r="B80" s="21" t="s">
        <v>26</v>
      </c>
      <c r="C80" s="16" t="s">
        <v>61</v>
      </c>
      <c r="D80" s="17">
        <v>5479</v>
      </c>
    </row>
    <row r="81" spans="1:10" hidden="1" x14ac:dyDescent="0.35">
      <c r="A81" s="16" t="s">
        <v>45</v>
      </c>
      <c r="B81" s="21" t="s">
        <v>27</v>
      </c>
      <c r="C81" s="16" t="s">
        <v>61</v>
      </c>
      <c r="D81" s="17">
        <v>5397</v>
      </c>
    </row>
    <row r="82" spans="1:10" hidden="1" x14ac:dyDescent="0.35">
      <c r="A82" s="16" t="s">
        <v>45</v>
      </c>
      <c r="B82" s="21" t="s">
        <v>28</v>
      </c>
      <c r="C82" s="16" t="s">
        <v>61</v>
      </c>
      <c r="D82" s="16">
        <v>5367</v>
      </c>
    </row>
    <row r="83" spans="1:10" hidden="1" x14ac:dyDescent="0.35">
      <c r="A83" s="16" t="s">
        <v>45</v>
      </c>
      <c r="B83" s="21" t="s">
        <v>29</v>
      </c>
      <c r="C83" s="16" t="s">
        <v>61</v>
      </c>
      <c r="D83" s="16">
        <v>5209</v>
      </c>
    </row>
    <row r="84" spans="1:10" hidden="1" x14ac:dyDescent="0.35">
      <c r="A84" s="16" t="s">
        <v>45</v>
      </c>
      <c r="B84" s="21" t="s">
        <v>30</v>
      </c>
      <c r="C84" s="16" t="s">
        <v>61</v>
      </c>
      <c r="D84" s="16">
        <v>5119</v>
      </c>
    </row>
    <row r="85" spans="1:10" hidden="1" x14ac:dyDescent="0.35">
      <c r="A85" s="16" t="s">
        <v>45</v>
      </c>
      <c r="B85" s="21" t="s">
        <v>31</v>
      </c>
      <c r="C85" s="16" t="s">
        <v>61</v>
      </c>
      <c r="D85" s="16">
        <v>5004</v>
      </c>
    </row>
    <row r="86" spans="1:10" hidden="1" x14ac:dyDescent="0.35">
      <c r="A86" s="16" t="s">
        <v>45</v>
      </c>
      <c r="B86" s="21" t="s">
        <v>32</v>
      </c>
      <c r="C86" s="16" t="s">
        <v>61</v>
      </c>
      <c r="D86" s="16">
        <v>4684</v>
      </c>
    </row>
    <row r="87" spans="1:10" hidden="1" x14ac:dyDescent="0.35">
      <c r="A87" s="16" t="s">
        <v>45</v>
      </c>
      <c r="B87" s="21" t="s">
        <v>33</v>
      </c>
      <c r="C87" s="16" t="s">
        <v>61</v>
      </c>
      <c r="D87" s="16">
        <v>4961</v>
      </c>
    </row>
    <row r="88" spans="1:10" hidden="1" x14ac:dyDescent="0.35">
      <c r="A88" s="16" t="s">
        <v>45</v>
      </c>
      <c r="B88" s="21" t="s">
        <v>34</v>
      </c>
      <c r="C88" s="16" t="s">
        <v>61</v>
      </c>
      <c r="D88" s="16">
        <v>5072</v>
      </c>
    </row>
    <row r="89" spans="1:10" hidden="1" x14ac:dyDescent="0.35">
      <c r="A89" s="16" t="s">
        <v>45</v>
      </c>
      <c r="B89" s="21" t="s">
        <v>35</v>
      </c>
      <c r="C89" s="16" t="s">
        <v>61</v>
      </c>
      <c r="D89" s="16">
        <v>4931</v>
      </c>
    </row>
    <row r="90" spans="1:10" hidden="1" x14ac:dyDescent="0.35">
      <c r="A90" s="16" t="s">
        <v>45</v>
      </c>
      <c r="B90" s="21" t="s">
        <v>36</v>
      </c>
      <c r="C90" s="16" t="s">
        <v>61</v>
      </c>
      <c r="D90" s="16">
        <v>4762</v>
      </c>
    </row>
    <row r="91" spans="1:10" hidden="1" x14ac:dyDescent="0.35">
      <c r="A91" s="16" t="s">
        <v>45</v>
      </c>
      <c r="B91" s="21" t="s">
        <v>77</v>
      </c>
      <c r="C91" s="16" t="s">
        <v>61</v>
      </c>
      <c r="D91" s="16">
        <v>4628</v>
      </c>
    </row>
    <row r="92" spans="1:10" hidden="1" x14ac:dyDescent="0.35">
      <c r="A92" s="16" t="s">
        <v>45</v>
      </c>
      <c r="B92" s="21" t="s">
        <v>24</v>
      </c>
      <c r="C92" s="16" t="s">
        <v>62</v>
      </c>
      <c r="D92" s="17">
        <v>1433</v>
      </c>
      <c r="J92" s="16" t="s">
        <v>81</v>
      </c>
    </row>
    <row r="93" spans="1:10" hidden="1" x14ac:dyDescent="0.35">
      <c r="A93" s="16" t="s">
        <v>45</v>
      </c>
      <c r="B93" s="21" t="s">
        <v>25</v>
      </c>
      <c r="C93" s="16" t="s">
        <v>62</v>
      </c>
      <c r="D93" s="17">
        <v>1369</v>
      </c>
    </row>
    <row r="94" spans="1:10" hidden="1" x14ac:dyDescent="0.35">
      <c r="A94" s="16" t="s">
        <v>45</v>
      </c>
      <c r="B94" s="21" t="s">
        <v>26</v>
      </c>
      <c r="C94" s="16" t="s">
        <v>62</v>
      </c>
      <c r="D94" s="17">
        <v>1187</v>
      </c>
    </row>
    <row r="95" spans="1:10" hidden="1" x14ac:dyDescent="0.35">
      <c r="A95" s="16" t="s">
        <v>45</v>
      </c>
      <c r="B95" s="21" t="s">
        <v>27</v>
      </c>
      <c r="C95" s="16" t="s">
        <v>62</v>
      </c>
      <c r="D95" s="17">
        <v>1308</v>
      </c>
    </row>
    <row r="96" spans="1:10" hidden="1" x14ac:dyDescent="0.35">
      <c r="A96" s="16" t="s">
        <v>45</v>
      </c>
      <c r="B96" s="21" t="s">
        <v>28</v>
      </c>
      <c r="C96" s="16" t="s">
        <v>62</v>
      </c>
      <c r="D96" s="17">
        <v>1193</v>
      </c>
    </row>
    <row r="97" spans="1:4" hidden="1" x14ac:dyDescent="0.35">
      <c r="A97" s="16" t="s">
        <v>45</v>
      </c>
      <c r="B97" s="21" t="s">
        <v>29</v>
      </c>
      <c r="C97" s="16" t="s">
        <v>62</v>
      </c>
      <c r="D97" s="17">
        <v>1084</v>
      </c>
    </row>
    <row r="98" spans="1:4" hidden="1" x14ac:dyDescent="0.35">
      <c r="A98" s="16" t="s">
        <v>45</v>
      </c>
      <c r="B98" s="21" t="s">
        <v>30</v>
      </c>
      <c r="C98" s="16" t="s">
        <v>62</v>
      </c>
      <c r="D98" s="17">
        <v>1040</v>
      </c>
    </row>
    <row r="99" spans="1:4" hidden="1" x14ac:dyDescent="0.35">
      <c r="A99" s="16" t="s">
        <v>45</v>
      </c>
      <c r="B99" s="21" t="s">
        <v>31</v>
      </c>
      <c r="C99" s="16" t="s">
        <v>62</v>
      </c>
      <c r="D99" s="17">
        <v>832</v>
      </c>
    </row>
    <row r="100" spans="1:4" hidden="1" x14ac:dyDescent="0.35">
      <c r="A100" s="16" t="s">
        <v>45</v>
      </c>
      <c r="B100" s="21" t="s">
        <v>32</v>
      </c>
      <c r="C100" s="16" t="s">
        <v>62</v>
      </c>
      <c r="D100" s="17">
        <v>650</v>
      </c>
    </row>
    <row r="101" spans="1:4" hidden="1" x14ac:dyDescent="0.35">
      <c r="A101" s="16" t="s">
        <v>45</v>
      </c>
      <c r="B101" s="21" t="s">
        <v>33</v>
      </c>
      <c r="C101" s="16" t="s">
        <v>62</v>
      </c>
      <c r="D101" s="17">
        <v>621</v>
      </c>
    </row>
    <row r="102" spans="1:4" hidden="1" x14ac:dyDescent="0.35">
      <c r="A102" s="16" t="s">
        <v>45</v>
      </c>
      <c r="B102" s="21" t="s">
        <v>34</v>
      </c>
      <c r="C102" s="16" t="s">
        <v>62</v>
      </c>
      <c r="D102" s="17">
        <v>605</v>
      </c>
    </row>
    <row r="103" spans="1:4" hidden="1" x14ac:dyDescent="0.35">
      <c r="A103" s="16" t="s">
        <v>45</v>
      </c>
      <c r="B103" s="21" t="s">
        <v>35</v>
      </c>
      <c r="C103" s="16" t="s">
        <v>62</v>
      </c>
      <c r="D103" s="17">
        <v>618</v>
      </c>
    </row>
    <row r="104" spans="1:4" hidden="1" x14ac:dyDescent="0.35">
      <c r="A104" s="16" t="s">
        <v>45</v>
      </c>
      <c r="B104" s="21" t="s">
        <v>36</v>
      </c>
      <c r="C104" s="16" t="s">
        <v>62</v>
      </c>
      <c r="D104" s="17">
        <v>559</v>
      </c>
    </row>
    <row r="105" spans="1:4" hidden="1" x14ac:dyDescent="0.35">
      <c r="A105" s="16" t="s">
        <v>45</v>
      </c>
      <c r="B105" s="21" t="s">
        <v>77</v>
      </c>
      <c r="C105" s="16" t="s">
        <v>62</v>
      </c>
      <c r="D105" s="17">
        <v>509</v>
      </c>
    </row>
    <row r="106" spans="1:4" hidden="1" x14ac:dyDescent="0.35">
      <c r="A106" s="16" t="s">
        <v>45</v>
      </c>
      <c r="B106" s="16" t="s">
        <v>41</v>
      </c>
      <c r="C106" s="16" t="s">
        <v>47</v>
      </c>
      <c r="D106" s="23">
        <v>9811</v>
      </c>
    </row>
    <row r="107" spans="1:4" hidden="1" x14ac:dyDescent="0.35">
      <c r="A107" s="16" t="s">
        <v>45</v>
      </c>
      <c r="B107" s="16" t="s">
        <v>42</v>
      </c>
      <c r="C107" s="16" t="s">
        <v>47</v>
      </c>
      <c r="D107" s="23">
        <v>9799</v>
      </c>
    </row>
    <row r="108" spans="1:4" hidden="1" x14ac:dyDescent="0.35">
      <c r="A108" s="16" t="s">
        <v>45</v>
      </c>
      <c r="B108" s="16" t="s">
        <v>43</v>
      </c>
      <c r="C108" s="16" t="s">
        <v>47</v>
      </c>
      <c r="D108" s="23">
        <v>9612</v>
      </c>
    </row>
    <row r="109" spans="1:4" hidden="1" x14ac:dyDescent="0.35">
      <c r="A109" s="16" t="s">
        <v>45</v>
      </c>
      <c r="B109" s="16" t="s">
        <v>44</v>
      </c>
      <c r="C109" s="16" t="s">
        <v>47</v>
      </c>
      <c r="D109" s="23">
        <v>9786</v>
      </c>
    </row>
    <row r="110" spans="1:4" hidden="1" x14ac:dyDescent="0.35">
      <c r="A110" s="16" t="s">
        <v>45</v>
      </c>
      <c r="B110" s="16" t="s">
        <v>13</v>
      </c>
      <c r="C110" s="16" t="s">
        <v>47</v>
      </c>
      <c r="D110" s="22">
        <v>9139</v>
      </c>
    </row>
    <row r="111" spans="1:4" hidden="1" x14ac:dyDescent="0.35">
      <c r="A111" s="16" t="s">
        <v>45</v>
      </c>
      <c r="B111" s="16" t="s">
        <v>14</v>
      </c>
      <c r="C111" s="16" t="s">
        <v>47</v>
      </c>
      <c r="D111" s="22">
        <v>9313</v>
      </c>
    </row>
    <row r="112" spans="1:4" hidden="1" x14ac:dyDescent="0.35">
      <c r="A112" s="16" t="s">
        <v>45</v>
      </c>
      <c r="B112" s="16" t="s">
        <v>15</v>
      </c>
      <c r="C112" s="16" t="s">
        <v>47</v>
      </c>
      <c r="D112" s="22">
        <v>9461</v>
      </c>
    </row>
    <row r="113" spans="1:4" hidden="1" x14ac:dyDescent="0.35">
      <c r="A113" s="16" t="s">
        <v>45</v>
      </c>
      <c r="B113" s="16" t="s">
        <v>16</v>
      </c>
      <c r="C113" s="16" t="s">
        <v>47</v>
      </c>
      <c r="D113" s="22">
        <v>9282</v>
      </c>
    </row>
    <row r="114" spans="1:4" hidden="1" x14ac:dyDescent="0.35">
      <c r="A114" s="16" t="s">
        <v>45</v>
      </c>
      <c r="B114" s="16" t="s">
        <v>17</v>
      </c>
      <c r="C114" s="16" t="s">
        <v>47</v>
      </c>
      <c r="D114" s="22">
        <v>9222</v>
      </c>
    </row>
    <row r="115" spans="1:4" hidden="1" x14ac:dyDescent="0.35">
      <c r="A115" s="16" t="s">
        <v>45</v>
      </c>
      <c r="B115" s="21" t="s">
        <v>18</v>
      </c>
      <c r="C115" s="16" t="s">
        <v>47</v>
      </c>
      <c r="D115" s="22">
        <v>9316</v>
      </c>
    </row>
    <row r="116" spans="1:4" hidden="1" x14ac:dyDescent="0.35">
      <c r="A116" s="16" t="s">
        <v>45</v>
      </c>
      <c r="B116" s="21" t="s">
        <v>19</v>
      </c>
      <c r="C116" s="16" t="s">
        <v>47</v>
      </c>
      <c r="D116" s="22">
        <v>9257</v>
      </c>
    </row>
    <row r="117" spans="1:4" hidden="1" x14ac:dyDescent="0.35">
      <c r="A117" s="16" t="s">
        <v>45</v>
      </c>
      <c r="B117" s="21" t="s">
        <v>20</v>
      </c>
      <c r="C117" s="16" t="s">
        <v>47</v>
      </c>
      <c r="D117" s="22">
        <v>8895</v>
      </c>
    </row>
    <row r="118" spans="1:4" hidden="1" x14ac:dyDescent="0.35">
      <c r="A118" s="16" t="s">
        <v>45</v>
      </c>
      <c r="B118" s="21" t="s">
        <v>21</v>
      </c>
      <c r="C118" s="16" t="s">
        <v>47</v>
      </c>
      <c r="D118" s="22">
        <v>7875</v>
      </c>
    </row>
    <row r="119" spans="1:4" hidden="1" x14ac:dyDescent="0.35">
      <c r="A119" s="16" t="s">
        <v>45</v>
      </c>
      <c r="B119" s="21" t="s">
        <v>22</v>
      </c>
      <c r="C119" s="16" t="s">
        <v>47</v>
      </c>
      <c r="D119" s="22">
        <v>8131</v>
      </c>
    </row>
    <row r="120" spans="1:4" hidden="1" x14ac:dyDescent="0.35">
      <c r="A120" s="16" t="s">
        <v>45</v>
      </c>
      <c r="B120" s="21" t="s">
        <v>23</v>
      </c>
      <c r="C120" s="16" t="s">
        <v>47</v>
      </c>
      <c r="D120" s="22">
        <v>7048</v>
      </c>
    </row>
    <row r="121" spans="1:4" hidden="1" x14ac:dyDescent="0.35">
      <c r="A121" s="16" t="s">
        <v>46</v>
      </c>
      <c r="B121" s="21" t="s">
        <v>20</v>
      </c>
      <c r="C121" s="16" t="s">
        <v>61</v>
      </c>
      <c r="D121" s="17">
        <v>2490</v>
      </c>
    </row>
    <row r="122" spans="1:4" hidden="1" x14ac:dyDescent="0.35">
      <c r="A122" s="16" t="s">
        <v>46</v>
      </c>
      <c r="B122" s="21" t="s">
        <v>21</v>
      </c>
      <c r="C122" s="16" t="s">
        <v>61</v>
      </c>
      <c r="D122" s="17">
        <v>2377</v>
      </c>
    </row>
    <row r="123" spans="1:4" hidden="1" x14ac:dyDescent="0.35">
      <c r="A123" s="16" t="s">
        <v>46</v>
      </c>
      <c r="B123" s="21" t="s">
        <v>22</v>
      </c>
      <c r="C123" s="16" t="s">
        <v>61</v>
      </c>
      <c r="D123" s="17">
        <v>2279</v>
      </c>
    </row>
    <row r="124" spans="1:4" hidden="1" x14ac:dyDescent="0.35">
      <c r="A124" s="16" t="s">
        <v>46</v>
      </c>
      <c r="B124" s="21" t="s">
        <v>23</v>
      </c>
      <c r="C124" s="16" t="s">
        <v>61</v>
      </c>
      <c r="D124" s="17">
        <v>2150</v>
      </c>
    </row>
    <row r="125" spans="1:4" hidden="1" x14ac:dyDescent="0.35">
      <c r="A125" s="16" t="s">
        <v>46</v>
      </c>
      <c r="B125" s="21" t="s">
        <v>24</v>
      </c>
      <c r="C125" s="16" t="s">
        <v>61</v>
      </c>
      <c r="D125" s="17">
        <v>2172</v>
      </c>
    </row>
    <row r="126" spans="1:4" hidden="1" x14ac:dyDescent="0.35">
      <c r="A126" s="16" t="s">
        <v>46</v>
      </c>
      <c r="B126" s="21" t="s">
        <v>25</v>
      </c>
      <c r="C126" s="16" t="s">
        <v>61</v>
      </c>
      <c r="D126" s="17">
        <v>1990</v>
      </c>
    </row>
    <row r="127" spans="1:4" hidden="1" x14ac:dyDescent="0.35">
      <c r="A127" s="16" t="s">
        <v>46</v>
      </c>
      <c r="B127" s="21" t="s">
        <v>26</v>
      </c>
      <c r="C127" s="16" t="s">
        <v>61</v>
      </c>
      <c r="D127" s="17">
        <v>2035</v>
      </c>
    </row>
    <row r="128" spans="1:4" hidden="1" x14ac:dyDescent="0.35">
      <c r="A128" s="16" t="s">
        <v>46</v>
      </c>
      <c r="B128" s="21" t="s">
        <v>27</v>
      </c>
      <c r="C128" s="16" t="s">
        <v>61</v>
      </c>
      <c r="D128" s="17">
        <v>1919</v>
      </c>
    </row>
    <row r="129" spans="1:4" hidden="1" x14ac:dyDescent="0.35">
      <c r="A129" s="16" t="s">
        <v>46</v>
      </c>
      <c r="B129" s="21" t="s">
        <v>28</v>
      </c>
      <c r="C129" s="16" t="s">
        <v>61</v>
      </c>
      <c r="D129" s="17">
        <v>1864</v>
      </c>
    </row>
    <row r="130" spans="1:4" hidden="1" x14ac:dyDescent="0.35">
      <c r="A130" s="16" t="s">
        <v>46</v>
      </c>
      <c r="B130" s="21" t="s">
        <v>29</v>
      </c>
      <c r="C130" s="16" t="s">
        <v>61</v>
      </c>
      <c r="D130" s="76">
        <v>1826</v>
      </c>
    </row>
    <row r="131" spans="1:4" x14ac:dyDescent="0.35">
      <c r="A131" s="16" t="s">
        <v>46</v>
      </c>
      <c r="B131" s="21" t="s">
        <v>30</v>
      </c>
      <c r="C131" s="16" t="s">
        <v>61</v>
      </c>
      <c r="D131" s="76">
        <v>1789</v>
      </c>
    </row>
    <row r="132" spans="1:4" hidden="1" x14ac:dyDescent="0.35">
      <c r="A132" s="16" t="s">
        <v>46</v>
      </c>
      <c r="B132" s="21" t="s">
        <v>31</v>
      </c>
      <c r="C132" s="16" t="s">
        <v>61</v>
      </c>
      <c r="D132" s="76">
        <v>1725</v>
      </c>
    </row>
    <row r="133" spans="1:4" hidden="1" x14ac:dyDescent="0.35">
      <c r="A133" s="16" t="s">
        <v>46</v>
      </c>
      <c r="B133" s="21" t="s">
        <v>32</v>
      </c>
      <c r="C133" s="16" t="s">
        <v>61</v>
      </c>
      <c r="D133" s="76">
        <v>1732</v>
      </c>
    </row>
    <row r="134" spans="1:4" hidden="1" x14ac:dyDescent="0.35">
      <c r="A134" s="16" t="s">
        <v>46</v>
      </c>
      <c r="B134" s="21" t="s">
        <v>33</v>
      </c>
      <c r="C134" s="16" t="s">
        <v>61</v>
      </c>
      <c r="D134" s="76">
        <v>1635</v>
      </c>
    </row>
    <row r="135" spans="1:4" hidden="1" x14ac:dyDescent="0.35">
      <c r="A135" s="16" t="s">
        <v>46</v>
      </c>
      <c r="B135" s="21" t="s">
        <v>34</v>
      </c>
      <c r="C135" s="16" t="s">
        <v>61</v>
      </c>
      <c r="D135" s="76">
        <v>1609</v>
      </c>
    </row>
    <row r="136" spans="1:4" hidden="1" x14ac:dyDescent="0.35">
      <c r="A136" s="16" t="s">
        <v>46</v>
      </c>
      <c r="B136" s="21" t="s">
        <v>35</v>
      </c>
      <c r="C136" s="16" t="s">
        <v>61</v>
      </c>
      <c r="D136" s="76">
        <v>1719</v>
      </c>
    </row>
    <row r="137" spans="1:4" hidden="1" x14ac:dyDescent="0.35">
      <c r="A137" s="16" t="s">
        <v>46</v>
      </c>
      <c r="B137" s="21" t="s">
        <v>36</v>
      </c>
      <c r="C137" s="16" t="s">
        <v>61</v>
      </c>
      <c r="D137" s="76">
        <v>1485</v>
      </c>
    </row>
    <row r="138" spans="1:4" hidden="1" x14ac:dyDescent="0.35">
      <c r="A138" s="16" t="s">
        <v>46</v>
      </c>
      <c r="B138" s="21" t="s">
        <v>77</v>
      </c>
      <c r="C138" s="16" t="s">
        <v>61</v>
      </c>
      <c r="D138" s="76">
        <v>1429</v>
      </c>
    </row>
    <row r="139" spans="1:4" hidden="1" x14ac:dyDescent="0.35">
      <c r="A139" s="16" t="s">
        <v>46</v>
      </c>
      <c r="B139" s="21" t="s">
        <v>20</v>
      </c>
      <c r="C139" s="16" t="s">
        <v>62</v>
      </c>
      <c r="D139" s="17">
        <v>596</v>
      </c>
    </row>
    <row r="140" spans="1:4" hidden="1" x14ac:dyDescent="0.35">
      <c r="A140" s="16" t="s">
        <v>46</v>
      </c>
      <c r="B140" s="21" t="s">
        <v>21</v>
      </c>
      <c r="C140" s="16" t="s">
        <v>62</v>
      </c>
      <c r="D140" s="17">
        <v>547</v>
      </c>
    </row>
    <row r="141" spans="1:4" hidden="1" x14ac:dyDescent="0.35">
      <c r="A141" s="16" t="s">
        <v>46</v>
      </c>
      <c r="B141" s="21" t="s">
        <v>22</v>
      </c>
      <c r="C141" s="16" t="s">
        <v>62</v>
      </c>
      <c r="D141" s="17">
        <v>508</v>
      </c>
    </row>
    <row r="142" spans="1:4" hidden="1" x14ac:dyDescent="0.35">
      <c r="A142" s="16" t="s">
        <v>46</v>
      </c>
      <c r="B142" s="21" t="s">
        <v>23</v>
      </c>
      <c r="C142" s="16" t="s">
        <v>62</v>
      </c>
      <c r="D142" s="17">
        <v>442</v>
      </c>
    </row>
    <row r="143" spans="1:4" hidden="1" x14ac:dyDescent="0.35">
      <c r="A143" s="16" t="s">
        <v>46</v>
      </c>
      <c r="B143" s="21" t="s">
        <v>24</v>
      </c>
      <c r="C143" s="16" t="s">
        <v>62</v>
      </c>
      <c r="D143" s="17">
        <v>376</v>
      </c>
    </row>
    <row r="144" spans="1:4" hidden="1" x14ac:dyDescent="0.35">
      <c r="A144" s="16" t="s">
        <v>46</v>
      </c>
      <c r="B144" s="21" t="s">
        <v>25</v>
      </c>
      <c r="C144" s="16" t="s">
        <v>62</v>
      </c>
      <c r="D144" s="17">
        <v>410</v>
      </c>
    </row>
    <row r="145" spans="1:4" hidden="1" x14ac:dyDescent="0.35">
      <c r="A145" s="16" t="s">
        <v>46</v>
      </c>
      <c r="B145" s="21" t="s">
        <v>26</v>
      </c>
      <c r="C145" s="16" t="s">
        <v>62</v>
      </c>
      <c r="D145" s="17">
        <v>345</v>
      </c>
    </row>
    <row r="146" spans="1:4" hidden="1" x14ac:dyDescent="0.35">
      <c r="A146" s="16" t="s">
        <v>46</v>
      </c>
      <c r="B146" s="21" t="s">
        <v>27</v>
      </c>
      <c r="C146" s="16" t="s">
        <v>62</v>
      </c>
      <c r="D146" s="17">
        <v>338</v>
      </c>
    </row>
    <row r="147" spans="1:4" hidden="1" x14ac:dyDescent="0.35">
      <c r="A147" s="16" t="s">
        <v>46</v>
      </c>
      <c r="B147" s="21" t="s">
        <v>28</v>
      </c>
      <c r="C147" s="16" t="s">
        <v>62</v>
      </c>
      <c r="D147" s="17">
        <v>338</v>
      </c>
    </row>
    <row r="148" spans="1:4" hidden="1" x14ac:dyDescent="0.35">
      <c r="A148" s="16" t="s">
        <v>46</v>
      </c>
      <c r="B148" s="21" t="s">
        <v>29</v>
      </c>
      <c r="C148" s="16" t="s">
        <v>62</v>
      </c>
      <c r="D148" s="16">
        <v>282</v>
      </c>
    </row>
    <row r="149" spans="1:4" x14ac:dyDescent="0.35">
      <c r="A149" s="16" t="s">
        <v>46</v>
      </c>
      <c r="B149" s="21" t="s">
        <v>30</v>
      </c>
      <c r="C149" s="16" t="s">
        <v>62</v>
      </c>
      <c r="D149" s="16">
        <v>233</v>
      </c>
    </row>
    <row r="150" spans="1:4" hidden="1" x14ac:dyDescent="0.35">
      <c r="A150" s="16" t="s">
        <v>46</v>
      </c>
      <c r="B150" s="21" t="s">
        <v>31</v>
      </c>
      <c r="C150" s="16" t="s">
        <v>62</v>
      </c>
      <c r="D150" s="16">
        <v>186</v>
      </c>
    </row>
    <row r="151" spans="1:4" hidden="1" x14ac:dyDescent="0.35">
      <c r="A151" s="16" t="s">
        <v>46</v>
      </c>
      <c r="B151" s="21" t="s">
        <v>32</v>
      </c>
      <c r="C151" s="16" t="s">
        <v>62</v>
      </c>
      <c r="D151" s="16">
        <v>178</v>
      </c>
    </row>
    <row r="152" spans="1:4" hidden="1" x14ac:dyDescent="0.35">
      <c r="A152" s="16" t="s">
        <v>46</v>
      </c>
      <c r="B152" s="21" t="s">
        <v>33</v>
      </c>
      <c r="C152" s="16" t="s">
        <v>62</v>
      </c>
      <c r="D152" s="16">
        <v>173</v>
      </c>
    </row>
    <row r="153" spans="1:4" hidden="1" x14ac:dyDescent="0.35">
      <c r="A153" s="16" t="s">
        <v>46</v>
      </c>
      <c r="B153" s="21" t="s">
        <v>34</v>
      </c>
      <c r="C153" s="16" t="s">
        <v>62</v>
      </c>
      <c r="D153" s="16">
        <v>166</v>
      </c>
    </row>
    <row r="154" spans="1:4" hidden="1" x14ac:dyDescent="0.35">
      <c r="A154" s="16" t="s">
        <v>46</v>
      </c>
      <c r="B154" s="21" t="s">
        <v>35</v>
      </c>
      <c r="C154" s="16" t="s">
        <v>62</v>
      </c>
      <c r="D154" s="16">
        <v>139</v>
      </c>
    </row>
    <row r="155" spans="1:4" hidden="1" x14ac:dyDescent="0.35">
      <c r="A155" s="16" t="s">
        <v>46</v>
      </c>
      <c r="B155" s="21" t="s">
        <v>36</v>
      </c>
      <c r="C155" s="16" t="s">
        <v>62</v>
      </c>
      <c r="D155" s="16">
        <v>132</v>
      </c>
    </row>
    <row r="156" spans="1:4" hidden="1" x14ac:dyDescent="0.35">
      <c r="A156" s="16" t="s">
        <v>46</v>
      </c>
      <c r="B156" s="21" t="s">
        <v>77</v>
      </c>
      <c r="C156" s="16" t="s">
        <v>62</v>
      </c>
      <c r="D156" s="16">
        <v>125</v>
      </c>
    </row>
    <row r="157" spans="1:4" hidden="1" x14ac:dyDescent="0.35">
      <c r="A157" s="16" t="s">
        <v>46</v>
      </c>
      <c r="B157" s="16" t="s">
        <v>13</v>
      </c>
      <c r="C157" s="16" t="s">
        <v>47</v>
      </c>
      <c r="D157" s="22">
        <v>3030</v>
      </c>
    </row>
    <row r="158" spans="1:4" hidden="1" x14ac:dyDescent="0.35">
      <c r="A158" s="16" t="s">
        <v>46</v>
      </c>
      <c r="B158" s="16" t="s">
        <v>14</v>
      </c>
      <c r="C158" s="16" t="s">
        <v>47</v>
      </c>
      <c r="D158" s="22">
        <v>3128</v>
      </c>
    </row>
    <row r="159" spans="1:4" hidden="1" x14ac:dyDescent="0.35">
      <c r="A159" s="16" t="s">
        <v>46</v>
      </c>
      <c r="B159" s="16" t="s">
        <v>15</v>
      </c>
      <c r="C159" s="16" t="s">
        <v>47</v>
      </c>
      <c r="D159" s="22">
        <v>3296</v>
      </c>
    </row>
    <row r="160" spans="1:4" hidden="1" x14ac:dyDescent="0.35">
      <c r="A160" s="16" t="s">
        <v>46</v>
      </c>
      <c r="B160" s="16" t="s">
        <v>16</v>
      </c>
      <c r="C160" s="16" t="s">
        <v>47</v>
      </c>
      <c r="D160" s="22">
        <v>3386</v>
      </c>
    </row>
    <row r="161" spans="1:4" hidden="1" x14ac:dyDescent="0.35">
      <c r="A161" s="16" t="s">
        <v>46</v>
      </c>
      <c r="B161" s="16" t="s">
        <v>17</v>
      </c>
      <c r="C161" s="16" t="s">
        <v>47</v>
      </c>
      <c r="D161" s="22">
        <v>3109</v>
      </c>
    </row>
    <row r="162" spans="1:4" hidden="1" x14ac:dyDescent="0.35">
      <c r="A162" s="16" t="s">
        <v>46</v>
      </c>
      <c r="B162" s="21" t="s">
        <v>18</v>
      </c>
      <c r="C162" s="16" t="s">
        <v>47</v>
      </c>
      <c r="D162" s="22">
        <v>3486</v>
      </c>
    </row>
    <row r="163" spans="1:4" hidden="1" x14ac:dyDescent="0.35">
      <c r="A163" s="16" t="s">
        <v>46</v>
      </c>
      <c r="B163" s="21" t="s">
        <v>19</v>
      </c>
      <c r="C163" s="16" t="s">
        <v>47</v>
      </c>
      <c r="D163" s="22">
        <v>3202</v>
      </c>
    </row>
  </sheetData>
  <autoFilter ref="A1:J163" xr:uid="{F55609AE-E7E5-4D45-9D55-81AC04041F76}">
    <filterColumn colId="0">
      <filters>
        <filter val="Wales"/>
      </filters>
    </filterColumn>
    <filterColumn colId="1">
      <filters>
        <filter val="2011/12"/>
      </filters>
    </filterColumn>
  </autoFilter>
  <sortState xmlns:xlrd2="http://schemas.microsoft.com/office/spreadsheetml/2017/richdata2" ref="A2:D163">
    <sortCondition ref="A2:A163"/>
    <sortCondition ref="C2:C163"/>
    <sortCondition ref="B2:B163"/>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L64"/>
  <sheetViews>
    <sheetView topLeftCell="A34" workbookViewId="0">
      <selection activeCell="C43" sqref="C43"/>
    </sheetView>
  </sheetViews>
  <sheetFormatPr defaultColWidth="11.453125" defaultRowHeight="14.5" x14ac:dyDescent="0.35"/>
  <cols>
    <col min="1" max="1" width="22.453125" style="24" customWidth="1"/>
    <col min="2" max="5" width="11.453125" style="24" customWidth="1"/>
    <col min="6" max="6" width="7.54296875" style="24" customWidth="1"/>
    <col min="7" max="10" width="11.453125" style="24" customWidth="1"/>
    <col min="11" max="11" width="11.453125" style="24"/>
    <col min="12" max="12" width="0" style="24" hidden="1" customWidth="1"/>
    <col min="13" max="16384" width="11.453125" style="24"/>
  </cols>
  <sheetData>
    <row r="1" spans="1:12" ht="37.5" customHeight="1" x14ac:dyDescent="0.35">
      <c r="A1" s="48"/>
      <c r="B1" s="48"/>
      <c r="C1" s="48"/>
      <c r="D1" s="48"/>
      <c r="E1" s="48"/>
      <c r="F1" s="48"/>
      <c r="G1" s="48"/>
      <c r="H1" s="48"/>
      <c r="I1" s="48"/>
      <c r="J1" s="48"/>
    </row>
    <row r="2" spans="1:12" ht="15" customHeight="1" x14ac:dyDescent="0.35">
      <c r="A2" s="29"/>
      <c r="B2" s="29"/>
      <c r="C2" s="29"/>
      <c r="D2" s="29"/>
      <c r="E2" s="29"/>
      <c r="F2" s="29"/>
      <c r="G2" s="29"/>
      <c r="H2" s="29"/>
      <c r="I2" s="29"/>
      <c r="J2" s="29"/>
    </row>
    <row r="3" spans="1:12" ht="15" customHeight="1" x14ac:dyDescent="0.35">
      <c r="A3" s="30"/>
      <c r="B3" s="31"/>
      <c r="C3" s="32"/>
      <c r="D3" s="32"/>
      <c r="E3" s="32"/>
      <c r="F3" s="33"/>
      <c r="G3" s="33"/>
      <c r="H3" s="33"/>
      <c r="I3" s="33"/>
      <c r="J3" s="33"/>
      <c r="K3" s="33"/>
    </row>
    <row r="4" spans="1:12" ht="15" customHeight="1" x14ac:dyDescent="0.35">
      <c r="A4" s="30"/>
      <c r="B4" s="92" t="str">
        <f>FIRE0201!B4</f>
        <v>Total dwelling fires</v>
      </c>
      <c r="C4" s="92"/>
      <c r="D4" s="92"/>
      <c r="E4" s="92"/>
      <c r="F4" s="34"/>
      <c r="G4" s="35"/>
      <c r="H4" s="34"/>
      <c r="I4" s="34"/>
      <c r="J4" s="34"/>
      <c r="K4" s="33"/>
    </row>
    <row r="5" spans="1:12" ht="29" x14ac:dyDescent="0.35">
      <c r="A5" s="35"/>
      <c r="B5" s="36" t="s">
        <v>40</v>
      </c>
      <c r="C5" s="36" t="s">
        <v>45</v>
      </c>
      <c r="D5" s="36" t="s">
        <v>46</v>
      </c>
      <c r="E5" s="25" t="s">
        <v>1</v>
      </c>
      <c r="F5" s="35"/>
      <c r="G5" s="36" t="s">
        <v>40</v>
      </c>
      <c r="H5" s="36" t="s">
        <v>45</v>
      </c>
      <c r="I5" s="36" t="s">
        <v>46</v>
      </c>
      <c r="J5" s="25" t="s">
        <v>1</v>
      </c>
      <c r="K5" s="33"/>
    </row>
    <row r="6" spans="1:12" x14ac:dyDescent="0.35">
      <c r="A6" s="35" t="s">
        <v>2</v>
      </c>
      <c r="B6" s="37">
        <f>IF(IF($B$4="Total dwelling fires",SUMPRODUCT(('Data - hidden'!$A$2:$A$42682=B$5)*('Data - hidden'!$B$2:$B$42682=$A6)*('Data - hidden'!$D$2:$D$42682)),SUMPRODUCT(('Data - hidden'!$A$2:$A$42682=B$5)*('Data - hidden'!$B$2:$B$42682=$A6)*('Data - hidden'!$C$2:$C$42682=$B$4)*('Data - hidden'!$D$2:$D$42682)))=0,"..",IF($B$4="Total dwelling fires",SUMPRODUCT(('Data - hidden'!$A$2:$A$42682=B$5)*('Data - hidden'!$B$2:$B$42682=$A6)*('Data - hidden'!$D$2:$D$42682)),SUMPRODUCT(('Data - hidden'!$A$2:$A$42682=B$5)*('Data - hidden'!$B$2:$B$42682=$A6)*('Data - hidden'!$C$2:$C$42682=$B$4)*('Data - hidden'!$D$2:$D$42682))))</f>
        <v>44601</v>
      </c>
      <c r="C6" s="37" t="str">
        <f>IF(IF($B$4="Total dwelling fires",SUMPRODUCT(('Data - hidden'!$A$2:$A$42682=C$5)*('Data - hidden'!$B$2:$B$42682=$A6)*('Data - hidden'!$D$2:$D$42682)),SUMPRODUCT(('Data - hidden'!$A$2:$A$42682=C$5)*('Data - hidden'!$B$2:$B$42682=$A6)*('Data - hidden'!$C$2:$C$42682=$B$4)*('Data - hidden'!$D$2:$D$42682)))=0,"..",IF($B$4="Total dwelling fires",SUMPRODUCT(('Data - hidden'!$A$2:$A$42682=C$5)*('Data - hidden'!$B$2:$B$42682=$A6)*('Data - hidden'!$D$2:$D$42682)),SUMPRODUCT(('Data - hidden'!$A$2:$A$42682=C$5)*('Data - hidden'!$B$2:$B$42682=$A6)*('Data - hidden'!$C$2:$C$42682=$B$4)*('Data - hidden'!$D$2:$D$42682))))</f>
        <v>..</v>
      </c>
      <c r="D6" s="37" t="str">
        <f>IF(IF($B$4="Total dwelling fires",SUMPRODUCT(('Data - hidden'!$A$2:$A$42682=D$5)*('Data - hidden'!$B$2:$B$42682=$A6)*('Data - hidden'!$D$2:$D$42682)),SUMPRODUCT(('Data - hidden'!$A$2:$A$42682=D$5)*('Data - hidden'!$B$2:$B$42682=$A6)*('Data - hidden'!$C$2:$C$42682=$B$4)*('Data - hidden'!$D$2:$D$42682)))=0,"..",IF($B$4="Total dwelling fires",SUMPRODUCT(('Data - hidden'!$A$2:$A$42682=D$5)*('Data - hidden'!$B$2:$B$42682=$A6)*('Data - hidden'!$D$2:$D$42682)),SUMPRODUCT(('Data - hidden'!$A$2:$A$42682=D$5)*('Data - hidden'!$B$2:$B$42682=$A6)*('Data - hidden'!$C$2:$C$42682=$B$4)*('Data - hidden'!$D$2:$D$42682))))</f>
        <v>..</v>
      </c>
      <c r="E6" s="38" t="str">
        <f>IF(OR(B6="..",C6="..",D6=".."),"..",B6+C6+D6)</f>
        <v>..</v>
      </c>
      <c r="F6" s="30"/>
      <c r="G6" s="39">
        <f>IF(B6="..","..",ROUND(1000000*(B6/'Data - population'!B2),0))</f>
        <v>953</v>
      </c>
      <c r="H6" s="39" t="str">
        <f>IF(C6="..","..",ROUND(1000000*(C6/'Data - population'!C2),0))</f>
        <v>..</v>
      </c>
      <c r="I6" s="39" t="str">
        <f>IF(D6="..","..",ROUND(1000000*(D6/'Data - population'!D2),0))</f>
        <v>..</v>
      </c>
      <c r="J6" s="39" t="str">
        <f>IF(E6="..","..",ROUND(1000000*(E6/'Data - population'!E2),0))</f>
        <v>..</v>
      </c>
      <c r="K6" s="33"/>
      <c r="L6" s="30" t="s">
        <v>0</v>
      </c>
    </row>
    <row r="7" spans="1:12" x14ac:dyDescent="0.35">
      <c r="A7" s="35" t="s">
        <v>3</v>
      </c>
      <c r="B7" s="37">
        <f>IF(IF($B$4="Total dwelling fires",SUMPRODUCT(('Data - hidden'!$A$2:$A$42682=B$5)*('Data - hidden'!$B$2:$B$42682=$A7)*('Data - hidden'!$D$2:$D$42682)),SUMPRODUCT(('Data - hidden'!$A$2:$A$42682=B$5)*('Data - hidden'!$B$2:$B$42682=$A7)*('Data - hidden'!$C$2:$C$42682=$B$4)*('Data - hidden'!$D$2:$D$42682)))=0,"..",IF($B$4="Total dwelling fires",SUMPRODUCT(('Data - hidden'!$A$2:$A$42682=B$5)*('Data - hidden'!$B$2:$B$42682=$A7)*('Data - hidden'!$D$2:$D$42682)),SUMPRODUCT(('Data - hidden'!$A$2:$A$42682=B$5)*('Data - hidden'!$B$2:$B$42682=$A7)*('Data - hidden'!$C$2:$C$42682=$B$4)*('Data - hidden'!$D$2:$D$42682))))</f>
        <v>44094</v>
      </c>
      <c r="C7" s="37" t="str">
        <f>IF(IF($B$4="Total dwelling fires",SUMPRODUCT(('Data - hidden'!$A$2:$A$42682=C$5)*('Data - hidden'!$B$2:$B$42682=$A7)*('Data - hidden'!$D$2:$D$42682)),SUMPRODUCT(('Data - hidden'!$A$2:$A$42682=C$5)*('Data - hidden'!$B$2:$B$42682=$A7)*('Data - hidden'!$C$2:$C$42682=$B$4)*('Data - hidden'!$D$2:$D$42682)))=0,"..",IF($B$4="Total dwelling fires",SUMPRODUCT(('Data - hidden'!$A$2:$A$42682=C$5)*('Data - hidden'!$B$2:$B$42682=$A7)*('Data - hidden'!$D$2:$D$42682)),SUMPRODUCT(('Data - hidden'!$A$2:$A$42682=C$5)*('Data - hidden'!$B$2:$B$42682=$A7)*('Data - hidden'!$C$2:$C$42682=$B$4)*('Data - hidden'!$D$2:$D$42682))))</f>
        <v>..</v>
      </c>
      <c r="D7" s="37" t="str">
        <f>IF(IF($B$4="Total dwelling fires",SUMPRODUCT(('Data - hidden'!$A$2:$A$42682=D$5)*('Data - hidden'!$B$2:$B$42682=$A7)*('Data - hidden'!$D$2:$D$42682)),SUMPRODUCT(('Data - hidden'!$A$2:$A$42682=D$5)*('Data - hidden'!$B$2:$B$42682=$A7)*('Data - hidden'!$C$2:$C$42682=$B$4)*('Data - hidden'!$D$2:$D$42682)))=0,"..",IF($B$4="Total dwelling fires",SUMPRODUCT(('Data - hidden'!$A$2:$A$42682=D$5)*('Data - hidden'!$B$2:$B$42682=$A7)*('Data - hidden'!$D$2:$D$42682)),SUMPRODUCT(('Data - hidden'!$A$2:$A$42682=D$5)*('Data - hidden'!$B$2:$B$42682=$A7)*('Data - hidden'!$C$2:$C$42682=$B$4)*('Data - hidden'!$D$2:$D$42682))))</f>
        <v>..</v>
      </c>
      <c r="E7" s="38" t="str">
        <f t="shared" ref="E7:E42" si="0">IF(OR(B7="..",C7="..",D7=".."),"..",B7+C7+D7)</f>
        <v>..</v>
      </c>
      <c r="F7" s="30"/>
      <c r="G7" s="39">
        <f>IF(B7="..","..",ROUND(1000000*(B7/'Data - population'!B3),0))</f>
        <v>943</v>
      </c>
      <c r="H7" s="39" t="str">
        <f>IF(C7="..","..",ROUND(1000000*(C7/'Data - population'!C3),0))</f>
        <v>..</v>
      </c>
      <c r="I7" s="39" t="str">
        <f>IF(D7="..","..",ROUND(1000000*(D7/'Data - population'!D3),0))</f>
        <v>..</v>
      </c>
      <c r="J7" s="39" t="str">
        <f>IF(E7="..","..",ROUND(1000000*(E7/'Data - population'!E3),0))</f>
        <v>..</v>
      </c>
      <c r="K7" s="33"/>
      <c r="L7" s="30" t="s">
        <v>4</v>
      </c>
    </row>
    <row r="8" spans="1:12" ht="15" customHeight="1" x14ac:dyDescent="0.35">
      <c r="A8" s="30" t="s">
        <v>5</v>
      </c>
      <c r="B8" s="37">
        <f>IF(IF($B$4="Total dwelling fires",SUMPRODUCT(('Data - hidden'!$A$2:$A$42682=B$5)*('Data - hidden'!$B$2:$B$42682=$A8)*('Data - hidden'!$D$2:$D$42682)),SUMPRODUCT(('Data - hidden'!$A$2:$A$42682=B$5)*('Data - hidden'!$B$2:$B$42682=$A8)*('Data - hidden'!$C$2:$C$42682=$B$4)*('Data - hidden'!$D$2:$D$42682)))=0,"..",IF($B$4="Total dwelling fires",SUMPRODUCT(('Data - hidden'!$A$2:$A$42682=B$5)*('Data - hidden'!$B$2:$B$42682=$A8)*('Data - hidden'!$D$2:$D$42682)),SUMPRODUCT(('Data - hidden'!$A$2:$A$42682=B$5)*('Data - hidden'!$B$2:$B$42682=$A8)*('Data - hidden'!$C$2:$C$42682=$B$4)*('Data - hidden'!$D$2:$D$42682))))</f>
        <v>44964</v>
      </c>
      <c r="C8" s="37" t="str">
        <f>IF(IF($B$4="Total dwelling fires",SUMPRODUCT(('Data - hidden'!$A$2:$A$42682=C$5)*('Data - hidden'!$B$2:$B$42682=$A8)*('Data - hidden'!$D$2:$D$42682)),SUMPRODUCT(('Data - hidden'!$A$2:$A$42682=C$5)*('Data - hidden'!$B$2:$B$42682=$A8)*('Data - hidden'!$C$2:$C$42682=$B$4)*('Data - hidden'!$D$2:$D$42682)))=0,"..",IF($B$4="Total dwelling fires",SUMPRODUCT(('Data - hidden'!$A$2:$A$42682=C$5)*('Data - hidden'!$B$2:$B$42682=$A8)*('Data - hidden'!$D$2:$D$42682)),SUMPRODUCT(('Data - hidden'!$A$2:$A$42682=C$5)*('Data - hidden'!$B$2:$B$42682=$A8)*('Data - hidden'!$C$2:$C$42682=$B$4)*('Data - hidden'!$D$2:$D$42682))))</f>
        <v>..</v>
      </c>
      <c r="D8" s="37" t="str">
        <f>IF(IF($B$4="Total dwelling fires",SUMPRODUCT(('Data - hidden'!$A$2:$A$42682=D$5)*('Data - hidden'!$B$2:$B$42682=$A8)*('Data - hidden'!$D$2:$D$42682)),SUMPRODUCT(('Data - hidden'!$A$2:$A$42682=D$5)*('Data - hidden'!$B$2:$B$42682=$A8)*('Data - hidden'!$C$2:$C$42682=$B$4)*('Data - hidden'!$D$2:$D$42682)))=0,"..",IF($B$4="Total dwelling fires",SUMPRODUCT(('Data - hidden'!$A$2:$A$42682=D$5)*('Data - hidden'!$B$2:$B$42682=$A8)*('Data - hidden'!$D$2:$D$42682)),SUMPRODUCT(('Data - hidden'!$A$2:$A$42682=D$5)*('Data - hidden'!$B$2:$B$42682=$A8)*('Data - hidden'!$C$2:$C$42682=$B$4)*('Data - hidden'!$D$2:$D$42682))))</f>
        <v>..</v>
      </c>
      <c r="E8" s="38" t="str">
        <f t="shared" si="0"/>
        <v>..</v>
      </c>
      <c r="F8" s="30"/>
      <c r="G8" s="39">
        <f>IF(B8="..","..",ROUND(1000000*(B8/'Data - population'!B4),0))</f>
        <v>960</v>
      </c>
      <c r="H8" s="39" t="str">
        <f>IF(C8="..","..",ROUND(1000000*(C8/'Data - population'!C4),0))</f>
        <v>..</v>
      </c>
      <c r="I8" s="39" t="str">
        <f>IF(D8="..","..",ROUND(1000000*(D8/'Data - population'!D4),0))</f>
        <v>..</v>
      </c>
      <c r="J8" s="39" t="str">
        <f>IF(E8="..","..",ROUND(1000000*(E8/'Data - population'!E4),0))</f>
        <v>..</v>
      </c>
      <c r="K8" s="33"/>
      <c r="L8" s="30" t="s">
        <v>6</v>
      </c>
    </row>
    <row r="9" spans="1:12" ht="15" customHeight="1" x14ac:dyDescent="0.35">
      <c r="A9" s="30" t="s">
        <v>7</v>
      </c>
      <c r="B9" s="37">
        <f>IF(IF($B$4="Total dwelling fires",SUMPRODUCT(('Data - hidden'!$A$2:$A$42682=B$5)*('Data - hidden'!$B$2:$B$42682=$A9)*('Data - hidden'!$D$2:$D$42682)),SUMPRODUCT(('Data - hidden'!$A$2:$A$42682=B$5)*('Data - hidden'!$B$2:$B$42682=$A9)*('Data - hidden'!$C$2:$C$42682=$B$4)*('Data - hidden'!$D$2:$D$42682)))=0,"..",IF($B$4="Total dwelling fires",SUMPRODUCT(('Data - hidden'!$A$2:$A$42682=B$5)*('Data - hidden'!$B$2:$B$42682=$A9)*('Data - hidden'!$D$2:$D$42682)),SUMPRODUCT(('Data - hidden'!$A$2:$A$42682=B$5)*('Data - hidden'!$B$2:$B$42682=$A9)*('Data - hidden'!$C$2:$C$42682=$B$4)*('Data - hidden'!$D$2:$D$42682))))</f>
        <v>47115</v>
      </c>
      <c r="C9" s="37" t="str">
        <f>IF(IF($B$4="Total dwelling fires",SUMPRODUCT(('Data - hidden'!$A$2:$A$42682=C$5)*('Data - hidden'!$B$2:$B$42682=$A9)*('Data - hidden'!$D$2:$D$42682)),SUMPRODUCT(('Data - hidden'!$A$2:$A$42682=C$5)*('Data - hidden'!$B$2:$B$42682=$A9)*('Data - hidden'!$C$2:$C$42682=$B$4)*('Data - hidden'!$D$2:$D$42682)))=0,"..",IF($B$4="Total dwelling fires",SUMPRODUCT(('Data - hidden'!$A$2:$A$42682=C$5)*('Data - hidden'!$B$2:$B$42682=$A9)*('Data - hidden'!$D$2:$D$42682)),SUMPRODUCT(('Data - hidden'!$A$2:$A$42682=C$5)*('Data - hidden'!$B$2:$B$42682=$A9)*('Data - hidden'!$C$2:$C$42682=$B$4)*('Data - hidden'!$D$2:$D$42682))))</f>
        <v>..</v>
      </c>
      <c r="D9" s="37" t="str">
        <f>IF(IF($B$4="Total dwelling fires",SUMPRODUCT(('Data - hidden'!$A$2:$A$42682=D$5)*('Data - hidden'!$B$2:$B$42682=$A9)*('Data - hidden'!$D$2:$D$42682)),SUMPRODUCT(('Data - hidden'!$A$2:$A$42682=D$5)*('Data - hidden'!$B$2:$B$42682=$A9)*('Data - hidden'!$C$2:$C$42682=$B$4)*('Data - hidden'!$D$2:$D$42682)))=0,"..",IF($B$4="Total dwelling fires",SUMPRODUCT(('Data - hidden'!$A$2:$A$42682=D$5)*('Data - hidden'!$B$2:$B$42682=$A9)*('Data - hidden'!$D$2:$D$42682)),SUMPRODUCT(('Data - hidden'!$A$2:$A$42682=D$5)*('Data - hidden'!$B$2:$B$42682=$A9)*('Data - hidden'!$C$2:$C$42682=$B$4)*('Data - hidden'!$D$2:$D$42682))))</f>
        <v>..</v>
      </c>
      <c r="E9" s="38" t="str">
        <f t="shared" si="0"/>
        <v>..</v>
      </c>
      <c r="F9" s="30"/>
      <c r="G9" s="39">
        <f>IF(B9="..","..",ROUND(1000000*(B9/'Data - population'!B5),0))</f>
        <v>1004</v>
      </c>
      <c r="H9" s="39" t="str">
        <f>IF(C9="..","..",ROUND(1000000*(C9/'Data - population'!C5),0))</f>
        <v>..</v>
      </c>
      <c r="I9" s="39" t="str">
        <f>IF(D9="..","..",ROUND(1000000*(D9/'Data - population'!D5),0))</f>
        <v>..</v>
      </c>
      <c r="J9" s="39" t="str">
        <f>IF(E9="..","..",ROUND(1000000*(E9/'Data - population'!E5),0))</f>
        <v>..</v>
      </c>
      <c r="K9" s="33"/>
    </row>
    <row r="10" spans="1:12" ht="15" customHeight="1" x14ac:dyDescent="0.35">
      <c r="A10" s="30" t="s">
        <v>8</v>
      </c>
      <c r="B10" s="37">
        <f>IF(IF($B$4="Total dwelling fires",SUMPRODUCT(('Data - hidden'!$A$2:$A$42682=B$5)*('Data - hidden'!$B$2:$B$42682=$A10)*('Data - hidden'!$D$2:$D$42682)),SUMPRODUCT(('Data - hidden'!$A$2:$A$42682=B$5)*('Data - hidden'!$B$2:$B$42682=$A10)*('Data - hidden'!$C$2:$C$42682=$B$4)*('Data - hidden'!$D$2:$D$42682)))=0,"..",IF($B$4="Total dwelling fires",SUMPRODUCT(('Data - hidden'!$A$2:$A$42682=B$5)*('Data - hidden'!$B$2:$B$42682=$A10)*('Data - hidden'!$D$2:$D$42682)),SUMPRODUCT(('Data - hidden'!$A$2:$A$42682=B$5)*('Data - hidden'!$B$2:$B$42682=$A10)*('Data - hidden'!$C$2:$C$42682=$B$4)*('Data - hidden'!$D$2:$D$42682))))</f>
        <v>49029</v>
      </c>
      <c r="C10" s="37" t="str">
        <f>IF(IF($B$4="Total dwelling fires",SUMPRODUCT(('Data - hidden'!$A$2:$A$42682=C$5)*('Data - hidden'!$B$2:$B$42682=$A10)*('Data - hidden'!$D$2:$D$42682)),SUMPRODUCT(('Data - hidden'!$A$2:$A$42682=C$5)*('Data - hidden'!$B$2:$B$42682=$A10)*('Data - hidden'!$C$2:$C$42682=$B$4)*('Data - hidden'!$D$2:$D$42682)))=0,"..",IF($B$4="Total dwelling fires",SUMPRODUCT(('Data - hidden'!$A$2:$A$42682=C$5)*('Data - hidden'!$B$2:$B$42682=$A10)*('Data - hidden'!$D$2:$D$42682)),SUMPRODUCT(('Data - hidden'!$A$2:$A$42682=C$5)*('Data - hidden'!$B$2:$B$42682=$A10)*('Data - hidden'!$C$2:$C$42682=$B$4)*('Data - hidden'!$D$2:$D$42682))))</f>
        <v>..</v>
      </c>
      <c r="D10" s="37" t="str">
        <f>IF(IF($B$4="Total dwelling fires",SUMPRODUCT(('Data - hidden'!$A$2:$A$42682=D$5)*('Data - hidden'!$B$2:$B$42682=$A10)*('Data - hidden'!$D$2:$D$42682)),SUMPRODUCT(('Data - hidden'!$A$2:$A$42682=D$5)*('Data - hidden'!$B$2:$B$42682=$A10)*('Data - hidden'!$C$2:$C$42682=$B$4)*('Data - hidden'!$D$2:$D$42682)))=0,"..",IF($B$4="Total dwelling fires",SUMPRODUCT(('Data - hidden'!$A$2:$A$42682=D$5)*('Data - hidden'!$B$2:$B$42682=$A10)*('Data - hidden'!$D$2:$D$42682)),SUMPRODUCT(('Data - hidden'!$A$2:$A$42682=D$5)*('Data - hidden'!$B$2:$B$42682=$A10)*('Data - hidden'!$C$2:$C$42682=$B$4)*('Data - hidden'!$D$2:$D$42682))))</f>
        <v>..</v>
      </c>
      <c r="E10" s="38" t="str">
        <f t="shared" si="0"/>
        <v>..</v>
      </c>
      <c r="F10" s="30"/>
      <c r="G10" s="39">
        <f>IF(B10="..","..",ROUND(1000000*(B10/'Data - population'!B6),0))</f>
        <v>1042</v>
      </c>
      <c r="H10" s="39" t="str">
        <f>IF(C10="..","..",ROUND(1000000*(C10/'Data - population'!C6),0))</f>
        <v>..</v>
      </c>
      <c r="I10" s="39" t="str">
        <f>IF(D10="..","..",ROUND(1000000*(D10/'Data - population'!D6),0))</f>
        <v>..</v>
      </c>
      <c r="J10" s="39" t="str">
        <f>IF(E10="..","..",ROUND(1000000*(E10/'Data - population'!E6),0))</f>
        <v>..</v>
      </c>
      <c r="K10" s="33"/>
    </row>
    <row r="11" spans="1:12" ht="15" customHeight="1" x14ac:dyDescent="0.35">
      <c r="A11" s="30" t="s">
        <v>9</v>
      </c>
      <c r="B11" s="37">
        <f>IF(IF($B$4="Total dwelling fires",SUMPRODUCT(('Data - hidden'!$A$2:$A$42682=B$5)*('Data - hidden'!$B$2:$B$42682=$A11)*('Data - hidden'!$D$2:$D$42682)),SUMPRODUCT(('Data - hidden'!$A$2:$A$42682=B$5)*('Data - hidden'!$B$2:$B$42682=$A11)*('Data - hidden'!$C$2:$C$42682=$B$4)*('Data - hidden'!$D$2:$D$42682)))=0,"..",IF($B$4="Total dwelling fires",SUMPRODUCT(('Data - hidden'!$A$2:$A$42682=B$5)*('Data - hidden'!$B$2:$B$42682=$A11)*('Data - hidden'!$D$2:$D$42682)),SUMPRODUCT(('Data - hidden'!$A$2:$A$42682=B$5)*('Data - hidden'!$B$2:$B$42682=$A11)*('Data - hidden'!$C$2:$C$42682=$B$4)*('Data - hidden'!$D$2:$D$42682))))</f>
        <v>49291</v>
      </c>
      <c r="C11" s="37" t="str">
        <f>IF(IF($B$4="Total dwelling fires",SUMPRODUCT(('Data - hidden'!$A$2:$A$42682=C$5)*('Data - hidden'!$B$2:$B$42682=$A11)*('Data - hidden'!$D$2:$D$42682)),SUMPRODUCT(('Data - hidden'!$A$2:$A$42682=C$5)*('Data - hidden'!$B$2:$B$42682=$A11)*('Data - hidden'!$C$2:$C$42682=$B$4)*('Data - hidden'!$D$2:$D$42682)))=0,"..",IF($B$4="Total dwelling fires",SUMPRODUCT(('Data - hidden'!$A$2:$A$42682=C$5)*('Data - hidden'!$B$2:$B$42682=$A11)*('Data - hidden'!$D$2:$D$42682)),SUMPRODUCT(('Data - hidden'!$A$2:$A$42682=C$5)*('Data - hidden'!$B$2:$B$42682=$A11)*('Data - hidden'!$C$2:$C$42682=$B$4)*('Data - hidden'!$D$2:$D$42682))))</f>
        <v>..</v>
      </c>
      <c r="D11" s="37" t="str">
        <f>IF(IF($B$4="Total dwelling fires",SUMPRODUCT(('Data - hidden'!$A$2:$A$42682=D$5)*('Data - hidden'!$B$2:$B$42682=$A11)*('Data - hidden'!$D$2:$D$42682)),SUMPRODUCT(('Data - hidden'!$A$2:$A$42682=D$5)*('Data - hidden'!$B$2:$B$42682=$A11)*('Data - hidden'!$C$2:$C$42682=$B$4)*('Data - hidden'!$D$2:$D$42682)))=0,"..",IF($B$4="Total dwelling fires",SUMPRODUCT(('Data - hidden'!$A$2:$A$42682=D$5)*('Data - hidden'!$B$2:$B$42682=$A11)*('Data - hidden'!$D$2:$D$42682)),SUMPRODUCT(('Data - hidden'!$A$2:$A$42682=D$5)*('Data - hidden'!$B$2:$B$42682=$A11)*('Data - hidden'!$C$2:$C$42682=$B$4)*('Data - hidden'!$D$2:$D$42682))))</f>
        <v>..</v>
      </c>
      <c r="E11" s="38" t="str">
        <f t="shared" si="0"/>
        <v>..</v>
      </c>
      <c r="F11" s="30"/>
      <c r="G11" s="39">
        <f>IF(B11="..","..",ROUND(1000000*(B11/'Data - population'!B7),0))</f>
        <v>1045</v>
      </c>
      <c r="H11" s="39" t="str">
        <f>IF(C11="..","..",ROUND(1000000*(C11/'Data - population'!C7),0))</f>
        <v>..</v>
      </c>
      <c r="I11" s="39" t="str">
        <f>IF(D11="..","..",ROUND(1000000*(D11/'Data - population'!D7),0))</f>
        <v>..</v>
      </c>
      <c r="J11" s="39" t="str">
        <f>IF(E11="..","..",ROUND(1000000*(E11/'Data - population'!E7),0))</f>
        <v>..</v>
      </c>
      <c r="K11" s="33"/>
    </row>
    <row r="12" spans="1:12" ht="15" customHeight="1" x14ac:dyDescent="0.35">
      <c r="A12" s="30" t="s">
        <v>10</v>
      </c>
      <c r="B12" s="37">
        <f>IF(IF($B$4="Total dwelling fires",SUMPRODUCT(('Data - hidden'!$A$2:$A$42682=B$5)*('Data - hidden'!$B$2:$B$42682=$A12)*('Data - hidden'!$D$2:$D$42682)),SUMPRODUCT(('Data - hidden'!$A$2:$A$42682=B$5)*('Data - hidden'!$B$2:$B$42682=$A12)*('Data - hidden'!$C$2:$C$42682=$B$4)*('Data - hidden'!$D$2:$D$42682)))=0,"..",IF($B$4="Total dwelling fires",SUMPRODUCT(('Data - hidden'!$A$2:$A$42682=B$5)*('Data - hidden'!$B$2:$B$42682=$A12)*('Data - hidden'!$D$2:$D$42682)),SUMPRODUCT(('Data - hidden'!$A$2:$A$42682=B$5)*('Data - hidden'!$B$2:$B$42682=$A12)*('Data - hidden'!$C$2:$C$42682=$B$4)*('Data - hidden'!$D$2:$D$42682))))</f>
        <v>48850</v>
      </c>
      <c r="C12" s="37" t="str">
        <f>IF(IF($B$4="Total dwelling fires",SUMPRODUCT(('Data - hidden'!$A$2:$A$42682=C$5)*('Data - hidden'!$B$2:$B$42682=$A12)*('Data - hidden'!$D$2:$D$42682)),SUMPRODUCT(('Data - hidden'!$A$2:$A$42682=C$5)*('Data - hidden'!$B$2:$B$42682=$A12)*('Data - hidden'!$C$2:$C$42682=$B$4)*('Data - hidden'!$D$2:$D$42682)))=0,"..",IF($B$4="Total dwelling fires",SUMPRODUCT(('Data - hidden'!$A$2:$A$42682=C$5)*('Data - hidden'!$B$2:$B$42682=$A12)*('Data - hidden'!$D$2:$D$42682)),SUMPRODUCT(('Data - hidden'!$A$2:$A$42682=C$5)*('Data - hidden'!$B$2:$B$42682=$A12)*('Data - hidden'!$C$2:$C$42682=$B$4)*('Data - hidden'!$D$2:$D$42682))))</f>
        <v>..</v>
      </c>
      <c r="D12" s="37" t="str">
        <f>IF(IF($B$4="Total dwelling fires",SUMPRODUCT(('Data - hidden'!$A$2:$A$42682=D$5)*('Data - hidden'!$B$2:$B$42682=$A12)*('Data - hidden'!$D$2:$D$42682)),SUMPRODUCT(('Data - hidden'!$A$2:$A$42682=D$5)*('Data - hidden'!$B$2:$B$42682=$A12)*('Data - hidden'!$C$2:$C$42682=$B$4)*('Data - hidden'!$D$2:$D$42682)))=0,"..",IF($B$4="Total dwelling fires",SUMPRODUCT(('Data - hidden'!$A$2:$A$42682=D$5)*('Data - hidden'!$B$2:$B$42682=$A12)*('Data - hidden'!$D$2:$D$42682)),SUMPRODUCT(('Data - hidden'!$A$2:$A$42682=D$5)*('Data - hidden'!$B$2:$B$42682=$A12)*('Data - hidden'!$C$2:$C$42682=$B$4)*('Data - hidden'!$D$2:$D$42682))))</f>
        <v>..</v>
      </c>
      <c r="E12" s="38" t="str">
        <f t="shared" si="0"/>
        <v>..</v>
      </c>
      <c r="F12" s="30"/>
      <c r="G12" s="39">
        <f>IF(B12="..","..",ROUND(1000000*(B12/'Data - population'!B8),0))</f>
        <v>1033</v>
      </c>
      <c r="H12" s="39" t="str">
        <f>IF(C12="..","..",ROUND(1000000*(C12/'Data - population'!C8),0))</f>
        <v>..</v>
      </c>
      <c r="I12" s="39" t="str">
        <f>IF(D12="..","..",ROUND(1000000*(D12/'Data - population'!D8),0))</f>
        <v>..</v>
      </c>
      <c r="J12" s="39" t="str">
        <f>IF(E12="..","..",ROUND(1000000*(E12/'Data - population'!E8),0))</f>
        <v>..</v>
      </c>
      <c r="K12" s="33"/>
    </row>
    <row r="13" spans="1:12" ht="15" customHeight="1" x14ac:dyDescent="0.35">
      <c r="A13" s="30" t="s">
        <v>11</v>
      </c>
      <c r="B13" s="37">
        <f>IF(IF($B$4="Total dwelling fires",SUMPRODUCT(('Data - hidden'!$A$2:$A$42682=B$5)*('Data - hidden'!$B$2:$B$42682=$A13)*('Data - hidden'!$D$2:$D$42682)),SUMPRODUCT(('Data - hidden'!$A$2:$A$42682=B$5)*('Data - hidden'!$B$2:$B$42682=$A13)*('Data - hidden'!$C$2:$C$42682=$B$4)*('Data - hidden'!$D$2:$D$42682)))=0,"..",IF($B$4="Total dwelling fires",SUMPRODUCT(('Data - hidden'!$A$2:$A$42682=B$5)*('Data - hidden'!$B$2:$B$42682=$A13)*('Data - hidden'!$D$2:$D$42682)),SUMPRODUCT(('Data - hidden'!$A$2:$A$42682=B$5)*('Data - hidden'!$B$2:$B$42682=$A13)*('Data - hidden'!$C$2:$C$42682=$B$4)*('Data - hidden'!$D$2:$D$42682))))</f>
        <v>49471</v>
      </c>
      <c r="C13" s="37" t="str">
        <f>IF(IF($B$4="Total dwelling fires",SUMPRODUCT(('Data - hidden'!$A$2:$A$42682=C$5)*('Data - hidden'!$B$2:$B$42682=$A13)*('Data - hidden'!$D$2:$D$42682)),SUMPRODUCT(('Data - hidden'!$A$2:$A$42682=C$5)*('Data - hidden'!$B$2:$B$42682=$A13)*('Data - hidden'!$C$2:$C$42682=$B$4)*('Data - hidden'!$D$2:$D$42682)))=0,"..",IF($B$4="Total dwelling fires",SUMPRODUCT(('Data - hidden'!$A$2:$A$42682=C$5)*('Data - hidden'!$B$2:$B$42682=$A13)*('Data - hidden'!$D$2:$D$42682)),SUMPRODUCT(('Data - hidden'!$A$2:$A$42682=C$5)*('Data - hidden'!$B$2:$B$42682=$A13)*('Data - hidden'!$C$2:$C$42682=$B$4)*('Data - hidden'!$D$2:$D$42682))))</f>
        <v>..</v>
      </c>
      <c r="D13" s="37" t="str">
        <f>IF(IF($B$4="Total dwelling fires",SUMPRODUCT(('Data - hidden'!$A$2:$A$42682=D$5)*('Data - hidden'!$B$2:$B$42682=$A13)*('Data - hidden'!$D$2:$D$42682)),SUMPRODUCT(('Data - hidden'!$A$2:$A$42682=D$5)*('Data - hidden'!$B$2:$B$42682=$A13)*('Data - hidden'!$C$2:$C$42682=$B$4)*('Data - hidden'!$D$2:$D$42682)))=0,"..",IF($B$4="Total dwelling fires",SUMPRODUCT(('Data - hidden'!$A$2:$A$42682=D$5)*('Data - hidden'!$B$2:$B$42682=$A13)*('Data - hidden'!$D$2:$D$42682)),SUMPRODUCT(('Data - hidden'!$A$2:$A$42682=D$5)*('Data - hidden'!$B$2:$B$42682=$A13)*('Data - hidden'!$C$2:$C$42682=$B$4)*('Data - hidden'!$D$2:$D$42682))))</f>
        <v>..</v>
      </c>
      <c r="E13" s="38" t="str">
        <f t="shared" si="0"/>
        <v>..</v>
      </c>
      <c r="F13" s="30"/>
      <c r="G13" s="39">
        <f>IF(B13="..","..",ROUND(1000000*(B13/'Data - population'!B9),0))</f>
        <v>1043</v>
      </c>
      <c r="H13" s="39" t="str">
        <f>IF(C13="..","..",ROUND(1000000*(C13/'Data - population'!C9),0))</f>
        <v>..</v>
      </c>
      <c r="I13" s="39" t="str">
        <f>IF(D13="..","..",ROUND(1000000*(D13/'Data - population'!D9),0))</f>
        <v>..</v>
      </c>
      <c r="J13" s="39" t="str">
        <f>IF(E13="..","..",ROUND(1000000*(E13/'Data - population'!E9),0))</f>
        <v>..</v>
      </c>
      <c r="K13" s="33"/>
    </row>
    <row r="14" spans="1:12" ht="15" customHeight="1" x14ac:dyDescent="0.35">
      <c r="A14" s="30" t="s">
        <v>12</v>
      </c>
      <c r="B14" s="37">
        <f>IF(IF($B$4="Total dwelling fires",SUMPRODUCT(('Data - hidden'!$A$2:$A$42682=B$5)*('Data - hidden'!$B$2:$B$42682=$A14)*('Data - hidden'!$D$2:$D$42682)),SUMPRODUCT(('Data - hidden'!$A$2:$A$42682=B$5)*('Data - hidden'!$B$2:$B$42682=$A14)*('Data - hidden'!$C$2:$C$42682=$B$4)*('Data - hidden'!$D$2:$D$42682)))=0,"..",IF($B$4="Total dwelling fires",SUMPRODUCT(('Data - hidden'!$A$2:$A$42682=B$5)*('Data - hidden'!$B$2:$B$42682=$A14)*('Data - hidden'!$D$2:$D$42682)),SUMPRODUCT(('Data - hidden'!$A$2:$A$42682=B$5)*('Data - hidden'!$B$2:$B$42682=$A14)*('Data - hidden'!$C$2:$C$42682=$B$4)*('Data - hidden'!$D$2:$D$42682))))</f>
        <v>49920</v>
      </c>
      <c r="C14" s="37" t="str">
        <f>IF(IF($B$4="Total dwelling fires",SUMPRODUCT(('Data - hidden'!$A$2:$A$42682=C$5)*('Data - hidden'!$B$2:$B$42682=$A14)*('Data - hidden'!$D$2:$D$42682)),SUMPRODUCT(('Data - hidden'!$A$2:$A$42682=C$5)*('Data - hidden'!$B$2:$B$42682=$A14)*('Data - hidden'!$C$2:$C$42682=$B$4)*('Data - hidden'!$D$2:$D$42682)))=0,"..",IF($B$4="Total dwelling fires",SUMPRODUCT(('Data - hidden'!$A$2:$A$42682=C$5)*('Data - hidden'!$B$2:$B$42682=$A14)*('Data - hidden'!$D$2:$D$42682)),SUMPRODUCT(('Data - hidden'!$A$2:$A$42682=C$5)*('Data - hidden'!$B$2:$B$42682=$A14)*('Data - hidden'!$C$2:$C$42682=$B$4)*('Data - hidden'!$D$2:$D$42682))))</f>
        <v>..</v>
      </c>
      <c r="D14" s="37" t="str">
        <f>IF(IF($B$4="Total dwelling fires",SUMPRODUCT(('Data - hidden'!$A$2:$A$42682=D$5)*('Data - hidden'!$B$2:$B$42682=$A14)*('Data - hidden'!$D$2:$D$42682)),SUMPRODUCT(('Data - hidden'!$A$2:$A$42682=D$5)*('Data - hidden'!$B$2:$B$42682=$A14)*('Data - hidden'!$C$2:$C$42682=$B$4)*('Data - hidden'!$D$2:$D$42682)))=0,"..",IF($B$4="Total dwelling fires",SUMPRODUCT(('Data - hidden'!$A$2:$A$42682=D$5)*('Data - hidden'!$B$2:$B$42682=$A14)*('Data - hidden'!$D$2:$D$42682)),SUMPRODUCT(('Data - hidden'!$A$2:$A$42682=D$5)*('Data - hidden'!$B$2:$B$42682=$A14)*('Data - hidden'!$C$2:$C$42682=$B$4)*('Data - hidden'!$D$2:$D$42682))))</f>
        <v>..</v>
      </c>
      <c r="E14" s="38" t="str">
        <f t="shared" si="0"/>
        <v>..</v>
      </c>
      <c r="F14" s="30"/>
      <c r="G14" s="39">
        <f>IF(B14="..","..",ROUND(1000000*(B14/'Data - population'!B10),0))</f>
        <v>1050</v>
      </c>
      <c r="H14" s="39" t="str">
        <f>IF(C14="..","..",ROUND(1000000*(C14/'Data - population'!C10),0))</f>
        <v>..</v>
      </c>
      <c r="I14" s="39" t="str">
        <f>IF(D14="..","..",ROUND(1000000*(D14/'Data - population'!D10),0))</f>
        <v>..</v>
      </c>
      <c r="J14" s="39" t="str">
        <f>IF(E14="..","..",ROUND(1000000*(E14/'Data - population'!E10),0))</f>
        <v>..</v>
      </c>
      <c r="K14" s="33"/>
    </row>
    <row r="15" spans="1:12" ht="15" customHeight="1" x14ac:dyDescent="0.35">
      <c r="A15" s="16" t="s">
        <v>41</v>
      </c>
      <c r="B15" s="37">
        <f>IF(IF($B$4="Total dwelling fires",SUMPRODUCT(('Data - hidden'!$A$2:$A$42682=B$5)*('Data - hidden'!$B$2:$B$42682=$A15)*('Data - hidden'!$D$2:$D$42682)),SUMPRODUCT(('Data - hidden'!$A$2:$A$42682=B$5)*('Data - hidden'!$B$2:$B$42682=$A15)*('Data - hidden'!$C$2:$C$42682=$B$4)*('Data - hidden'!$D$2:$D$42682)))=0,"..",IF($B$4="Total dwelling fires",SUMPRODUCT(('Data - hidden'!$A$2:$A$42682=B$5)*('Data - hidden'!$B$2:$B$42682=$A15)*('Data - hidden'!$D$2:$D$42682)),SUMPRODUCT(('Data - hidden'!$A$2:$A$42682=B$5)*('Data - hidden'!$B$2:$B$42682=$A15)*('Data - hidden'!$C$2:$C$42682=$B$4)*('Data - hidden'!$D$2:$D$42682))))</f>
        <v>48631</v>
      </c>
      <c r="C15" s="37">
        <f>IF(IF($B$4="Total dwelling fires",SUMPRODUCT(('Data - hidden'!$A$2:$A$42682=C$5)*('Data - hidden'!$B$2:$B$42682=$A15)*('Data - hidden'!$D$2:$D$42682)),SUMPRODUCT(('Data - hidden'!$A$2:$A$42682=C$5)*('Data - hidden'!$B$2:$B$42682=$A15)*('Data - hidden'!$C$2:$C$42682=$B$4)*('Data - hidden'!$D$2:$D$42682)))=0,"..",IF($B$4="Total dwelling fires",SUMPRODUCT(('Data - hidden'!$A$2:$A$42682=C$5)*('Data - hidden'!$B$2:$B$42682=$A15)*('Data - hidden'!$D$2:$D$42682)),SUMPRODUCT(('Data - hidden'!$A$2:$A$42682=C$5)*('Data - hidden'!$B$2:$B$42682=$A15)*('Data - hidden'!$C$2:$C$42682=$B$4)*('Data - hidden'!$D$2:$D$42682))))</f>
        <v>9811</v>
      </c>
      <c r="D15" s="37" t="str">
        <f>IF(IF($B$4="Total dwelling fires",SUMPRODUCT(('Data - hidden'!$A$2:$A$42682=D$5)*('Data - hidden'!$B$2:$B$42682=$A15)*('Data - hidden'!$D$2:$D$42682)),SUMPRODUCT(('Data - hidden'!$A$2:$A$42682=D$5)*('Data - hidden'!$B$2:$B$42682=$A15)*('Data - hidden'!$C$2:$C$42682=$B$4)*('Data - hidden'!$D$2:$D$42682)))=0,"..",IF($B$4="Total dwelling fires",SUMPRODUCT(('Data - hidden'!$A$2:$A$42682=D$5)*('Data - hidden'!$B$2:$B$42682=$A15)*('Data - hidden'!$D$2:$D$42682)),SUMPRODUCT(('Data - hidden'!$A$2:$A$42682=D$5)*('Data - hidden'!$B$2:$B$42682=$A15)*('Data - hidden'!$C$2:$C$42682=$B$4)*('Data - hidden'!$D$2:$D$42682))))</f>
        <v>..</v>
      </c>
      <c r="E15" s="38" t="str">
        <f t="shared" si="0"/>
        <v>..</v>
      </c>
      <c r="F15" s="30"/>
      <c r="G15" s="39">
        <f>IF(B15="..","..",ROUND(1000000*(B15/'Data - population'!B11),0))</f>
        <v>1020</v>
      </c>
      <c r="H15" s="39">
        <f>IF(C15="..","..",ROUND(1000000*(C15/'Data - population'!C11),0))</f>
        <v>1931</v>
      </c>
      <c r="I15" s="39" t="str">
        <f>IF(D15="..","..",ROUND(1000000*(D15/'Data - population'!D11),0))</f>
        <v>..</v>
      </c>
      <c r="J15" s="39" t="str">
        <f>IF(E15="..","..",ROUND(1000000*(E15/'Data - population'!E11),0))</f>
        <v>..</v>
      </c>
      <c r="K15" s="33"/>
    </row>
    <row r="16" spans="1:12" ht="15" customHeight="1" x14ac:dyDescent="0.35">
      <c r="A16" s="16" t="s">
        <v>42</v>
      </c>
      <c r="B16" s="37">
        <f>IF(IF($B$4="Total dwelling fires",SUMPRODUCT(('Data - hidden'!$A$2:$A$42682=B$5)*('Data - hidden'!$B$2:$B$42682=$A16)*('Data - hidden'!$D$2:$D$42682)),SUMPRODUCT(('Data - hidden'!$A$2:$A$42682=B$5)*('Data - hidden'!$B$2:$B$42682=$A16)*('Data - hidden'!$C$2:$C$42682=$B$4)*('Data - hidden'!$D$2:$D$42682)))=0,"..",IF($B$4="Total dwelling fires",SUMPRODUCT(('Data - hidden'!$A$2:$A$42682=B$5)*('Data - hidden'!$B$2:$B$42682=$A16)*('Data - hidden'!$D$2:$D$42682)),SUMPRODUCT(('Data - hidden'!$A$2:$A$42682=B$5)*('Data - hidden'!$B$2:$B$42682=$A16)*('Data - hidden'!$C$2:$C$42682=$B$4)*('Data - hidden'!$D$2:$D$42682))))</f>
        <v>49558</v>
      </c>
      <c r="C16" s="37">
        <f>IF(IF($B$4="Total dwelling fires",SUMPRODUCT(('Data - hidden'!$A$2:$A$42682=C$5)*('Data - hidden'!$B$2:$B$42682=$A16)*('Data - hidden'!$D$2:$D$42682)),SUMPRODUCT(('Data - hidden'!$A$2:$A$42682=C$5)*('Data - hidden'!$B$2:$B$42682=$A16)*('Data - hidden'!$C$2:$C$42682=$B$4)*('Data - hidden'!$D$2:$D$42682)))=0,"..",IF($B$4="Total dwelling fires",SUMPRODUCT(('Data - hidden'!$A$2:$A$42682=C$5)*('Data - hidden'!$B$2:$B$42682=$A16)*('Data - hidden'!$D$2:$D$42682)),SUMPRODUCT(('Data - hidden'!$A$2:$A$42682=C$5)*('Data - hidden'!$B$2:$B$42682=$A16)*('Data - hidden'!$C$2:$C$42682=$B$4)*('Data - hidden'!$D$2:$D$42682))))</f>
        <v>9799</v>
      </c>
      <c r="D16" s="37" t="str">
        <f>IF(IF($B$4="Total dwelling fires",SUMPRODUCT(('Data - hidden'!$A$2:$A$42682=D$5)*('Data - hidden'!$B$2:$B$42682=$A16)*('Data - hidden'!$D$2:$D$42682)),SUMPRODUCT(('Data - hidden'!$A$2:$A$42682=D$5)*('Data - hidden'!$B$2:$B$42682=$A16)*('Data - hidden'!$C$2:$C$42682=$B$4)*('Data - hidden'!$D$2:$D$42682)))=0,"..",IF($B$4="Total dwelling fires",SUMPRODUCT(('Data - hidden'!$A$2:$A$42682=D$5)*('Data - hidden'!$B$2:$B$42682=$A16)*('Data - hidden'!$D$2:$D$42682)),SUMPRODUCT(('Data - hidden'!$A$2:$A$42682=D$5)*('Data - hidden'!$B$2:$B$42682=$A16)*('Data - hidden'!$C$2:$C$42682=$B$4)*('Data - hidden'!$D$2:$D$42682))))</f>
        <v>..</v>
      </c>
      <c r="E16" s="38" t="str">
        <f t="shared" si="0"/>
        <v>..</v>
      </c>
      <c r="F16" s="30"/>
      <c r="G16" s="39">
        <f>IF(B16="..","..",ROUND(1000000*(B16/'Data - population'!B12),0))</f>
        <v>1035</v>
      </c>
      <c r="H16" s="39">
        <f>IF(C16="..","..",ROUND(1000000*(C16/'Data - population'!C12),0))</f>
        <v>1928</v>
      </c>
      <c r="I16" s="39" t="str">
        <f>IF(D16="..","..",ROUND(1000000*(D16/'Data - population'!D12),0))</f>
        <v>..</v>
      </c>
      <c r="J16" s="39" t="str">
        <f>IF(E16="..","..",ROUND(1000000*(E16/'Data - population'!E12),0))</f>
        <v>..</v>
      </c>
      <c r="K16" s="33"/>
    </row>
    <row r="17" spans="1:11" ht="15" customHeight="1" x14ac:dyDescent="0.35">
      <c r="A17" s="16" t="s">
        <v>43</v>
      </c>
      <c r="B17" s="37">
        <f>IF(IF($B$4="Total dwelling fires",SUMPRODUCT(('Data - hidden'!$A$2:$A$42682=B$5)*('Data - hidden'!$B$2:$B$42682=$A17)*('Data - hidden'!$D$2:$D$42682)),SUMPRODUCT(('Data - hidden'!$A$2:$A$42682=B$5)*('Data - hidden'!$B$2:$B$42682=$A17)*('Data - hidden'!$C$2:$C$42682=$B$4)*('Data - hidden'!$D$2:$D$42682)))=0,"..",IF($B$4="Total dwelling fires",SUMPRODUCT(('Data - hidden'!$A$2:$A$42682=B$5)*('Data - hidden'!$B$2:$B$42682=$A17)*('Data - hidden'!$D$2:$D$42682)),SUMPRODUCT(('Data - hidden'!$A$2:$A$42682=B$5)*('Data - hidden'!$B$2:$B$42682=$A17)*('Data - hidden'!$C$2:$C$42682=$B$4)*('Data - hidden'!$D$2:$D$42682))))</f>
        <v>50199</v>
      </c>
      <c r="C17" s="37">
        <f>IF(IF($B$4="Total dwelling fires",SUMPRODUCT(('Data - hidden'!$A$2:$A$42682=C$5)*('Data - hidden'!$B$2:$B$42682=$A17)*('Data - hidden'!$D$2:$D$42682)),SUMPRODUCT(('Data - hidden'!$A$2:$A$42682=C$5)*('Data - hidden'!$B$2:$B$42682=$A17)*('Data - hidden'!$C$2:$C$42682=$B$4)*('Data - hidden'!$D$2:$D$42682)))=0,"..",IF($B$4="Total dwelling fires",SUMPRODUCT(('Data - hidden'!$A$2:$A$42682=C$5)*('Data - hidden'!$B$2:$B$42682=$A17)*('Data - hidden'!$D$2:$D$42682)),SUMPRODUCT(('Data - hidden'!$A$2:$A$42682=C$5)*('Data - hidden'!$B$2:$B$42682=$A17)*('Data - hidden'!$C$2:$C$42682=$B$4)*('Data - hidden'!$D$2:$D$42682))))</f>
        <v>9612</v>
      </c>
      <c r="D17" s="37" t="str">
        <f>IF(IF($B$4="Total dwelling fires",SUMPRODUCT(('Data - hidden'!$A$2:$A$42682=D$5)*('Data - hidden'!$B$2:$B$42682=$A17)*('Data - hidden'!$D$2:$D$42682)),SUMPRODUCT(('Data - hidden'!$A$2:$A$42682=D$5)*('Data - hidden'!$B$2:$B$42682=$A17)*('Data - hidden'!$C$2:$C$42682=$B$4)*('Data - hidden'!$D$2:$D$42682)))=0,"..",IF($B$4="Total dwelling fires",SUMPRODUCT(('Data - hidden'!$A$2:$A$42682=D$5)*('Data - hidden'!$B$2:$B$42682=$A17)*('Data - hidden'!$D$2:$D$42682)),SUMPRODUCT(('Data - hidden'!$A$2:$A$42682=D$5)*('Data - hidden'!$B$2:$B$42682=$A17)*('Data - hidden'!$C$2:$C$42682=$B$4)*('Data - hidden'!$D$2:$D$42682))))</f>
        <v>..</v>
      </c>
      <c r="E17" s="38" t="str">
        <f t="shared" si="0"/>
        <v>..</v>
      </c>
      <c r="F17" s="30"/>
      <c r="G17" s="39">
        <f>IF(B17="..","..",ROUND(1000000*(B17/'Data - population'!B13),0))</f>
        <v>1046</v>
      </c>
      <c r="H17" s="39">
        <f>IF(C17="..","..",ROUND(1000000*(C17/'Data - population'!C13),0))</f>
        <v>1890</v>
      </c>
      <c r="I17" s="39" t="str">
        <f>IF(D17="..","..",ROUND(1000000*(D17/'Data - population'!D13),0))</f>
        <v>..</v>
      </c>
      <c r="J17" s="39" t="str">
        <f>IF(E17="..","..",ROUND(1000000*(E17/'Data - population'!E13),0))</f>
        <v>..</v>
      </c>
      <c r="K17" s="33"/>
    </row>
    <row r="18" spans="1:11" ht="15" customHeight="1" x14ac:dyDescent="0.35">
      <c r="A18" s="16" t="s">
        <v>44</v>
      </c>
      <c r="B18" s="37">
        <f>IF(IF($B$4="Total dwelling fires",SUMPRODUCT(('Data - hidden'!$A$2:$A$42682=B$5)*('Data - hidden'!$B$2:$B$42682=$A18)*('Data - hidden'!$D$2:$D$42682)),SUMPRODUCT(('Data - hidden'!$A$2:$A$42682=B$5)*('Data - hidden'!$B$2:$B$42682=$A18)*('Data - hidden'!$C$2:$C$42682=$B$4)*('Data - hidden'!$D$2:$D$42682)))=0,"..",IF($B$4="Total dwelling fires",SUMPRODUCT(('Data - hidden'!$A$2:$A$42682=B$5)*('Data - hidden'!$B$2:$B$42682=$A18)*('Data - hidden'!$D$2:$D$42682)),SUMPRODUCT(('Data - hidden'!$A$2:$A$42682=B$5)*('Data - hidden'!$B$2:$B$42682=$A18)*('Data - hidden'!$C$2:$C$42682=$B$4)*('Data - hidden'!$D$2:$D$42682))))</f>
        <v>50960</v>
      </c>
      <c r="C18" s="37">
        <f>IF(IF($B$4="Total dwelling fires",SUMPRODUCT(('Data - hidden'!$A$2:$A$42682=C$5)*('Data - hidden'!$B$2:$B$42682=$A18)*('Data - hidden'!$D$2:$D$42682)),SUMPRODUCT(('Data - hidden'!$A$2:$A$42682=C$5)*('Data - hidden'!$B$2:$B$42682=$A18)*('Data - hidden'!$C$2:$C$42682=$B$4)*('Data - hidden'!$D$2:$D$42682)))=0,"..",IF($B$4="Total dwelling fires",SUMPRODUCT(('Data - hidden'!$A$2:$A$42682=C$5)*('Data - hidden'!$B$2:$B$42682=$A18)*('Data - hidden'!$D$2:$D$42682)),SUMPRODUCT(('Data - hidden'!$A$2:$A$42682=C$5)*('Data - hidden'!$B$2:$B$42682=$A18)*('Data - hidden'!$C$2:$C$42682=$B$4)*('Data - hidden'!$D$2:$D$42682))))</f>
        <v>9786</v>
      </c>
      <c r="D18" s="37" t="str">
        <f>IF(IF($B$4="Total dwelling fires",SUMPRODUCT(('Data - hidden'!$A$2:$A$42682=D$5)*('Data - hidden'!$B$2:$B$42682=$A18)*('Data - hidden'!$D$2:$D$42682)),SUMPRODUCT(('Data - hidden'!$A$2:$A$42682=D$5)*('Data - hidden'!$B$2:$B$42682=$A18)*('Data - hidden'!$C$2:$C$42682=$B$4)*('Data - hidden'!$D$2:$D$42682)))=0,"..",IF($B$4="Total dwelling fires",SUMPRODUCT(('Data - hidden'!$A$2:$A$42682=D$5)*('Data - hidden'!$B$2:$B$42682=$A18)*('Data - hidden'!$D$2:$D$42682)),SUMPRODUCT(('Data - hidden'!$A$2:$A$42682=D$5)*('Data - hidden'!$B$2:$B$42682=$A18)*('Data - hidden'!$C$2:$C$42682=$B$4)*('Data - hidden'!$D$2:$D$42682))))</f>
        <v>..</v>
      </c>
      <c r="E18" s="38" t="str">
        <f t="shared" si="0"/>
        <v>..</v>
      </c>
      <c r="F18" s="30"/>
      <c r="G18" s="39">
        <f>IF(B18="..","..",ROUND(1000000*(B18/'Data - population'!B14),0))</f>
        <v>1059</v>
      </c>
      <c r="H18" s="39">
        <f>IF(C18="..","..",ROUND(1000000*(C18/'Data - population'!C14),0))</f>
        <v>1922</v>
      </c>
      <c r="I18" s="39" t="str">
        <f>IF(D18="..","..",ROUND(1000000*(D18/'Data - population'!D14),0))</f>
        <v>..</v>
      </c>
      <c r="J18" s="39" t="str">
        <f>IF(E18="..","..",ROUND(1000000*(E18/'Data - population'!E14),0))</f>
        <v>..</v>
      </c>
      <c r="K18" s="33"/>
    </row>
    <row r="19" spans="1:11" ht="15" customHeight="1" x14ac:dyDescent="0.35">
      <c r="A19" s="30" t="s">
        <v>13</v>
      </c>
      <c r="B19" s="37">
        <f>IF(IF($B$4="Total dwelling fires",SUMPRODUCT(('Data - hidden'!$A$2:$A$42682=B$5)*('Data - hidden'!$B$2:$B$42682=$A19)*('Data - hidden'!$D$2:$D$42682)),SUMPRODUCT(('Data - hidden'!$A$2:$A$42682=B$5)*('Data - hidden'!$B$2:$B$42682=$A19)*('Data - hidden'!$C$2:$C$42682=$B$4)*('Data - hidden'!$D$2:$D$42682)))=0,"..",IF($B$4="Total dwelling fires",SUMPRODUCT(('Data - hidden'!$A$2:$A$42682=B$5)*('Data - hidden'!$B$2:$B$42682=$A19)*('Data - hidden'!$D$2:$D$42682)),SUMPRODUCT(('Data - hidden'!$A$2:$A$42682=B$5)*('Data - hidden'!$B$2:$B$42682=$A19)*('Data - hidden'!$C$2:$C$42682=$B$4)*('Data - hidden'!$D$2:$D$42682))))</f>
        <v>51863</v>
      </c>
      <c r="C19" s="37">
        <f>IF(IF($B$4="Total dwelling fires",SUMPRODUCT(('Data - hidden'!$A$2:$A$42682=C$5)*('Data - hidden'!$B$2:$B$42682=$A19)*('Data - hidden'!$D$2:$D$42682)),SUMPRODUCT(('Data - hidden'!$A$2:$A$42682=C$5)*('Data - hidden'!$B$2:$B$42682=$A19)*('Data - hidden'!$C$2:$C$42682=$B$4)*('Data - hidden'!$D$2:$D$42682)))=0,"..",IF($B$4="Total dwelling fires",SUMPRODUCT(('Data - hidden'!$A$2:$A$42682=C$5)*('Data - hidden'!$B$2:$B$42682=$A19)*('Data - hidden'!$D$2:$D$42682)),SUMPRODUCT(('Data - hidden'!$A$2:$A$42682=C$5)*('Data - hidden'!$B$2:$B$42682=$A19)*('Data - hidden'!$C$2:$C$42682=$B$4)*('Data - hidden'!$D$2:$D$42682))))</f>
        <v>9139</v>
      </c>
      <c r="D19" s="37">
        <f>IF(IF($B$4="Total dwelling fires",SUMPRODUCT(('Data - hidden'!$A$2:$A$42682=D$5)*('Data - hidden'!$B$2:$B$42682=$A19)*('Data - hidden'!$D$2:$D$42682)),SUMPRODUCT(('Data - hidden'!$A$2:$A$42682=D$5)*('Data - hidden'!$B$2:$B$42682=$A19)*('Data - hidden'!$C$2:$C$42682=$B$4)*('Data - hidden'!$D$2:$D$42682)))=0,"..",IF($B$4="Total dwelling fires",SUMPRODUCT(('Data - hidden'!$A$2:$A$42682=D$5)*('Data - hidden'!$B$2:$B$42682=$A19)*('Data - hidden'!$D$2:$D$42682)),SUMPRODUCT(('Data - hidden'!$A$2:$A$42682=D$5)*('Data - hidden'!$B$2:$B$42682=$A19)*('Data - hidden'!$C$2:$C$42682=$B$4)*('Data - hidden'!$D$2:$D$42682))))</f>
        <v>3030</v>
      </c>
      <c r="E19" s="38">
        <f t="shared" si="0"/>
        <v>64032</v>
      </c>
      <c r="F19" s="30"/>
      <c r="G19" s="39">
        <f>IF(B19="..","..",ROUND(1000000*(B19/'Data - population'!B15),0))</f>
        <v>1075</v>
      </c>
      <c r="H19" s="39">
        <f>IF(C19="..","..",ROUND(1000000*(C19/'Data - population'!C15),0))</f>
        <v>1791</v>
      </c>
      <c r="I19" s="39">
        <f>IF(D19="..","..",ROUND(1000000*(D19/'Data - population'!D15),0))</f>
        <v>1049</v>
      </c>
      <c r="J19" s="39">
        <f>IF(E19="..","..",ROUND(1000000*(E19/'Data - population'!E15),0))</f>
        <v>1139</v>
      </c>
      <c r="K19" s="33"/>
    </row>
    <row r="20" spans="1:11" ht="15" customHeight="1" x14ac:dyDescent="0.35">
      <c r="A20" s="30" t="s">
        <v>14</v>
      </c>
      <c r="B20" s="37">
        <f>IF(IF($B$4="Total dwelling fires",SUMPRODUCT(('Data - hidden'!$A$2:$A$42682=B$5)*('Data - hidden'!$B$2:$B$42682=$A20)*('Data - hidden'!$D$2:$D$42682)),SUMPRODUCT(('Data - hidden'!$A$2:$A$42682=B$5)*('Data - hidden'!$B$2:$B$42682=$A20)*('Data - hidden'!$C$2:$C$42682=$B$4)*('Data - hidden'!$D$2:$D$42682)))=0,"..",IF($B$4="Total dwelling fires",SUMPRODUCT(('Data - hidden'!$A$2:$A$42682=B$5)*('Data - hidden'!$B$2:$B$42682=$A20)*('Data - hidden'!$D$2:$D$42682)),SUMPRODUCT(('Data - hidden'!$A$2:$A$42682=B$5)*('Data - hidden'!$B$2:$B$42682=$A20)*('Data - hidden'!$C$2:$C$42682=$B$4)*('Data - hidden'!$D$2:$D$42682))))</f>
        <v>53487</v>
      </c>
      <c r="C20" s="37">
        <f>IF(IF($B$4="Total dwelling fires",SUMPRODUCT(('Data - hidden'!$A$2:$A$42682=C$5)*('Data - hidden'!$B$2:$B$42682=$A20)*('Data - hidden'!$D$2:$D$42682)),SUMPRODUCT(('Data - hidden'!$A$2:$A$42682=C$5)*('Data - hidden'!$B$2:$B$42682=$A20)*('Data - hidden'!$C$2:$C$42682=$B$4)*('Data - hidden'!$D$2:$D$42682)))=0,"..",IF($B$4="Total dwelling fires",SUMPRODUCT(('Data - hidden'!$A$2:$A$42682=C$5)*('Data - hidden'!$B$2:$B$42682=$A20)*('Data - hidden'!$D$2:$D$42682)),SUMPRODUCT(('Data - hidden'!$A$2:$A$42682=C$5)*('Data - hidden'!$B$2:$B$42682=$A20)*('Data - hidden'!$C$2:$C$42682=$B$4)*('Data - hidden'!$D$2:$D$42682))))</f>
        <v>9313</v>
      </c>
      <c r="D20" s="37">
        <f>IF(IF($B$4="Total dwelling fires",SUMPRODUCT(('Data - hidden'!$A$2:$A$42682=D$5)*('Data - hidden'!$B$2:$B$42682=$A20)*('Data - hidden'!$D$2:$D$42682)),SUMPRODUCT(('Data - hidden'!$A$2:$A$42682=D$5)*('Data - hidden'!$B$2:$B$42682=$A20)*('Data - hidden'!$C$2:$C$42682=$B$4)*('Data - hidden'!$D$2:$D$42682)))=0,"..",IF($B$4="Total dwelling fires",SUMPRODUCT(('Data - hidden'!$A$2:$A$42682=D$5)*('Data - hidden'!$B$2:$B$42682=$A20)*('Data - hidden'!$D$2:$D$42682)),SUMPRODUCT(('Data - hidden'!$A$2:$A$42682=D$5)*('Data - hidden'!$B$2:$B$42682=$A20)*('Data - hidden'!$C$2:$C$42682=$B$4)*('Data - hidden'!$D$2:$D$42682))))</f>
        <v>3128</v>
      </c>
      <c r="E20" s="38">
        <f t="shared" si="0"/>
        <v>65928</v>
      </c>
      <c r="F20" s="30"/>
      <c r="G20" s="39">
        <f>IF(B20="..","..",ROUND(1000000*(B20/'Data - population'!B16),0))</f>
        <v>1105</v>
      </c>
      <c r="H20" s="39">
        <f>IF(C20="..","..",ROUND(1000000*(C20/'Data - population'!C16),0))</f>
        <v>1825</v>
      </c>
      <c r="I20" s="39">
        <f>IF(D20="..","..",ROUND(1000000*(D20/'Data - population'!D16),0))</f>
        <v>1083</v>
      </c>
      <c r="J20" s="39">
        <f>IF(E20="..","..",ROUND(1000000*(E20/'Data - population'!E16),0))</f>
        <v>1169</v>
      </c>
      <c r="K20" s="33"/>
    </row>
    <row r="21" spans="1:11" ht="15" customHeight="1" x14ac:dyDescent="0.35">
      <c r="A21" s="30" t="s">
        <v>15</v>
      </c>
      <c r="B21" s="37">
        <f>IF(IF($B$4="Total dwelling fires",SUMPRODUCT(('Data - hidden'!$A$2:$A$42682=B$5)*('Data - hidden'!$B$2:$B$42682=$A21)*('Data - hidden'!$D$2:$D$42682)),SUMPRODUCT(('Data - hidden'!$A$2:$A$42682=B$5)*('Data - hidden'!$B$2:$B$42682=$A21)*('Data - hidden'!$C$2:$C$42682=$B$4)*('Data - hidden'!$D$2:$D$42682)))=0,"..",IF($B$4="Total dwelling fires",SUMPRODUCT(('Data - hidden'!$A$2:$A$42682=B$5)*('Data - hidden'!$B$2:$B$42682=$A21)*('Data - hidden'!$D$2:$D$42682)),SUMPRODUCT(('Data - hidden'!$A$2:$A$42682=B$5)*('Data - hidden'!$B$2:$B$42682=$A21)*('Data - hidden'!$C$2:$C$42682=$B$4)*('Data - hidden'!$D$2:$D$42682))))</f>
        <v>56664</v>
      </c>
      <c r="C21" s="37">
        <f>IF(IF($B$4="Total dwelling fires",SUMPRODUCT(('Data - hidden'!$A$2:$A$42682=C$5)*('Data - hidden'!$B$2:$B$42682=$A21)*('Data - hidden'!$D$2:$D$42682)),SUMPRODUCT(('Data - hidden'!$A$2:$A$42682=C$5)*('Data - hidden'!$B$2:$B$42682=$A21)*('Data - hidden'!$C$2:$C$42682=$B$4)*('Data - hidden'!$D$2:$D$42682)))=0,"..",IF($B$4="Total dwelling fires",SUMPRODUCT(('Data - hidden'!$A$2:$A$42682=C$5)*('Data - hidden'!$B$2:$B$42682=$A21)*('Data - hidden'!$D$2:$D$42682)),SUMPRODUCT(('Data - hidden'!$A$2:$A$42682=C$5)*('Data - hidden'!$B$2:$B$42682=$A21)*('Data - hidden'!$C$2:$C$42682=$B$4)*('Data - hidden'!$D$2:$D$42682))))</f>
        <v>9461</v>
      </c>
      <c r="D21" s="37">
        <f>IF(IF($B$4="Total dwelling fires",SUMPRODUCT(('Data - hidden'!$A$2:$A$42682=D$5)*('Data - hidden'!$B$2:$B$42682=$A21)*('Data - hidden'!$D$2:$D$42682)),SUMPRODUCT(('Data - hidden'!$A$2:$A$42682=D$5)*('Data - hidden'!$B$2:$B$42682=$A21)*('Data - hidden'!$C$2:$C$42682=$B$4)*('Data - hidden'!$D$2:$D$42682)))=0,"..",IF($B$4="Total dwelling fires",SUMPRODUCT(('Data - hidden'!$A$2:$A$42682=D$5)*('Data - hidden'!$B$2:$B$42682=$A21)*('Data - hidden'!$D$2:$D$42682)),SUMPRODUCT(('Data - hidden'!$A$2:$A$42682=D$5)*('Data - hidden'!$B$2:$B$42682=$A21)*('Data - hidden'!$C$2:$C$42682=$B$4)*('Data - hidden'!$D$2:$D$42682))))</f>
        <v>3296</v>
      </c>
      <c r="E21" s="38">
        <f t="shared" si="0"/>
        <v>69421</v>
      </c>
      <c r="F21" s="30"/>
      <c r="G21" s="39">
        <f>IF(B21="..","..",ROUND(1000000*(B21/'Data - population'!B17),0))</f>
        <v>1168</v>
      </c>
      <c r="H21" s="39">
        <f>IF(C21="..","..",ROUND(1000000*(C21/'Data - population'!C17),0))</f>
        <v>1858</v>
      </c>
      <c r="I21" s="39">
        <f>IF(D21="..","..",ROUND(1000000*(D21/'Data - population'!D17),0))</f>
        <v>1140</v>
      </c>
      <c r="J21" s="39">
        <f>IF(E21="..","..",ROUND(1000000*(E21/'Data - population'!E17),0))</f>
        <v>1229</v>
      </c>
      <c r="K21" s="33"/>
    </row>
    <row r="22" spans="1:11" ht="15" customHeight="1" x14ac:dyDescent="0.35">
      <c r="A22" s="30" t="s">
        <v>16</v>
      </c>
      <c r="B22" s="37">
        <f>IF(IF($B$4="Total dwelling fires",SUMPRODUCT(('Data - hidden'!$A$2:$A$42682=B$5)*('Data - hidden'!$B$2:$B$42682=$A22)*('Data - hidden'!$D$2:$D$42682)),SUMPRODUCT(('Data - hidden'!$A$2:$A$42682=B$5)*('Data - hidden'!$B$2:$B$42682=$A22)*('Data - hidden'!$C$2:$C$42682=$B$4)*('Data - hidden'!$D$2:$D$42682)))=0,"..",IF($B$4="Total dwelling fires",SUMPRODUCT(('Data - hidden'!$A$2:$A$42682=B$5)*('Data - hidden'!$B$2:$B$42682=$A22)*('Data - hidden'!$D$2:$D$42682)),SUMPRODUCT(('Data - hidden'!$A$2:$A$42682=B$5)*('Data - hidden'!$B$2:$B$42682=$A22)*('Data - hidden'!$C$2:$C$42682=$B$4)*('Data - hidden'!$D$2:$D$42682))))</f>
        <v>57608</v>
      </c>
      <c r="C22" s="37">
        <f>IF(IF($B$4="Total dwelling fires",SUMPRODUCT(('Data - hidden'!$A$2:$A$42682=C$5)*('Data - hidden'!$B$2:$B$42682=$A22)*('Data - hidden'!$D$2:$D$42682)),SUMPRODUCT(('Data - hidden'!$A$2:$A$42682=C$5)*('Data - hidden'!$B$2:$B$42682=$A22)*('Data - hidden'!$C$2:$C$42682=$B$4)*('Data - hidden'!$D$2:$D$42682)))=0,"..",IF($B$4="Total dwelling fires",SUMPRODUCT(('Data - hidden'!$A$2:$A$42682=C$5)*('Data - hidden'!$B$2:$B$42682=$A22)*('Data - hidden'!$D$2:$D$42682)),SUMPRODUCT(('Data - hidden'!$A$2:$A$42682=C$5)*('Data - hidden'!$B$2:$B$42682=$A22)*('Data - hidden'!$C$2:$C$42682=$B$4)*('Data - hidden'!$D$2:$D$42682))))</f>
        <v>9282</v>
      </c>
      <c r="D22" s="37">
        <f>IF(IF($B$4="Total dwelling fires",SUMPRODUCT(('Data - hidden'!$A$2:$A$42682=D$5)*('Data - hidden'!$B$2:$B$42682=$A22)*('Data - hidden'!$D$2:$D$42682)),SUMPRODUCT(('Data - hidden'!$A$2:$A$42682=D$5)*('Data - hidden'!$B$2:$B$42682=$A22)*('Data - hidden'!$C$2:$C$42682=$B$4)*('Data - hidden'!$D$2:$D$42682)))=0,"..",IF($B$4="Total dwelling fires",SUMPRODUCT(('Data - hidden'!$A$2:$A$42682=D$5)*('Data - hidden'!$B$2:$B$42682=$A22)*('Data - hidden'!$D$2:$D$42682)),SUMPRODUCT(('Data - hidden'!$A$2:$A$42682=D$5)*('Data - hidden'!$B$2:$B$42682=$A22)*('Data - hidden'!$C$2:$C$42682=$B$4)*('Data - hidden'!$D$2:$D$42682))))</f>
        <v>3386</v>
      </c>
      <c r="E22" s="38">
        <f t="shared" si="0"/>
        <v>70276</v>
      </c>
      <c r="F22" s="30"/>
      <c r="G22" s="39">
        <f>IF(B22="..","..",ROUND(1000000*(B22/'Data - population'!B18),0))</f>
        <v>1184</v>
      </c>
      <c r="H22" s="39">
        <f>IF(C22="..","..",ROUND(1000000*(C22/'Data - population'!C18),0))</f>
        <v>1826</v>
      </c>
      <c r="I22" s="39">
        <f>IF(D22="..","..",ROUND(1000000*(D22/'Data - population'!D18),0))</f>
        <v>1170</v>
      </c>
      <c r="J22" s="39">
        <f>IF(E22="..","..",ROUND(1000000*(E22/'Data - population'!E18),0))</f>
        <v>1241</v>
      </c>
      <c r="K22" s="33"/>
    </row>
    <row r="23" spans="1:11" ht="15" customHeight="1" x14ac:dyDescent="0.35">
      <c r="A23" s="30" t="s">
        <v>17</v>
      </c>
      <c r="B23" s="37">
        <f>IF(IF($B$4="Total dwelling fires",SUMPRODUCT(('Data - hidden'!$A$2:$A$42682=B$5)*('Data - hidden'!$B$2:$B$42682=$A23)*('Data - hidden'!$D$2:$D$42682)),SUMPRODUCT(('Data - hidden'!$A$2:$A$42682=B$5)*('Data - hidden'!$B$2:$B$42682=$A23)*('Data - hidden'!$C$2:$C$42682=$B$4)*('Data - hidden'!$D$2:$D$42682)))=0,"..",IF($B$4="Total dwelling fires",SUMPRODUCT(('Data - hidden'!$A$2:$A$42682=B$5)*('Data - hidden'!$B$2:$B$42682=$A23)*('Data - hidden'!$D$2:$D$42682)),SUMPRODUCT(('Data - hidden'!$A$2:$A$42682=B$5)*('Data - hidden'!$B$2:$B$42682=$A23)*('Data - hidden'!$C$2:$C$42682=$B$4)*('Data - hidden'!$D$2:$D$42682))))</f>
        <v>55908</v>
      </c>
      <c r="C23" s="37">
        <f>IF(IF($B$4="Total dwelling fires",SUMPRODUCT(('Data - hidden'!$A$2:$A$42682=C$5)*('Data - hidden'!$B$2:$B$42682=$A23)*('Data - hidden'!$D$2:$D$42682)),SUMPRODUCT(('Data - hidden'!$A$2:$A$42682=C$5)*('Data - hidden'!$B$2:$B$42682=$A23)*('Data - hidden'!$C$2:$C$42682=$B$4)*('Data - hidden'!$D$2:$D$42682)))=0,"..",IF($B$4="Total dwelling fires",SUMPRODUCT(('Data - hidden'!$A$2:$A$42682=C$5)*('Data - hidden'!$B$2:$B$42682=$A23)*('Data - hidden'!$D$2:$D$42682)),SUMPRODUCT(('Data - hidden'!$A$2:$A$42682=C$5)*('Data - hidden'!$B$2:$B$42682=$A23)*('Data - hidden'!$C$2:$C$42682=$B$4)*('Data - hidden'!$D$2:$D$42682))))</f>
        <v>9222</v>
      </c>
      <c r="D23" s="37">
        <f>IF(IF($B$4="Total dwelling fires",SUMPRODUCT(('Data - hidden'!$A$2:$A$42682=D$5)*('Data - hidden'!$B$2:$B$42682=$A23)*('Data - hidden'!$D$2:$D$42682)),SUMPRODUCT(('Data - hidden'!$A$2:$A$42682=D$5)*('Data - hidden'!$B$2:$B$42682=$A23)*('Data - hidden'!$C$2:$C$42682=$B$4)*('Data - hidden'!$D$2:$D$42682)))=0,"..",IF($B$4="Total dwelling fires",SUMPRODUCT(('Data - hidden'!$A$2:$A$42682=D$5)*('Data - hidden'!$B$2:$B$42682=$A23)*('Data - hidden'!$D$2:$D$42682)),SUMPRODUCT(('Data - hidden'!$A$2:$A$42682=D$5)*('Data - hidden'!$B$2:$B$42682=$A23)*('Data - hidden'!$C$2:$C$42682=$B$4)*('Data - hidden'!$D$2:$D$42682))))</f>
        <v>3109</v>
      </c>
      <c r="E23" s="38">
        <f t="shared" si="0"/>
        <v>68239</v>
      </c>
      <c r="F23" s="30"/>
      <c r="G23" s="39">
        <f>IF(B23="..","..",ROUND(1000000*(B23/'Data - population'!B19),0))</f>
        <v>1145</v>
      </c>
      <c r="H23" s="39">
        <f>IF(C23="..","..",ROUND(1000000*(C23/'Data - population'!C19),0))</f>
        <v>1816</v>
      </c>
      <c r="I23" s="39">
        <f>IF(D23="..","..",ROUND(1000000*(D23/'Data - population'!D19),0))</f>
        <v>1072</v>
      </c>
      <c r="J23" s="39">
        <f>IF(E23="..","..",ROUND(1000000*(E23/'Data - population'!E19),0))</f>
        <v>1201</v>
      </c>
      <c r="K23" s="33"/>
    </row>
    <row r="24" spans="1:11" ht="15" customHeight="1" x14ac:dyDescent="0.35">
      <c r="A24" s="35" t="s">
        <v>18</v>
      </c>
      <c r="B24" s="37">
        <f>IF(IF($B$4="Total dwelling fires",SUMPRODUCT(('Data - hidden'!$A$2:$A$42682=B$5)*('Data - hidden'!$B$2:$B$42682=$A24)*('Data - hidden'!$D$2:$D$42682)),SUMPRODUCT(('Data - hidden'!$A$2:$A$42682=B$5)*('Data - hidden'!$B$2:$B$42682=$A24)*('Data - hidden'!$C$2:$C$42682=$B$4)*('Data - hidden'!$D$2:$D$42682)))=0,"..",IF($B$4="Total dwelling fires",SUMPRODUCT(('Data - hidden'!$A$2:$A$42682=B$5)*('Data - hidden'!$B$2:$B$42682=$A24)*('Data - hidden'!$D$2:$D$42682)),SUMPRODUCT(('Data - hidden'!$A$2:$A$42682=B$5)*('Data - hidden'!$B$2:$B$42682=$A24)*('Data - hidden'!$C$2:$C$42682=$B$4)*('Data - hidden'!$D$2:$D$42682))))</f>
        <v>58280</v>
      </c>
      <c r="C24" s="37">
        <f>IF(IF($B$4="Total dwelling fires",SUMPRODUCT(('Data - hidden'!$A$2:$A$42682=C$5)*('Data - hidden'!$B$2:$B$42682=$A24)*('Data - hidden'!$D$2:$D$42682)),SUMPRODUCT(('Data - hidden'!$A$2:$A$42682=C$5)*('Data - hidden'!$B$2:$B$42682=$A24)*('Data - hidden'!$C$2:$C$42682=$B$4)*('Data - hidden'!$D$2:$D$42682)))=0,"..",IF($B$4="Total dwelling fires",SUMPRODUCT(('Data - hidden'!$A$2:$A$42682=C$5)*('Data - hidden'!$B$2:$B$42682=$A24)*('Data - hidden'!$D$2:$D$42682)),SUMPRODUCT(('Data - hidden'!$A$2:$A$42682=C$5)*('Data - hidden'!$B$2:$B$42682=$A24)*('Data - hidden'!$C$2:$C$42682=$B$4)*('Data - hidden'!$D$2:$D$42682))))</f>
        <v>9316</v>
      </c>
      <c r="D24" s="37">
        <f>IF(IF($B$4="Total dwelling fires",SUMPRODUCT(('Data - hidden'!$A$2:$A$42682=D$5)*('Data - hidden'!$B$2:$B$42682=$A24)*('Data - hidden'!$D$2:$D$42682)),SUMPRODUCT(('Data - hidden'!$A$2:$A$42682=D$5)*('Data - hidden'!$B$2:$B$42682=$A24)*('Data - hidden'!$C$2:$C$42682=$B$4)*('Data - hidden'!$D$2:$D$42682)))=0,"..",IF($B$4="Total dwelling fires",SUMPRODUCT(('Data - hidden'!$A$2:$A$42682=D$5)*('Data - hidden'!$B$2:$B$42682=$A24)*('Data - hidden'!$D$2:$D$42682)),SUMPRODUCT(('Data - hidden'!$A$2:$A$42682=D$5)*('Data - hidden'!$B$2:$B$42682=$A24)*('Data - hidden'!$C$2:$C$42682=$B$4)*('Data - hidden'!$D$2:$D$42682))))</f>
        <v>3486</v>
      </c>
      <c r="E24" s="38">
        <f t="shared" si="0"/>
        <v>71082</v>
      </c>
      <c r="F24" s="30"/>
      <c r="G24" s="39">
        <f>IF(B24="..","..",ROUND(1000000*(B24/'Data - population'!B20),0))</f>
        <v>1189</v>
      </c>
      <c r="H24" s="39">
        <f>IF(C24="..","..",ROUND(1000000*(C24/'Data - population'!C20),0))</f>
        <v>1837</v>
      </c>
      <c r="I24" s="39">
        <f>IF(D24="..","..",ROUND(1000000*(D24/'Data - population'!D20),0))</f>
        <v>1202</v>
      </c>
      <c r="J24" s="39">
        <f>IF(E24="..","..",ROUND(1000000*(E24/'Data - population'!E20),0))</f>
        <v>1247</v>
      </c>
      <c r="K24" s="33"/>
    </row>
    <row r="25" spans="1:11" ht="15" customHeight="1" x14ac:dyDescent="0.35">
      <c r="A25" s="35" t="s">
        <v>19</v>
      </c>
      <c r="B25" s="37">
        <f>IF(IF($B$4="Total dwelling fires",SUMPRODUCT(('Data - hidden'!$A$2:$A$42682=B$5)*('Data - hidden'!$B$2:$B$42682=$A25)*('Data - hidden'!$D$2:$D$42682)),SUMPRODUCT(('Data - hidden'!$A$2:$A$42682=B$5)*('Data - hidden'!$B$2:$B$42682=$A25)*('Data - hidden'!$C$2:$C$42682=$B$4)*('Data - hidden'!$D$2:$D$42682)))=0,"..",IF($B$4="Total dwelling fires",SUMPRODUCT(('Data - hidden'!$A$2:$A$42682=B$5)*('Data - hidden'!$B$2:$B$42682=$A25)*('Data - hidden'!$D$2:$D$42682)),SUMPRODUCT(('Data - hidden'!$A$2:$A$42682=B$5)*('Data - hidden'!$B$2:$B$42682=$A25)*('Data - hidden'!$C$2:$C$42682=$B$4)*('Data - hidden'!$D$2:$D$42682))))</f>
        <v>54933</v>
      </c>
      <c r="C25" s="37">
        <f>IF(IF($B$4="Total dwelling fires",SUMPRODUCT(('Data - hidden'!$A$2:$A$42682=C$5)*('Data - hidden'!$B$2:$B$42682=$A25)*('Data - hidden'!$D$2:$D$42682)),SUMPRODUCT(('Data - hidden'!$A$2:$A$42682=C$5)*('Data - hidden'!$B$2:$B$42682=$A25)*('Data - hidden'!$C$2:$C$42682=$B$4)*('Data - hidden'!$D$2:$D$42682)))=0,"..",IF($B$4="Total dwelling fires",SUMPRODUCT(('Data - hidden'!$A$2:$A$42682=C$5)*('Data - hidden'!$B$2:$B$42682=$A25)*('Data - hidden'!$D$2:$D$42682)),SUMPRODUCT(('Data - hidden'!$A$2:$A$42682=C$5)*('Data - hidden'!$B$2:$B$42682=$A25)*('Data - hidden'!$C$2:$C$42682=$B$4)*('Data - hidden'!$D$2:$D$42682))))</f>
        <v>9257</v>
      </c>
      <c r="D25" s="37">
        <f>IF(IF($B$4="Total dwelling fires",SUMPRODUCT(('Data - hidden'!$A$2:$A$42682=D$5)*('Data - hidden'!$B$2:$B$42682=$A25)*('Data - hidden'!$D$2:$D$42682)),SUMPRODUCT(('Data - hidden'!$A$2:$A$42682=D$5)*('Data - hidden'!$B$2:$B$42682=$A25)*('Data - hidden'!$C$2:$C$42682=$B$4)*('Data - hidden'!$D$2:$D$42682)))=0,"..",IF($B$4="Total dwelling fires",SUMPRODUCT(('Data - hidden'!$A$2:$A$42682=D$5)*('Data - hidden'!$B$2:$B$42682=$A25)*('Data - hidden'!$D$2:$D$42682)),SUMPRODUCT(('Data - hidden'!$A$2:$A$42682=D$5)*('Data - hidden'!$B$2:$B$42682=$A25)*('Data - hidden'!$C$2:$C$42682=$B$4)*('Data - hidden'!$D$2:$D$42682))))</f>
        <v>3202</v>
      </c>
      <c r="E25" s="38">
        <f t="shared" si="0"/>
        <v>67392</v>
      </c>
      <c r="F25" s="30"/>
      <c r="G25" s="39">
        <f>IF(B25="..","..",ROUND(1000000*(B25/'Data - population'!B21),0))</f>
        <v>1116</v>
      </c>
      <c r="H25" s="39">
        <f>IF(C25="..","..",ROUND(1000000*(C25/'Data - population'!C21),0))</f>
        <v>1828</v>
      </c>
      <c r="I25" s="39">
        <f>IF(D25="..","..",ROUND(1000000*(D25/'Data - population'!D21),0))</f>
        <v>1102</v>
      </c>
      <c r="J25" s="39">
        <f>IF(E25="..","..",ROUND(1000000*(E25/'Data - population'!E21),0))</f>
        <v>1178</v>
      </c>
      <c r="K25" s="33"/>
    </row>
    <row r="26" spans="1:11" ht="15" customHeight="1" x14ac:dyDescent="0.35">
      <c r="A26" s="35" t="s">
        <v>20</v>
      </c>
      <c r="B26" s="37">
        <f>IF(IF($B$4="Total dwelling fires",SUMPRODUCT(('Data - hidden'!$A$2:$A$42682=B$5)*('Data - hidden'!$B$2:$B$42682=$A26)*('Data - hidden'!$D$2:$D$42682)),SUMPRODUCT(('Data - hidden'!$A$2:$A$42682=B$5)*('Data - hidden'!$B$2:$B$42682=$A26)*('Data - hidden'!$C$2:$C$42682=$B$4)*('Data - hidden'!$D$2:$D$42682)))=0,"..",IF($B$4="Total dwelling fires",SUMPRODUCT(('Data - hidden'!$A$2:$A$42682=B$5)*('Data - hidden'!$B$2:$B$42682=$A26)*('Data - hidden'!$D$2:$D$42682)),SUMPRODUCT(('Data - hidden'!$A$2:$A$42682=B$5)*('Data - hidden'!$B$2:$B$42682=$A26)*('Data - hidden'!$C$2:$C$42682=$B$4)*('Data - hidden'!$D$2:$D$42682))))</f>
        <v>54531</v>
      </c>
      <c r="C26" s="37">
        <f>IF(IF($B$4="Total dwelling fires",SUMPRODUCT(('Data - hidden'!$A$2:$A$42682=C$5)*('Data - hidden'!$B$2:$B$42682=$A26)*('Data - hidden'!$D$2:$D$42682)),SUMPRODUCT(('Data - hidden'!$A$2:$A$42682=C$5)*('Data - hidden'!$B$2:$B$42682=$A26)*('Data - hidden'!$C$2:$C$42682=$B$4)*('Data - hidden'!$D$2:$D$42682)))=0,"..",IF($B$4="Total dwelling fires",SUMPRODUCT(('Data - hidden'!$A$2:$A$42682=C$5)*('Data - hidden'!$B$2:$B$42682=$A26)*('Data - hidden'!$D$2:$D$42682)),SUMPRODUCT(('Data - hidden'!$A$2:$A$42682=C$5)*('Data - hidden'!$B$2:$B$42682=$A26)*('Data - hidden'!$C$2:$C$42682=$B$4)*('Data - hidden'!$D$2:$D$42682))))</f>
        <v>8895</v>
      </c>
      <c r="D26" s="37">
        <f>IF(IF($B$4="Total dwelling fires",SUMPRODUCT(('Data - hidden'!$A$2:$A$42682=D$5)*('Data - hidden'!$B$2:$B$42682=$A26)*('Data - hidden'!$D$2:$D$42682)),SUMPRODUCT(('Data - hidden'!$A$2:$A$42682=D$5)*('Data - hidden'!$B$2:$B$42682=$A26)*('Data - hidden'!$C$2:$C$42682=$B$4)*('Data - hidden'!$D$2:$D$42682)))=0,"..",IF($B$4="Total dwelling fires",SUMPRODUCT(('Data - hidden'!$A$2:$A$42682=D$5)*('Data - hidden'!$B$2:$B$42682=$A26)*('Data - hidden'!$D$2:$D$42682)),SUMPRODUCT(('Data - hidden'!$A$2:$A$42682=D$5)*('Data - hidden'!$B$2:$B$42682=$A26)*('Data - hidden'!$C$2:$C$42682=$B$4)*('Data - hidden'!$D$2:$D$42682))))</f>
        <v>3086</v>
      </c>
      <c r="E26" s="38">
        <f t="shared" si="0"/>
        <v>66512</v>
      </c>
      <c r="F26" s="30"/>
      <c r="G26" s="39">
        <f>IF(B26="..","..",ROUND(1000000*(B26/'Data - population'!B22),0))</f>
        <v>1103</v>
      </c>
      <c r="H26" s="39">
        <f>IF(C26="..","..",ROUND(1000000*(C26/'Data - population'!C22),0))</f>
        <v>1756</v>
      </c>
      <c r="I26" s="39">
        <f>IF(D26="..","..",ROUND(1000000*(D26/'Data - population'!D22),0))</f>
        <v>1060</v>
      </c>
      <c r="J26" s="39">
        <f>IF(E26="..","..",ROUND(1000000*(E26/'Data - population'!E22),0))</f>
        <v>1158</v>
      </c>
      <c r="K26" s="33"/>
    </row>
    <row r="27" spans="1:11" ht="15" customHeight="1" x14ac:dyDescent="0.35">
      <c r="A27" s="35" t="s">
        <v>21</v>
      </c>
      <c r="B27" s="37">
        <f>IF(IF($B$4="Total dwelling fires",SUMPRODUCT(('Data - hidden'!$A$2:$A$42682=B$5)*('Data - hidden'!$B$2:$B$42682=$A27)*('Data - hidden'!$D$2:$D$42682)),SUMPRODUCT(('Data - hidden'!$A$2:$A$42682=B$5)*('Data - hidden'!$B$2:$B$42682=$A27)*('Data - hidden'!$C$2:$C$42682=$B$4)*('Data - hidden'!$D$2:$D$42682)))=0,"..",IF($B$4="Total dwelling fires",SUMPRODUCT(('Data - hidden'!$A$2:$A$42682=B$5)*('Data - hidden'!$B$2:$B$42682=$A27)*('Data - hidden'!$D$2:$D$42682)),SUMPRODUCT(('Data - hidden'!$A$2:$A$42682=B$5)*('Data - hidden'!$B$2:$B$42682=$A27)*('Data - hidden'!$C$2:$C$42682=$B$4)*('Data - hidden'!$D$2:$D$42682))))</f>
        <v>48899</v>
      </c>
      <c r="C27" s="37">
        <f>IF(IF($B$4="Total dwelling fires",SUMPRODUCT(('Data - hidden'!$A$2:$A$42682=C$5)*('Data - hidden'!$B$2:$B$42682=$A27)*('Data - hidden'!$D$2:$D$42682)),SUMPRODUCT(('Data - hidden'!$A$2:$A$42682=C$5)*('Data - hidden'!$B$2:$B$42682=$A27)*('Data - hidden'!$C$2:$C$42682=$B$4)*('Data - hidden'!$D$2:$D$42682)))=0,"..",IF($B$4="Total dwelling fires",SUMPRODUCT(('Data - hidden'!$A$2:$A$42682=C$5)*('Data - hidden'!$B$2:$B$42682=$A27)*('Data - hidden'!$D$2:$D$42682)),SUMPRODUCT(('Data - hidden'!$A$2:$A$42682=C$5)*('Data - hidden'!$B$2:$B$42682=$A27)*('Data - hidden'!$C$2:$C$42682=$B$4)*('Data - hidden'!$D$2:$D$42682))))</f>
        <v>7875</v>
      </c>
      <c r="D27" s="37">
        <f>IF(IF($B$4="Total dwelling fires",SUMPRODUCT(('Data - hidden'!$A$2:$A$42682=D$5)*('Data - hidden'!$B$2:$B$42682=$A27)*('Data - hidden'!$D$2:$D$42682)),SUMPRODUCT(('Data - hidden'!$A$2:$A$42682=D$5)*('Data - hidden'!$B$2:$B$42682=$A27)*('Data - hidden'!$C$2:$C$42682=$B$4)*('Data - hidden'!$D$2:$D$42682)))=0,"..",IF($B$4="Total dwelling fires",SUMPRODUCT(('Data - hidden'!$A$2:$A$42682=D$5)*('Data - hidden'!$B$2:$B$42682=$A27)*('Data - hidden'!$D$2:$D$42682)),SUMPRODUCT(('Data - hidden'!$A$2:$A$42682=D$5)*('Data - hidden'!$B$2:$B$42682=$A27)*('Data - hidden'!$C$2:$C$42682=$B$4)*('Data - hidden'!$D$2:$D$42682))))</f>
        <v>2924</v>
      </c>
      <c r="E27" s="38">
        <f t="shared" si="0"/>
        <v>59698</v>
      </c>
      <c r="F27" s="30"/>
      <c r="G27" s="39">
        <f>IF(B27="..","..",ROUND(1000000*(B27/'Data - population'!B23),0))</f>
        <v>984</v>
      </c>
      <c r="H27" s="39">
        <f>IF(C27="..","..",ROUND(1000000*(C27/'Data - population'!C23),0))</f>
        <v>1554</v>
      </c>
      <c r="I27" s="39">
        <f>IF(D27="..","..",ROUND(1000000*(D27/'Data - population'!D23),0))</f>
        <v>1000</v>
      </c>
      <c r="J27" s="39">
        <f>IF(E27="..","..",ROUND(1000000*(E27/'Data - population'!E23),0))</f>
        <v>1035</v>
      </c>
      <c r="K27" s="33"/>
    </row>
    <row r="28" spans="1:11" ht="15" customHeight="1" x14ac:dyDescent="0.35">
      <c r="A28" s="35" t="s">
        <v>22</v>
      </c>
      <c r="B28" s="37">
        <f>IF(IF($B$4="Total dwelling fires",SUMPRODUCT(('Data - hidden'!$A$2:$A$42682=B$5)*('Data - hidden'!$B$2:$B$42682=$A28)*('Data - hidden'!$D$2:$D$42682)),SUMPRODUCT(('Data - hidden'!$A$2:$A$42682=B$5)*('Data - hidden'!$B$2:$B$42682=$A28)*('Data - hidden'!$C$2:$C$42682=$B$4)*('Data - hidden'!$D$2:$D$42682)))=0,"..",IF($B$4="Total dwelling fires",SUMPRODUCT(('Data - hidden'!$A$2:$A$42682=B$5)*('Data - hidden'!$B$2:$B$42682=$A28)*('Data - hidden'!$D$2:$D$42682)),SUMPRODUCT(('Data - hidden'!$A$2:$A$42682=B$5)*('Data - hidden'!$B$2:$B$42682=$A28)*('Data - hidden'!$C$2:$C$42682=$B$4)*('Data - hidden'!$D$2:$D$42682))))</f>
        <v>50830</v>
      </c>
      <c r="C28" s="37">
        <f>IF(IF($B$4="Total dwelling fires",SUMPRODUCT(('Data - hidden'!$A$2:$A$42682=C$5)*('Data - hidden'!$B$2:$B$42682=$A28)*('Data - hidden'!$D$2:$D$42682)),SUMPRODUCT(('Data - hidden'!$A$2:$A$42682=C$5)*('Data - hidden'!$B$2:$B$42682=$A28)*('Data - hidden'!$C$2:$C$42682=$B$4)*('Data - hidden'!$D$2:$D$42682)))=0,"..",IF($B$4="Total dwelling fires",SUMPRODUCT(('Data - hidden'!$A$2:$A$42682=C$5)*('Data - hidden'!$B$2:$B$42682=$A28)*('Data - hidden'!$D$2:$D$42682)),SUMPRODUCT(('Data - hidden'!$A$2:$A$42682=C$5)*('Data - hidden'!$B$2:$B$42682=$A28)*('Data - hidden'!$C$2:$C$42682=$B$4)*('Data - hidden'!$D$2:$D$42682))))</f>
        <v>8131</v>
      </c>
      <c r="D28" s="37">
        <f>IF(IF($B$4="Total dwelling fires",SUMPRODUCT(('Data - hidden'!$A$2:$A$42682=D$5)*('Data - hidden'!$B$2:$B$42682=$A28)*('Data - hidden'!$D$2:$D$42682)),SUMPRODUCT(('Data - hidden'!$A$2:$A$42682=D$5)*('Data - hidden'!$B$2:$B$42682=$A28)*('Data - hidden'!$C$2:$C$42682=$B$4)*('Data - hidden'!$D$2:$D$42682)))=0,"..",IF($B$4="Total dwelling fires",SUMPRODUCT(('Data - hidden'!$A$2:$A$42682=D$5)*('Data - hidden'!$B$2:$B$42682=$A28)*('Data - hidden'!$D$2:$D$42682)),SUMPRODUCT(('Data - hidden'!$A$2:$A$42682=D$5)*('Data - hidden'!$B$2:$B$42682=$A28)*('Data - hidden'!$C$2:$C$42682=$B$4)*('Data - hidden'!$D$2:$D$42682))))</f>
        <v>2787</v>
      </c>
      <c r="E28" s="38">
        <f t="shared" si="0"/>
        <v>61748</v>
      </c>
      <c r="F28" s="30"/>
      <c r="G28" s="39">
        <f>IF(B28="..","..",ROUND(1000000*(B28/'Data - population'!B24),0))</f>
        <v>1018</v>
      </c>
      <c r="H28" s="39">
        <f>IF(C28="..","..",ROUND(1000000*(C28/'Data - population'!C24),0))</f>
        <v>1604</v>
      </c>
      <c r="I28" s="39">
        <f>IF(D28="..","..",ROUND(1000000*(D28/'Data - population'!D24),0))</f>
        <v>949</v>
      </c>
      <c r="J28" s="39">
        <f>IF(E28="..","..",ROUND(1000000*(E28/'Data - population'!E24),0))</f>
        <v>1066</v>
      </c>
      <c r="K28" s="33"/>
    </row>
    <row r="29" spans="1:11" ht="15" customHeight="1" x14ac:dyDescent="0.35">
      <c r="A29" s="35" t="s">
        <v>23</v>
      </c>
      <c r="B29" s="37">
        <f>IF(IF($B$4="Total dwelling fires",SUMPRODUCT(('Data - hidden'!$A$2:$A$42682=B$5)*('Data - hidden'!$B$2:$B$42682=$A29)*('Data - hidden'!$D$2:$D$42682)),SUMPRODUCT(('Data - hidden'!$A$2:$A$42682=B$5)*('Data - hidden'!$B$2:$B$42682=$A29)*('Data - hidden'!$C$2:$C$42682=$B$4)*('Data - hidden'!$D$2:$D$42682)))=0,"..",IF($B$4="Total dwelling fires",SUMPRODUCT(('Data - hidden'!$A$2:$A$42682=B$5)*('Data - hidden'!$B$2:$B$42682=$A29)*('Data - hidden'!$D$2:$D$42682)),SUMPRODUCT(('Data - hidden'!$A$2:$A$42682=B$5)*('Data - hidden'!$B$2:$B$42682=$A29)*('Data - hidden'!$C$2:$C$42682=$B$4)*('Data - hidden'!$D$2:$D$42682))))</f>
        <v>47434</v>
      </c>
      <c r="C29" s="37">
        <f>IF(IF($B$4="Total dwelling fires",SUMPRODUCT(('Data - hidden'!$A$2:$A$42682=C$5)*('Data - hidden'!$B$2:$B$42682=$A29)*('Data - hidden'!$D$2:$D$42682)),SUMPRODUCT(('Data - hidden'!$A$2:$A$42682=C$5)*('Data - hidden'!$B$2:$B$42682=$A29)*('Data - hidden'!$C$2:$C$42682=$B$4)*('Data - hidden'!$D$2:$D$42682)))=0,"..",IF($B$4="Total dwelling fires",SUMPRODUCT(('Data - hidden'!$A$2:$A$42682=C$5)*('Data - hidden'!$B$2:$B$42682=$A29)*('Data - hidden'!$D$2:$D$42682)),SUMPRODUCT(('Data - hidden'!$A$2:$A$42682=C$5)*('Data - hidden'!$B$2:$B$42682=$A29)*('Data - hidden'!$C$2:$C$42682=$B$4)*('Data - hidden'!$D$2:$D$42682))))</f>
        <v>7048</v>
      </c>
      <c r="D29" s="37">
        <f>IF(IF($B$4="Total dwelling fires",SUMPRODUCT(('Data - hidden'!$A$2:$A$42682=D$5)*('Data - hidden'!$B$2:$B$42682=$A29)*('Data - hidden'!$D$2:$D$42682)),SUMPRODUCT(('Data - hidden'!$A$2:$A$42682=D$5)*('Data - hidden'!$B$2:$B$42682=$A29)*('Data - hidden'!$C$2:$C$42682=$B$4)*('Data - hidden'!$D$2:$D$42682)))=0,"..",IF($B$4="Total dwelling fires",SUMPRODUCT(('Data - hidden'!$A$2:$A$42682=D$5)*('Data - hidden'!$B$2:$B$42682=$A29)*('Data - hidden'!$D$2:$D$42682)),SUMPRODUCT(('Data - hidden'!$A$2:$A$42682=D$5)*('Data - hidden'!$B$2:$B$42682=$A29)*('Data - hidden'!$C$2:$C$42682=$B$4)*('Data - hidden'!$D$2:$D$42682))))</f>
        <v>2592</v>
      </c>
      <c r="E29" s="38">
        <f t="shared" si="0"/>
        <v>57074</v>
      </c>
      <c r="F29" s="30"/>
      <c r="G29" s="39">
        <f>IF(B29="..","..",ROUND(1000000*(B29/'Data - population'!B25),0))</f>
        <v>945</v>
      </c>
      <c r="H29" s="39">
        <f>IF(C29="..","..",ROUND(1000000*(C29/'Data - population'!C25),0))</f>
        <v>1386</v>
      </c>
      <c r="I29" s="39">
        <f>IF(D29="..","..",ROUND(1000000*(D29/'Data - population'!D25),0))</f>
        <v>876</v>
      </c>
      <c r="J29" s="39">
        <f>IF(E29="..","..",ROUND(1000000*(E29/'Data - population'!E25),0))</f>
        <v>980</v>
      </c>
      <c r="K29" s="33"/>
    </row>
    <row r="30" spans="1:11" ht="15" customHeight="1" x14ac:dyDescent="0.35">
      <c r="A30" s="35" t="s">
        <v>24</v>
      </c>
      <c r="B30" s="37">
        <f>IF(IF($B$4="Total dwelling fires",SUMPRODUCT(('Data - hidden'!$A$2:$A$42682=B$5)*('Data - hidden'!$B$2:$B$42682=$A30)*('Data - hidden'!$D$2:$D$42682)),SUMPRODUCT(('Data - hidden'!$A$2:$A$42682=B$5)*('Data - hidden'!$B$2:$B$42682=$A30)*('Data - hidden'!$C$2:$C$42682=$B$4)*('Data - hidden'!$D$2:$D$42682)))=0,"..",IF($B$4="Total dwelling fires",SUMPRODUCT(('Data - hidden'!$A$2:$A$42682=B$5)*('Data - hidden'!$B$2:$B$42682=$A30)*('Data - hidden'!$D$2:$D$42682)),SUMPRODUCT(('Data - hidden'!$A$2:$A$42682=B$5)*('Data - hidden'!$B$2:$B$42682=$A30)*('Data - hidden'!$C$2:$C$42682=$B$4)*('Data - hidden'!$D$2:$D$42682))))</f>
        <v>46248</v>
      </c>
      <c r="C30" s="37">
        <f>IF(IF($B$4="Total dwelling fires",SUMPRODUCT(('Data - hidden'!$A$2:$A$42682=C$5)*('Data - hidden'!$B$2:$B$42682=$A30)*('Data - hidden'!$D$2:$D$42682)),SUMPRODUCT(('Data - hidden'!$A$2:$A$42682=C$5)*('Data - hidden'!$B$2:$B$42682=$A30)*('Data - hidden'!$C$2:$C$42682=$B$4)*('Data - hidden'!$D$2:$D$42682)))=0,"..",IF($B$4="Total dwelling fires",SUMPRODUCT(('Data - hidden'!$A$2:$A$42682=C$5)*('Data - hidden'!$B$2:$B$42682=$A30)*('Data - hidden'!$D$2:$D$42682)),SUMPRODUCT(('Data - hidden'!$A$2:$A$42682=C$5)*('Data - hidden'!$B$2:$B$42682=$A30)*('Data - hidden'!$C$2:$C$42682=$B$4)*('Data - hidden'!$D$2:$D$42682))))</f>
        <v>7061</v>
      </c>
      <c r="D30" s="37">
        <f>IF(IF($B$4="Total dwelling fires",SUMPRODUCT(('Data - hidden'!$A$2:$A$42682=D$5)*('Data - hidden'!$B$2:$B$42682=$A30)*('Data - hidden'!$D$2:$D$42682)),SUMPRODUCT(('Data - hidden'!$A$2:$A$42682=D$5)*('Data - hidden'!$B$2:$B$42682=$A30)*('Data - hidden'!$C$2:$C$42682=$B$4)*('Data - hidden'!$D$2:$D$42682)))=0,"..",IF($B$4="Total dwelling fires",SUMPRODUCT(('Data - hidden'!$A$2:$A$42682=D$5)*('Data - hidden'!$B$2:$B$42682=$A30)*('Data - hidden'!$D$2:$D$42682)),SUMPRODUCT(('Data - hidden'!$A$2:$A$42682=D$5)*('Data - hidden'!$B$2:$B$42682=$A30)*('Data - hidden'!$C$2:$C$42682=$B$4)*('Data - hidden'!$D$2:$D$42682))))</f>
        <v>2548</v>
      </c>
      <c r="E30" s="38">
        <f t="shared" si="0"/>
        <v>55857</v>
      </c>
      <c r="F30" s="30"/>
      <c r="G30" s="39">
        <f>IF(B30="..","..",ROUND(1000000*(B30/'Data - population'!B26),0))</f>
        <v>914</v>
      </c>
      <c r="H30" s="39">
        <f>IF(C30="..","..",ROUND(1000000*(C30/'Data - population'!C26),0))</f>
        <v>1382</v>
      </c>
      <c r="I30" s="39">
        <f>IF(D30="..","..",ROUND(1000000*(D30/'Data - population'!D26),0))</f>
        <v>858</v>
      </c>
      <c r="J30" s="39">
        <f>IF(E30="..","..",ROUND(1000000*(E30/'Data - population'!E26),0))</f>
        <v>952</v>
      </c>
      <c r="K30" s="33"/>
    </row>
    <row r="31" spans="1:11" ht="15" customHeight="1" x14ac:dyDescent="0.35">
      <c r="A31" s="35" t="s">
        <v>25</v>
      </c>
      <c r="B31" s="37">
        <f>IF(IF($B$4="Total dwelling fires",SUMPRODUCT(('Data - hidden'!$A$2:$A$42682=B$5)*('Data - hidden'!$B$2:$B$42682=$A31)*('Data - hidden'!$D$2:$D$42682)),SUMPRODUCT(('Data - hidden'!$A$2:$A$42682=B$5)*('Data - hidden'!$B$2:$B$42682=$A31)*('Data - hidden'!$C$2:$C$42682=$B$4)*('Data - hidden'!$D$2:$D$42682)))=0,"..",IF($B$4="Total dwelling fires",SUMPRODUCT(('Data - hidden'!$A$2:$A$42682=B$5)*('Data - hidden'!$B$2:$B$42682=$A31)*('Data - hidden'!$D$2:$D$42682)),SUMPRODUCT(('Data - hidden'!$A$2:$A$42682=B$5)*('Data - hidden'!$B$2:$B$42682=$A31)*('Data - hidden'!$C$2:$C$42682=$B$4)*('Data - hidden'!$D$2:$D$42682))))</f>
        <v>44422</v>
      </c>
      <c r="C31" s="37">
        <f>IF(IF($B$4="Total dwelling fires",SUMPRODUCT(('Data - hidden'!$A$2:$A$42682=C$5)*('Data - hidden'!$B$2:$B$42682=$A31)*('Data - hidden'!$D$2:$D$42682)),SUMPRODUCT(('Data - hidden'!$A$2:$A$42682=C$5)*('Data - hidden'!$B$2:$B$42682=$A31)*('Data - hidden'!$C$2:$C$42682=$B$4)*('Data - hidden'!$D$2:$D$42682)))=0,"..",IF($B$4="Total dwelling fires",SUMPRODUCT(('Data - hidden'!$A$2:$A$42682=C$5)*('Data - hidden'!$B$2:$B$42682=$A31)*('Data - hidden'!$D$2:$D$42682)),SUMPRODUCT(('Data - hidden'!$A$2:$A$42682=C$5)*('Data - hidden'!$B$2:$B$42682=$A31)*('Data - hidden'!$C$2:$C$42682=$B$4)*('Data - hidden'!$D$2:$D$42682))))</f>
        <v>6963</v>
      </c>
      <c r="D31" s="37">
        <f>IF(IF($B$4="Total dwelling fires",SUMPRODUCT(('Data - hidden'!$A$2:$A$42682=D$5)*('Data - hidden'!$B$2:$B$42682=$A31)*('Data - hidden'!$D$2:$D$42682)),SUMPRODUCT(('Data - hidden'!$A$2:$A$42682=D$5)*('Data - hidden'!$B$2:$B$42682=$A31)*('Data - hidden'!$C$2:$C$42682=$B$4)*('Data - hidden'!$D$2:$D$42682)))=0,"..",IF($B$4="Total dwelling fires",SUMPRODUCT(('Data - hidden'!$A$2:$A$42682=D$5)*('Data - hidden'!$B$2:$B$42682=$A31)*('Data - hidden'!$D$2:$D$42682)),SUMPRODUCT(('Data - hidden'!$A$2:$A$42682=D$5)*('Data - hidden'!$B$2:$B$42682=$A31)*('Data - hidden'!$C$2:$C$42682=$B$4)*('Data - hidden'!$D$2:$D$42682))))</f>
        <v>2400</v>
      </c>
      <c r="E31" s="38">
        <f t="shared" si="0"/>
        <v>53785</v>
      </c>
      <c r="F31" s="30"/>
      <c r="G31" s="39">
        <f>IF(B31="..","..",ROUND(1000000*(B31/'Data - population'!B27),0))</f>
        <v>872</v>
      </c>
      <c r="H31" s="39">
        <f>IF(C31="..","..",ROUND(1000000*(C31/'Data - population'!C27),0))</f>
        <v>1356</v>
      </c>
      <c r="I31" s="39">
        <f>IF(D31="..","..",ROUND(1000000*(D31/'Data - population'!D27),0))</f>
        <v>804</v>
      </c>
      <c r="J31" s="39">
        <f>IF(E31="..","..",ROUND(1000000*(E31/'Data - population'!E27),0))</f>
        <v>910</v>
      </c>
      <c r="K31" s="33"/>
    </row>
    <row r="32" spans="1:11" ht="15" customHeight="1" x14ac:dyDescent="0.35">
      <c r="A32" s="35" t="s">
        <v>26</v>
      </c>
      <c r="B32" s="37">
        <f>IF(IF($B$4="Total dwelling fires",SUMPRODUCT(('Data - hidden'!$A$2:$A$42682=B$5)*('Data - hidden'!$B$2:$B$42682=$A32)*('Data - hidden'!$D$2:$D$42682)),SUMPRODUCT(('Data - hidden'!$A$2:$A$42682=B$5)*('Data - hidden'!$B$2:$B$42682=$A32)*('Data - hidden'!$C$2:$C$42682=$B$4)*('Data - hidden'!$D$2:$D$42682)))=0,"..",IF($B$4="Total dwelling fires",SUMPRODUCT(('Data - hidden'!$A$2:$A$42682=B$5)*('Data - hidden'!$B$2:$B$42682=$A32)*('Data - hidden'!$D$2:$D$42682)),SUMPRODUCT(('Data - hidden'!$A$2:$A$42682=B$5)*('Data - hidden'!$B$2:$B$42682=$A32)*('Data - hidden'!$C$2:$C$42682=$B$4)*('Data - hidden'!$D$2:$D$42682))))</f>
        <v>41336</v>
      </c>
      <c r="C32" s="37">
        <f>IF(IF($B$4="Total dwelling fires",SUMPRODUCT(('Data - hidden'!$A$2:$A$42682=C$5)*('Data - hidden'!$B$2:$B$42682=$A32)*('Data - hidden'!$D$2:$D$42682)),SUMPRODUCT(('Data - hidden'!$A$2:$A$42682=C$5)*('Data - hidden'!$B$2:$B$42682=$A32)*('Data - hidden'!$C$2:$C$42682=$B$4)*('Data - hidden'!$D$2:$D$42682)))=0,"..",IF($B$4="Total dwelling fires",SUMPRODUCT(('Data - hidden'!$A$2:$A$42682=C$5)*('Data - hidden'!$B$2:$B$42682=$A32)*('Data - hidden'!$D$2:$D$42682)),SUMPRODUCT(('Data - hidden'!$A$2:$A$42682=C$5)*('Data - hidden'!$B$2:$B$42682=$A32)*('Data - hidden'!$C$2:$C$42682=$B$4)*('Data - hidden'!$D$2:$D$42682))))</f>
        <v>6666</v>
      </c>
      <c r="D32" s="37">
        <f>IF(IF($B$4="Total dwelling fires",SUMPRODUCT(('Data - hidden'!$A$2:$A$42682=D$5)*('Data - hidden'!$B$2:$B$42682=$A32)*('Data - hidden'!$D$2:$D$42682)),SUMPRODUCT(('Data - hidden'!$A$2:$A$42682=D$5)*('Data - hidden'!$B$2:$B$42682=$A32)*('Data - hidden'!$C$2:$C$42682=$B$4)*('Data - hidden'!$D$2:$D$42682)))=0,"..",IF($B$4="Total dwelling fires",SUMPRODUCT(('Data - hidden'!$A$2:$A$42682=D$5)*('Data - hidden'!$B$2:$B$42682=$A32)*('Data - hidden'!$D$2:$D$42682)),SUMPRODUCT(('Data - hidden'!$A$2:$A$42682=D$5)*('Data - hidden'!$B$2:$B$42682=$A32)*('Data - hidden'!$C$2:$C$42682=$B$4)*('Data - hidden'!$D$2:$D$42682))))</f>
        <v>2380</v>
      </c>
      <c r="E32" s="38">
        <f t="shared" si="0"/>
        <v>50382</v>
      </c>
      <c r="F32" s="30"/>
      <c r="G32" s="39">
        <f>IF(B32="..","..",ROUND(1000000*(B32/'Data - population'!B28),0))</f>
        <v>804</v>
      </c>
      <c r="H32" s="39">
        <f>IF(C32="..","..",ROUND(1000000*(C32/'Data - population'!C28),0))</f>
        <v>1289</v>
      </c>
      <c r="I32" s="39">
        <f>IF(D32="..","..",ROUND(1000000*(D32/'Data - population'!D28),0))</f>
        <v>792</v>
      </c>
      <c r="J32" s="39">
        <f>IF(E32="..","..",ROUND(1000000*(E32/'Data - population'!E28),0))</f>
        <v>846</v>
      </c>
      <c r="K32" s="33"/>
    </row>
    <row r="33" spans="1:11" ht="15" customHeight="1" x14ac:dyDescent="0.35">
      <c r="A33" s="35" t="s">
        <v>27</v>
      </c>
      <c r="B33" s="37">
        <f>IF(IF($B$4="Total dwelling fires",SUMPRODUCT(('Data - hidden'!$A$2:$A$42682=B$5)*('Data - hidden'!$B$2:$B$42682=$A33)*('Data - hidden'!$D$2:$D$42682)),SUMPRODUCT(('Data - hidden'!$A$2:$A$42682=B$5)*('Data - hidden'!$B$2:$B$42682=$A33)*('Data - hidden'!$C$2:$C$42682=$B$4)*('Data - hidden'!$D$2:$D$42682)))=0,"..",IF($B$4="Total dwelling fires",SUMPRODUCT(('Data - hidden'!$A$2:$A$42682=B$5)*('Data - hidden'!$B$2:$B$42682=$A33)*('Data - hidden'!$D$2:$D$42682)),SUMPRODUCT(('Data - hidden'!$A$2:$A$42682=B$5)*('Data - hidden'!$B$2:$B$42682=$A33)*('Data - hidden'!$C$2:$C$42682=$B$4)*('Data - hidden'!$D$2:$D$42682))))</f>
        <v>38584</v>
      </c>
      <c r="C33" s="37">
        <f>IF(IF($B$4="Total dwelling fires",SUMPRODUCT(('Data - hidden'!$A$2:$A$42682=C$5)*('Data - hidden'!$B$2:$B$42682=$A33)*('Data - hidden'!$D$2:$D$42682)),SUMPRODUCT(('Data - hidden'!$A$2:$A$42682=C$5)*('Data - hidden'!$B$2:$B$42682=$A33)*('Data - hidden'!$C$2:$C$42682=$B$4)*('Data - hidden'!$D$2:$D$42682)))=0,"..",IF($B$4="Total dwelling fires",SUMPRODUCT(('Data - hidden'!$A$2:$A$42682=C$5)*('Data - hidden'!$B$2:$B$42682=$A33)*('Data - hidden'!$D$2:$D$42682)),SUMPRODUCT(('Data - hidden'!$A$2:$A$42682=C$5)*('Data - hidden'!$B$2:$B$42682=$A33)*('Data - hidden'!$C$2:$C$42682=$B$4)*('Data - hidden'!$D$2:$D$42682))))</f>
        <v>6705</v>
      </c>
      <c r="D33" s="37">
        <f>IF(IF($B$4="Total dwelling fires",SUMPRODUCT(('Data - hidden'!$A$2:$A$42682=D$5)*('Data - hidden'!$B$2:$B$42682=$A33)*('Data - hidden'!$D$2:$D$42682)),SUMPRODUCT(('Data - hidden'!$A$2:$A$42682=D$5)*('Data - hidden'!$B$2:$B$42682=$A33)*('Data - hidden'!$C$2:$C$42682=$B$4)*('Data - hidden'!$D$2:$D$42682)))=0,"..",IF($B$4="Total dwelling fires",SUMPRODUCT(('Data - hidden'!$A$2:$A$42682=D$5)*('Data - hidden'!$B$2:$B$42682=$A33)*('Data - hidden'!$D$2:$D$42682)),SUMPRODUCT(('Data - hidden'!$A$2:$A$42682=D$5)*('Data - hidden'!$B$2:$B$42682=$A33)*('Data - hidden'!$C$2:$C$42682=$B$4)*('Data - hidden'!$D$2:$D$42682))))</f>
        <v>2257</v>
      </c>
      <c r="E33" s="38">
        <f t="shared" si="0"/>
        <v>47546</v>
      </c>
      <c r="F33" s="30"/>
      <c r="G33" s="39">
        <f>IF(B33="..","..",ROUND(1000000*(B33/'Data - population'!B29),0))</f>
        <v>745</v>
      </c>
      <c r="H33" s="39">
        <f>IF(C33="..","..",ROUND(1000000*(C33/'Data - population'!C29),0))</f>
        <v>1289</v>
      </c>
      <c r="I33" s="39">
        <f>IF(D33="..","..",ROUND(1000000*(D33/'Data - population'!D29),0))</f>
        <v>746</v>
      </c>
      <c r="J33" s="39">
        <f>IF(E33="..","..",ROUND(1000000*(E33/'Data - population'!E29),0))</f>
        <v>792</v>
      </c>
      <c r="K33" s="33"/>
    </row>
    <row r="34" spans="1:11" ht="15" customHeight="1" x14ac:dyDescent="0.35">
      <c r="A34" s="35" t="s">
        <v>28</v>
      </c>
      <c r="B34" s="37">
        <f>IF(IF($B$4="Total dwelling fires",SUMPRODUCT(('Data - hidden'!$A$2:$A$42682=B$5)*('Data - hidden'!$B$2:$B$42682=$A34)*('Data - hidden'!$D$2:$D$42682)),SUMPRODUCT(('Data - hidden'!$A$2:$A$42682=B$5)*('Data - hidden'!$B$2:$B$42682=$A34)*('Data - hidden'!$C$2:$C$42682=$B$4)*('Data - hidden'!$D$2:$D$42682)))=0,"..",IF($B$4="Total dwelling fires",SUMPRODUCT(('Data - hidden'!$A$2:$A$42682=B$5)*('Data - hidden'!$B$2:$B$42682=$A34)*('Data - hidden'!$D$2:$D$42682)),SUMPRODUCT(('Data - hidden'!$A$2:$A$42682=B$5)*('Data - hidden'!$B$2:$B$42682=$A34)*('Data - hidden'!$C$2:$C$42682=$B$4)*('Data - hidden'!$D$2:$D$42682))))</f>
        <v>38376</v>
      </c>
      <c r="C34" s="37">
        <f>IF(IF($B$4="Total dwelling fires",SUMPRODUCT(('Data - hidden'!$A$2:$A$42682=C$5)*('Data - hidden'!$B$2:$B$42682=$A34)*('Data - hidden'!$D$2:$D$42682)),SUMPRODUCT(('Data - hidden'!$A$2:$A$42682=C$5)*('Data - hidden'!$B$2:$B$42682=$A34)*('Data - hidden'!$C$2:$C$42682=$B$4)*('Data - hidden'!$D$2:$D$42682)))=0,"..",IF($B$4="Total dwelling fires",SUMPRODUCT(('Data - hidden'!$A$2:$A$42682=C$5)*('Data - hidden'!$B$2:$B$42682=$A34)*('Data - hidden'!$D$2:$D$42682)),SUMPRODUCT(('Data - hidden'!$A$2:$A$42682=C$5)*('Data - hidden'!$B$2:$B$42682=$A34)*('Data - hidden'!$C$2:$C$42682=$B$4)*('Data - hidden'!$D$2:$D$42682))))</f>
        <v>6560</v>
      </c>
      <c r="D34" s="37">
        <f>IF(IF($B$4="Total dwelling fires",SUMPRODUCT(('Data - hidden'!$A$2:$A$42682=D$5)*('Data - hidden'!$B$2:$B$42682=$A34)*('Data - hidden'!$D$2:$D$42682)),SUMPRODUCT(('Data - hidden'!$A$2:$A$42682=D$5)*('Data - hidden'!$B$2:$B$42682=$A34)*('Data - hidden'!$C$2:$C$42682=$B$4)*('Data - hidden'!$D$2:$D$42682)))=0,"..",IF($B$4="Total dwelling fires",SUMPRODUCT(('Data - hidden'!$A$2:$A$42682=D$5)*('Data - hidden'!$B$2:$B$42682=$A34)*('Data - hidden'!$D$2:$D$42682)),SUMPRODUCT(('Data - hidden'!$A$2:$A$42682=D$5)*('Data - hidden'!$B$2:$B$42682=$A34)*('Data - hidden'!$C$2:$C$42682=$B$4)*('Data - hidden'!$D$2:$D$42682))))</f>
        <v>2202</v>
      </c>
      <c r="E34" s="38">
        <f t="shared" si="0"/>
        <v>47138</v>
      </c>
      <c r="F34" s="30"/>
      <c r="G34" s="39">
        <f>IF(B34="..","..",ROUND(1000000*(B34/'Data - population'!B30),0))</f>
        <v>735</v>
      </c>
      <c r="H34" s="39">
        <f>IF(C34="..","..",ROUND(1000000*(C34/'Data - population'!C30),0))</f>
        <v>1254</v>
      </c>
      <c r="I34" s="39">
        <f>IF(D34="..","..",ROUND(1000000*(D34/'Data - population'!D30),0))</f>
        <v>725</v>
      </c>
      <c r="J34" s="39">
        <f>IF(E34="..","..",ROUND(1000000*(E34/'Data - population'!E30),0))</f>
        <v>780</v>
      </c>
      <c r="K34" s="33"/>
    </row>
    <row r="35" spans="1:11" ht="15" customHeight="1" x14ac:dyDescent="0.35">
      <c r="A35" s="35" t="s">
        <v>29</v>
      </c>
      <c r="B35" s="37">
        <f>IF(IF($B$4="Total dwelling fires",SUMPRODUCT(('Data - hidden'!$A$2:$A$42682=B$5)*('Data - hidden'!$B$2:$B$42682=$A35)*('Data - hidden'!$D$2:$D$42682)),SUMPRODUCT(('Data - hidden'!$A$2:$A$42682=B$5)*('Data - hidden'!$B$2:$B$42682=$A35)*('Data - hidden'!$C$2:$C$42682=$B$4)*('Data - hidden'!$D$2:$D$42682)))=0,"..",IF($B$4="Total dwelling fires",SUMPRODUCT(('Data - hidden'!$A$2:$A$42682=B$5)*('Data - hidden'!$B$2:$B$42682=$A35)*('Data - hidden'!$D$2:$D$42682)),SUMPRODUCT(('Data - hidden'!$A$2:$A$42682=B$5)*('Data - hidden'!$B$2:$B$42682=$A35)*('Data - hidden'!$C$2:$C$42682=$B$4)*('Data - hidden'!$D$2:$D$42682))))</f>
        <v>36611</v>
      </c>
      <c r="C35" s="37">
        <f>IF(IF($B$4="Total dwelling fires",SUMPRODUCT(('Data - hidden'!$A$2:$A$42682=C$5)*('Data - hidden'!$B$2:$B$42682=$A35)*('Data - hidden'!$D$2:$D$42682)),SUMPRODUCT(('Data - hidden'!$A$2:$A$42682=C$5)*('Data - hidden'!$B$2:$B$42682=$A35)*('Data - hidden'!$C$2:$C$42682=$B$4)*('Data - hidden'!$D$2:$D$42682)))=0,"..",IF($B$4="Total dwelling fires",SUMPRODUCT(('Data - hidden'!$A$2:$A$42682=C$5)*('Data - hidden'!$B$2:$B$42682=$A35)*('Data - hidden'!$D$2:$D$42682)),SUMPRODUCT(('Data - hidden'!$A$2:$A$42682=C$5)*('Data - hidden'!$B$2:$B$42682=$A35)*('Data - hidden'!$C$2:$C$42682=$B$4)*('Data - hidden'!$D$2:$D$42682))))</f>
        <v>6293</v>
      </c>
      <c r="D35" s="37">
        <f>IF(IF($B$4="Total dwelling fires",SUMPRODUCT(('Data - hidden'!$A$2:$A$42682=D$5)*('Data - hidden'!$B$2:$B$42682=$A35)*('Data - hidden'!$D$2:$D$42682)),SUMPRODUCT(('Data - hidden'!$A$2:$A$42682=D$5)*('Data - hidden'!$B$2:$B$42682=$A35)*('Data - hidden'!$C$2:$C$42682=$B$4)*('Data - hidden'!$D$2:$D$42682)))=0,"..",IF($B$4="Total dwelling fires",SUMPRODUCT(('Data - hidden'!$A$2:$A$42682=D$5)*('Data - hidden'!$B$2:$B$42682=$A35)*('Data - hidden'!$D$2:$D$42682)),SUMPRODUCT(('Data - hidden'!$A$2:$A$42682=D$5)*('Data - hidden'!$B$2:$B$42682=$A35)*('Data - hidden'!$C$2:$C$42682=$B$4)*('Data - hidden'!$D$2:$D$42682))))</f>
        <v>2108</v>
      </c>
      <c r="E35" s="38">
        <f t="shared" si="0"/>
        <v>45012</v>
      </c>
      <c r="F35" s="30"/>
      <c r="G35" s="39">
        <f>IF(B35="..","..",ROUND(1000000*(B35/'Data - population'!B31),0))</f>
        <v>695</v>
      </c>
      <c r="H35" s="39">
        <f>IF(C35="..","..",ROUND(1000000*(C35/'Data - population'!C31),0))</f>
        <v>1196</v>
      </c>
      <c r="I35" s="39">
        <f>IF(D35="..","..",ROUND(1000000*(D35/'Data - population'!D31),0))</f>
        <v>691</v>
      </c>
      <c r="J35" s="39">
        <f>IF(E35="..","..",ROUND(1000000*(E35/'Data - population'!E31),0))</f>
        <v>738</v>
      </c>
      <c r="K35" s="33"/>
    </row>
    <row r="36" spans="1:11" ht="15" customHeight="1" x14ac:dyDescent="0.35">
      <c r="A36" s="35" t="s">
        <v>30</v>
      </c>
      <c r="B36" s="37">
        <f>IF(IF($B$4="Total dwelling fires",SUMPRODUCT(('Data - hidden'!$A$2:$A$42682=B$5)*('Data - hidden'!$B$2:$B$42682=$A36)*('Data - hidden'!$D$2:$D$42682)),SUMPRODUCT(('Data - hidden'!$A$2:$A$42682=B$5)*('Data - hidden'!$B$2:$B$42682=$A36)*('Data - hidden'!$C$2:$C$42682=$B$4)*('Data - hidden'!$D$2:$D$42682)))=0,"..",IF($B$4="Total dwelling fires",SUMPRODUCT(('Data - hidden'!$A$2:$A$42682=B$5)*('Data - hidden'!$B$2:$B$42682=$A36)*('Data - hidden'!$D$2:$D$42682)),SUMPRODUCT(('Data - hidden'!$A$2:$A$42682=B$5)*('Data - hidden'!$B$2:$B$42682=$A36)*('Data - hidden'!$C$2:$C$42682=$B$4)*('Data - hidden'!$D$2:$D$42682))))</f>
        <v>35417</v>
      </c>
      <c r="C36" s="37">
        <f>IF(IF($B$4="Total dwelling fires",SUMPRODUCT(('Data - hidden'!$A$2:$A$42682=C$5)*('Data - hidden'!$B$2:$B$42682=$A36)*('Data - hidden'!$D$2:$D$42682)),SUMPRODUCT(('Data - hidden'!$A$2:$A$42682=C$5)*('Data - hidden'!$B$2:$B$42682=$A36)*('Data - hidden'!$C$2:$C$42682=$B$4)*('Data - hidden'!$D$2:$D$42682)))=0,"..",IF($B$4="Total dwelling fires",SUMPRODUCT(('Data - hidden'!$A$2:$A$42682=C$5)*('Data - hidden'!$B$2:$B$42682=$A36)*('Data - hidden'!$D$2:$D$42682)),SUMPRODUCT(('Data - hidden'!$A$2:$A$42682=C$5)*('Data - hidden'!$B$2:$B$42682=$A36)*('Data - hidden'!$C$2:$C$42682=$B$4)*('Data - hidden'!$D$2:$D$42682))))</f>
        <v>6159</v>
      </c>
      <c r="D36" s="37">
        <f>IF(IF($B$4="Total dwelling fires",SUMPRODUCT(('Data - hidden'!$A$2:$A$42682=D$5)*('Data - hidden'!$B$2:$B$42682=$A36)*('Data - hidden'!$D$2:$D$42682)),SUMPRODUCT(('Data - hidden'!$A$2:$A$42682=D$5)*('Data - hidden'!$B$2:$B$42682=$A36)*('Data - hidden'!$C$2:$C$42682=$B$4)*('Data - hidden'!$D$2:$D$42682)))=0,"..",IF($B$4="Total dwelling fires",SUMPRODUCT(('Data - hidden'!$A$2:$A$42682=D$5)*('Data - hidden'!$B$2:$B$42682=$A36)*('Data - hidden'!$D$2:$D$42682)),SUMPRODUCT(('Data - hidden'!$A$2:$A$42682=D$5)*('Data - hidden'!$B$2:$B$42682=$A36)*('Data - hidden'!$C$2:$C$42682=$B$4)*('Data - hidden'!$D$2:$D$42682))))</f>
        <v>2022</v>
      </c>
      <c r="E36" s="38">
        <f t="shared" si="0"/>
        <v>43598</v>
      </c>
      <c r="F36" s="30"/>
      <c r="G36" s="39">
        <f>IF(B36="..","..",ROUND(1000000*(B36/'Data - population'!B32),0))</f>
        <v>667</v>
      </c>
      <c r="H36" s="39">
        <f>IF(C36="..","..",ROUND(1000000*(C36/'Data - population'!C32),0))</f>
        <v>1162</v>
      </c>
      <c r="I36" s="39">
        <f>IF(D36="..","..",ROUND(1000000*(D36/'Data - population'!D32),0))</f>
        <v>660</v>
      </c>
      <c r="J36" s="39">
        <f>IF(E36="..","..",ROUND(1000000*(E36/'Data - population'!E32),0))</f>
        <v>709</v>
      </c>
      <c r="K36" s="33"/>
    </row>
    <row r="37" spans="1:11" ht="15" customHeight="1" x14ac:dyDescent="0.35">
      <c r="A37" s="35" t="s">
        <v>31</v>
      </c>
      <c r="B37" s="37">
        <f>IF(IF($B$4="Total dwelling fires",SUMPRODUCT(('Data - hidden'!$A$2:$A$42682=B$5)*('Data - hidden'!$B$2:$B$42682=$A37)*('Data - hidden'!$D$2:$D$42682)),SUMPRODUCT(('Data - hidden'!$A$2:$A$42682=B$5)*('Data - hidden'!$B$2:$B$42682=$A37)*('Data - hidden'!$C$2:$C$42682=$B$4)*('Data - hidden'!$D$2:$D$42682)))=0,"..",IF($B$4="Total dwelling fires",SUMPRODUCT(('Data - hidden'!$A$2:$A$42682=B$5)*('Data - hidden'!$B$2:$B$42682=$A37)*('Data - hidden'!$D$2:$D$42682)),SUMPRODUCT(('Data - hidden'!$A$2:$A$42682=B$5)*('Data - hidden'!$B$2:$B$42682=$A37)*('Data - hidden'!$C$2:$C$42682=$B$4)*('Data - hidden'!$D$2:$D$42682))))</f>
        <v>33300</v>
      </c>
      <c r="C37" s="37">
        <f>IF(IF($B$4="Total dwelling fires",SUMPRODUCT(('Data - hidden'!$A$2:$A$42682=C$5)*('Data - hidden'!$B$2:$B$42682=$A37)*('Data - hidden'!$D$2:$D$42682)),SUMPRODUCT(('Data - hidden'!$A$2:$A$42682=C$5)*('Data - hidden'!$B$2:$B$42682=$A37)*('Data - hidden'!$C$2:$C$42682=$B$4)*('Data - hidden'!$D$2:$D$42682)))=0,"..",IF($B$4="Total dwelling fires",SUMPRODUCT(('Data - hidden'!$A$2:$A$42682=C$5)*('Data - hidden'!$B$2:$B$42682=$A37)*('Data - hidden'!$D$2:$D$42682)),SUMPRODUCT(('Data - hidden'!$A$2:$A$42682=C$5)*('Data - hidden'!$B$2:$B$42682=$A37)*('Data - hidden'!$C$2:$C$42682=$B$4)*('Data - hidden'!$D$2:$D$42682))))</f>
        <v>5836</v>
      </c>
      <c r="D37" s="37">
        <f>IF(IF($B$4="Total dwelling fires",SUMPRODUCT(('Data - hidden'!$A$2:$A$42682=D$5)*('Data - hidden'!$B$2:$B$42682=$A37)*('Data - hidden'!$D$2:$D$42682)),SUMPRODUCT(('Data - hidden'!$A$2:$A$42682=D$5)*('Data - hidden'!$B$2:$B$42682=$A37)*('Data - hidden'!$C$2:$C$42682=$B$4)*('Data - hidden'!$D$2:$D$42682)))=0,"..",IF($B$4="Total dwelling fires",SUMPRODUCT(('Data - hidden'!$A$2:$A$42682=D$5)*('Data - hidden'!$B$2:$B$42682=$A37)*('Data - hidden'!$D$2:$D$42682)),SUMPRODUCT(('Data - hidden'!$A$2:$A$42682=D$5)*('Data - hidden'!$B$2:$B$42682=$A37)*('Data - hidden'!$C$2:$C$42682=$B$4)*('Data - hidden'!$D$2:$D$42682))))</f>
        <v>1911</v>
      </c>
      <c r="E37" s="38">
        <f t="shared" si="0"/>
        <v>41047</v>
      </c>
      <c r="F37" s="30"/>
      <c r="G37" s="39">
        <f>IF(B37="..","..",ROUND(1000000*(B37/'Data - population'!B33),0))</f>
        <v>623</v>
      </c>
      <c r="H37" s="39">
        <f>IF(C37="..","..",ROUND(1000000*(C37/'Data - population'!C33),0))</f>
        <v>1098</v>
      </c>
      <c r="I37" s="39">
        <f>IF(D37="..","..",ROUND(1000000*(D37/'Data - population'!D33),0))</f>
        <v>622</v>
      </c>
      <c r="J37" s="39">
        <f>IF(E37="..","..",ROUND(1000000*(E37/'Data - population'!E33),0))</f>
        <v>663</v>
      </c>
      <c r="K37" s="33"/>
    </row>
    <row r="38" spans="1:11" ht="15" customHeight="1" x14ac:dyDescent="0.35">
      <c r="A38" s="35" t="s">
        <v>32</v>
      </c>
      <c r="B38" s="37">
        <f>IF(IF($B$4="Total dwelling fires",SUMPRODUCT(('Data - hidden'!$A$2:$A$42682=B$5)*('Data - hidden'!$B$2:$B$42682=$A38)*('Data - hidden'!$D$2:$D$42682)),SUMPRODUCT(('Data - hidden'!$A$2:$A$42682=B$5)*('Data - hidden'!$B$2:$B$42682=$A38)*('Data - hidden'!$C$2:$C$42682=$B$4)*('Data - hidden'!$D$2:$D$42682)))=0,"..",IF($B$4="Total dwelling fires",SUMPRODUCT(('Data - hidden'!$A$2:$A$42682=B$5)*('Data - hidden'!$B$2:$B$42682=$A38)*('Data - hidden'!$D$2:$D$42682)),SUMPRODUCT(('Data - hidden'!$A$2:$A$42682=B$5)*('Data - hidden'!$B$2:$B$42682=$A38)*('Data - hidden'!$C$2:$C$42682=$B$4)*('Data - hidden'!$D$2:$D$42682))))</f>
        <v>31910</v>
      </c>
      <c r="C38" s="37">
        <f>IF(IF($B$4="Total dwelling fires",SUMPRODUCT(('Data - hidden'!$A$2:$A$42682=C$5)*('Data - hidden'!$B$2:$B$42682=$A38)*('Data - hidden'!$D$2:$D$42682)),SUMPRODUCT(('Data - hidden'!$A$2:$A$42682=C$5)*('Data - hidden'!$B$2:$B$42682=$A38)*('Data - hidden'!$C$2:$C$42682=$B$4)*('Data - hidden'!$D$2:$D$42682)))=0,"..",IF($B$4="Total dwelling fires",SUMPRODUCT(('Data - hidden'!$A$2:$A$42682=C$5)*('Data - hidden'!$B$2:$B$42682=$A38)*('Data - hidden'!$D$2:$D$42682)),SUMPRODUCT(('Data - hidden'!$A$2:$A$42682=C$5)*('Data - hidden'!$B$2:$B$42682=$A38)*('Data - hidden'!$C$2:$C$42682=$B$4)*('Data - hidden'!$D$2:$D$42682))))</f>
        <v>5334</v>
      </c>
      <c r="D38" s="37">
        <f>IF(IF($B$4="Total dwelling fires",SUMPRODUCT(('Data - hidden'!$A$2:$A$42682=D$5)*('Data - hidden'!$B$2:$B$42682=$A38)*('Data - hidden'!$D$2:$D$42682)),SUMPRODUCT(('Data - hidden'!$A$2:$A$42682=D$5)*('Data - hidden'!$B$2:$B$42682=$A38)*('Data - hidden'!$C$2:$C$42682=$B$4)*('Data - hidden'!$D$2:$D$42682)))=0,"..",IF($B$4="Total dwelling fires",SUMPRODUCT(('Data - hidden'!$A$2:$A$42682=D$5)*('Data - hidden'!$B$2:$B$42682=$A38)*('Data - hidden'!$D$2:$D$42682)),SUMPRODUCT(('Data - hidden'!$A$2:$A$42682=D$5)*('Data - hidden'!$B$2:$B$42682=$A38)*('Data - hidden'!$C$2:$C$42682=$B$4)*('Data - hidden'!$D$2:$D$42682))))</f>
        <v>1910</v>
      </c>
      <c r="E38" s="38">
        <f t="shared" si="0"/>
        <v>39154</v>
      </c>
      <c r="F38" s="30"/>
      <c r="G38" s="39">
        <f>IF(B38="..","..",ROUND(1000000*(B38/'Data - population'!B34),0))</f>
        <v>592</v>
      </c>
      <c r="H38" s="39">
        <f>IF(C38="..","..",ROUND(1000000*(C38/'Data - population'!C34),0))</f>
        <v>1001</v>
      </c>
      <c r="I38" s="39">
        <f>IF(D38="..","..",ROUND(1000000*(D38/'Data - population'!D34),0))</f>
        <v>620</v>
      </c>
      <c r="J38" s="39">
        <f>IF(E38="..","..",ROUND(1000000*(E38/'Data - population'!E34),0))</f>
        <v>629</v>
      </c>
      <c r="K38" s="33"/>
    </row>
    <row r="39" spans="1:11" ht="15" customHeight="1" x14ac:dyDescent="0.35">
      <c r="A39" s="35" t="s">
        <v>33</v>
      </c>
      <c r="B39" s="37">
        <f>IF(IF($B$4="Total dwelling fires",SUMPRODUCT(('Data - hidden'!$A$2:$A$42682=B$5)*('Data - hidden'!$B$2:$B$42682=$A39)*('Data - hidden'!$D$2:$D$42682)),SUMPRODUCT(('Data - hidden'!$A$2:$A$42682=B$5)*('Data - hidden'!$B$2:$B$42682=$A39)*('Data - hidden'!$C$2:$C$42682=$B$4)*('Data - hidden'!$D$2:$D$42682)))=0,"..",IF($B$4="Total dwelling fires",SUMPRODUCT(('Data - hidden'!$A$2:$A$42682=B$5)*('Data - hidden'!$B$2:$B$42682=$A39)*('Data - hidden'!$D$2:$D$42682)),SUMPRODUCT(('Data - hidden'!$A$2:$A$42682=B$5)*('Data - hidden'!$B$2:$B$42682=$A39)*('Data - hidden'!$C$2:$C$42682=$B$4)*('Data - hidden'!$D$2:$D$42682))))</f>
        <v>31334</v>
      </c>
      <c r="C39" s="37">
        <f>IF(IF($B$4="Total dwelling fires",SUMPRODUCT(('Data - hidden'!$A$2:$A$42682=C$5)*('Data - hidden'!$B$2:$B$42682=$A39)*('Data - hidden'!$D$2:$D$42682)),SUMPRODUCT(('Data - hidden'!$A$2:$A$42682=C$5)*('Data - hidden'!$B$2:$B$42682=$A39)*('Data - hidden'!$C$2:$C$42682=$B$4)*('Data - hidden'!$D$2:$D$42682)))=0,"..",IF($B$4="Total dwelling fires",SUMPRODUCT(('Data - hidden'!$A$2:$A$42682=C$5)*('Data - hidden'!$B$2:$B$42682=$A39)*('Data - hidden'!$D$2:$D$42682)),SUMPRODUCT(('Data - hidden'!$A$2:$A$42682=C$5)*('Data - hidden'!$B$2:$B$42682=$A39)*('Data - hidden'!$C$2:$C$42682=$B$4)*('Data - hidden'!$D$2:$D$42682))))</f>
        <v>5582</v>
      </c>
      <c r="D39" s="37">
        <f>IF(IF($B$4="Total dwelling fires",SUMPRODUCT(('Data - hidden'!$A$2:$A$42682=D$5)*('Data - hidden'!$B$2:$B$42682=$A39)*('Data - hidden'!$D$2:$D$42682)),SUMPRODUCT(('Data - hidden'!$A$2:$A$42682=D$5)*('Data - hidden'!$B$2:$B$42682=$A39)*('Data - hidden'!$C$2:$C$42682=$B$4)*('Data - hidden'!$D$2:$D$42682)))=0,"..",IF($B$4="Total dwelling fires",SUMPRODUCT(('Data - hidden'!$A$2:$A$42682=D$5)*('Data - hidden'!$B$2:$B$42682=$A39)*('Data - hidden'!$D$2:$D$42682)),SUMPRODUCT(('Data - hidden'!$A$2:$A$42682=D$5)*('Data - hidden'!$B$2:$B$42682=$A39)*('Data - hidden'!$C$2:$C$42682=$B$4)*('Data - hidden'!$D$2:$D$42682))))</f>
        <v>1808</v>
      </c>
      <c r="E39" s="38">
        <f t="shared" si="0"/>
        <v>38724</v>
      </c>
      <c r="F39" s="35"/>
      <c r="G39" s="39">
        <f>IF(B39="..","..",ROUND(1000000*(B39/'Data - population'!B35),0))</f>
        <v>577</v>
      </c>
      <c r="H39" s="39">
        <f>IF(C39="..","..",ROUND(1000000*(C39/'Data - population'!C35),0))</f>
        <v>1044</v>
      </c>
      <c r="I39" s="39">
        <f>IF(D39="..","..",ROUND(1000000*(D39/'Data - population'!D35),0))</f>
        <v>585</v>
      </c>
      <c r="J39" s="39">
        <f>IF(E39="..","..",ROUND(1000000*(E39/'Data - population'!E35),0))</f>
        <v>617</v>
      </c>
      <c r="K39" s="33"/>
    </row>
    <row r="40" spans="1:11" ht="15" customHeight="1" x14ac:dyDescent="0.35">
      <c r="A40" s="35" t="s">
        <v>34</v>
      </c>
      <c r="B40" s="37">
        <f>IF(IF($B$4="Total dwelling fires",SUMPRODUCT(('Data - hidden'!$A$2:$A$42682=B$5)*('Data - hidden'!$B$2:$B$42682=$A40)*('Data - hidden'!$D$2:$D$42682)),SUMPRODUCT(('Data - hidden'!$A$2:$A$42682=B$5)*('Data - hidden'!$B$2:$B$42682=$A40)*('Data - hidden'!$C$2:$C$42682=$B$4)*('Data - hidden'!$D$2:$D$42682)))=0,"..",IF($B$4="Total dwelling fires",SUMPRODUCT(('Data - hidden'!$A$2:$A$42682=B$5)*('Data - hidden'!$B$2:$B$42682=$A40)*('Data - hidden'!$D$2:$D$42682)),SUMPRODUCT(('Data - hidden'!$A$2:$A$42682=B$5)*('Data - hidden'!$B$2:$B$42682=$A40)*('Data - hidden'!$C$2:$C$42682=$B$4)*('Data - hidden'!$D$2:$D$42682))))</f>
        <v>31371</v>
      </c>
      <c r="C40" s="37">
        <f>IF(IF($B$4="Total dwelling fires",SUMPRODUCT(('Data - hidden'!$A$2:$A$42682=C$5)*('Data - hidden'!$B$2:$B$42682=$A40)*('Data - hidden'!$D$2:$D$42682)),SUMPRODUCT(('Data - hidden'!$A$2:$A$42682=C$5)*('Data - hidden'!$B$2:$B$42682=$A40)*('Data - hidden'!$C$2:$C$42682=$B$4)*('Data - hidden'!$D$2:$D$42682)))=0,"..",IF($B$4="Total dwelling fires",SUMPRODUCT(('Data - hidden'!$A$2:$A$42682=C$5)*('Data - hidden'!$B$2:$B$42682=$A40)*('Data - hidden'!$D$2:$D$42682)),SUMPRODUCT(('Data - hidden'!$A$2:$A$42682=C$5)*('Data - hidden'!$B$2:$B$42682=$A40)*('Data - hidden'!$C$2:$C$42682=$B$4)*('Data - hidden'!$D$2:$D$42682))))</f>
        <v>5677</v>
      </c>
      <c r="D40" s="37">
        <f>IF(IF($B$4="Total dwelling fires",SUMPRODUCT(('Data - hidden'!$A$2:$A$42682=D$5)*('Data - hidden'!$B$2:$B$42682=$A40)*('Data - hidden'!$D$2:$D$42682)),SUMPRODUCT(('Data - hidden'!$A$2:$A$42682=D$5)*('Data - hidden'!$B$2:$B$42682=$A40)*('Data - hidden'!$C$2:$C$42682=$B$4)*('Data - hidden'!$D$2:$D$42682)))=0,"..",IF($B$4="Total dwelling fires",SUMPRODUCT(('Data - hidden'!$A$2:$A$42682=D$5)*('Data - hidden'!$B$2:$B$42682=$A40)*('Data - hidden'!$D$2:$D$42682)),SUMPRODUCT(('Data - hidden'!$A$2:$A$42682=D$5)*('Data - hidden'!$B$2:$B$42682=$A40)*('Data - hidden'!$C$2:$C$42682=$B$4)*('Data - hidden'!$D$2:$D$42682))))</f>
        <v>1775</v>
      </c>
      <c r="E40" s="38">
        <f t="shared" si="0"/>
        <v>38823</v>
      </c>
      <c r="F40" s="35"/>
      <c r="G40" s="39">
        <f>IF(B40="..","..",ROUND(1000000*(B40/'Data - population'!B36),0))</f>
        <v>573</v>
      </c>
      <c r="H40" s="39">
        <f>IF(C40="..","..",ROUND(1000000*(C40/'Data - population'!C36),0))</f>
        <v>1057</v>
      </c>
      <c r="I40" s="39">
        <f>IF(D40="..","..",ROUND(1000000*(D40/'Data - population'!D36),0))</f>
        <v>573</v>
      </c>
      <c r="J40" s="39">
        <f>IF(E40="..","..",ROUND(1000000*(E40/'Data - population'!E36),0))</f>
        <v>614</v>
      </c>
      <c r="K40" s="33"/>
    </row>
    <row r="41" spans="1:11" ht="15" customHeight="1" x14ac:dyDescent="0.35">
      <c r="A41" s="35" t="s">
        <v>35</v>
      </c>
      <c r="B41" s="37">
        <f>IF(IF($B$4="Total dwelling fires",SUMPRODUCT(('Data - hidden'!$A$2:$A$42682=B$5)*('Data - hidden'!$B$2:$B$42682=$A41)*('Data - hidden'!$D$2:$D$42682)),SUMPRODUCT(('Data - hidden'!$A$2:$A$42682=B$5)*('Data - hidden'!$B$2:$B$42682=$A41)*('Data - hidden'!$C$2:$C$42682=$B$4)*('Data - hidden'!$D$2:$D$42682)))=0,"..",IF($B$4="Total dwelling fires",SUMPRODUCT(('Data - hidden'!$A$2:$A$42682=B$5)*('Data - hidden'!$B$2:$B$42682=$A41)*('Data - hidden'!$D$2:$D$42682)),SUMPRODUCT(('Data - hidden'!$A$2:$A$42682=B$5)*('Data - hidden'!$B$2:$B$42682=$A41)*('Data - hidden'!$C$2:$C$42682=$B$4)*('Data - hidden'!$D$2:$D$42682))))</f>
        <v>30346</v>
      </c>
      <c r="C41" s="37">
        <f>IF(IF($B$4="Total dwelling fires",SUMPRODUCT(('Data - hidden'!$A$2:$A$42682=C$5)*('Data - hidden'!$B$2:$B$42682=$A41)*('Data - hidden'!$D$2:$D$42682)),SUMPRODUCT(('Data - hidden'!$A$2:$A$42682=C$5)*('Data - hidden'!$B$2:$B$42682=$A41)*('Data - hidden'!$C$2:$C$42682=$B$4)*('Data - hidden'!$D$2:$D$42682)))=0,"..",IF($B$4="Total dwelling fires",SUMPRODUCT(('Data - hidden'!$A$2:$A$42682=C$5)*('Data - hidden'!$B$2:$B$42682=$A41)*('Data - hidden'!$D$2:$D$42682)),SUMPRODUCT(('Data - hidden'!$A$2:$A$42682=C$5)*('Data - hidden'!$B$2:$B$42682=$A41)*('Data - hidden'!$C$2:$C$42682=$B$4)*('Data - hidden'!$D$2:$D$42682))))</f>
        <v>5549</v>
      </c>
      <c r="D41" s="37">
        <f>IF(IF($B$4="Total dwelling fires",SUMPRODUCT(('Data - hidden'!$A$2:$A$42682=D$5)*('Data - hidden'!$B$2:$B$42682=$A41)*('Data - hidden'!$D$2:$D$42682)),SUMPRODUCT(('Data - hidden'!$A$2:$A$42682=D$5)*('Data - hidden'!$B$2:$B$42682=$A41)*('Data - hidden'!$C$2:$C$42682=$B$4)*('Data - hidden'!$D$2:$D$42682)))=0,"..",IF($B$4="Total dwelling fires",SUMPRODUCT(('Data - hidden'!$A$2:$A$42682=D$5)*('Data - hidden'!$B$2:$B$42682=$A41)*('Data - hidden'!$D$2:$D$42682)),SUMPRODUCT(('Data - hidden'!$A$2:$A$42682=D$5)*('Data - hidden'!$B$2:$B$42682=$A41)*('Data - hidden'!$C$2:$C$42682=$B$4)*('Data - hidden'!$D$2:$D$42682))))</f>
        <v>1858</v>
      </c>
      <c r="E41" s="38">
        <f t="shared" si="0"/>
        <v>37753</v>
      </c>
      <c r="F41" s="35"/>
      <c r="G41" s="39">
        <f>IF(B41="..","..",ROUND(1000000*(B41/'Data - population'!B37),0))</f>
        <v>549</v>
      </c>
      <c r="H41" s="39">
        <f>IF(C41="..","..",ROUND(1000000*(C41/'Data - population'!C37),0))</f>
        <v>1027</v>
      </c>
      <c r="I41" s="39">
        <f>IF(D41="..","..",ROUND(1000000*(D41/'Data - population'!D37),0))</f>
        <v>597</v>
      </c>
      <c r="J41" s="39">
        <f>IF(E41="..","..",ROUND(1000000*(E41/'Data - population'!E37),0))</f>
        <v>592</v>
      </c>
      <c r="K41" s="33"/>
    </row>
    <row r="42" spans="1:11" x14ac:dyDescent="0.35">
      <c r="A42" s="35" t="s">
        <v>36</v>
      </c>
      <c r="B42" s="37">
        <f>IF(IF($B$4="Total dwelling fires",SUMPRODUCT(('Data - hidden'!$A$2:$A$42682=B$5)*('Data - hidden'!$B$2:$B$42682=$A42)*('Data - hidden'!$D$2:$D$42682)),SUMPRODUCT(('Data - hidden'!$A$2:$A$42682=B$5)*('Data - hidden'!$B$2:$B$42682=$A42)*('Data - hidden'!$C$2:$C$42682=$B$4)*('Data - hidden'!$D$2:$D$42682)))=0,"..",IF($B$4="Total dwelling fires",SUMPRODUCT(('Data - hidden'!$A$2:$A$42682=B$5)*('Data - hidden'!$B$2:$B$42682=$A42)*('Data - hidden'!$D$2:$D$42682)),SUMPRODUCT(('Data - hidden'!$A$2:$A$42682=B$5)*('Data - hidden'!$B$2:$B$42682=$A42)*('Data - hidden'!$C$2:$C$42682=$B$4)*('Data - hidden'!$D$2:$D$42682))))</f>
        <v>30813</v>
      </c>
      <c r="C42" s="37">
        <f>IF(IF($B$4="Total dwelling fires",SUMPRODUCT(('Data - hidden'!$A$2:$A$42682=C$5)*('Data - hidden'!$B$2:$B$42682=$A42)*('Data - hidden'!$D$2:$D$42682)),SUMPRODUCT(('Data - hidden'!$A$2:$A$42682=C$5)*('Data - hidden'!$B$2:$B$42682=$A42)*('Data - hidden'!$C$2:$C$42682=$B$4)*('Data - hidden'!$D$2:$D$42682)))=0,"..",IF($B$4="Total dwelling fires",SUMPRODUCT(('Data - hidden'!$A$2:$A$42682=C$5)*('Data - hidden'!$B$2:$B$42682=$A42)*('Data - hidden'!$D$2:$D$42682)),SUMPRODUCT(('Data - hidden'!$A$2:$A$42682=C$5)*('Data - hidden'!$B$2:$B$42682=$A42)*('Data - hidden'!$C$2:$C$42682=$B$4)*('Data - hidden'!$D$2:$D$42682))))</f>
        <v>5321</v>
      </c>
      <c r="D42" s="37">
        <f>IF(IF($B$4="Total dwelling fires",SUMPRODUCT(('Data - hidden'!$A$2:$A$42682=D$5)*('Data - hidden'!$B$2:$B$42682=$A42)*('Data - hidden'!$D$2:$D$42682)),SUMPRODUCT(('Data - hidden'!$A$2:$A$42682=D$5)*('Data - hidden'!$B$2:$B$42682=$A42)*('Data - hidden'!$C$2:$C$42682=$B$4)*('Data - hidden'!$D$2:$D$42682)))=0,"..",IF($B$4="Total dwelling fires",SUMPRODUCT(('Data - hidden'!$A$2:$A$42682=D$5)*('Data - hidden'!$B$2:$B$42682=$A42)*('Data - hidden'!$D$2:$D$42682)),SUMPRODUCT(('Data - hidden'!$A$2:$A$42682=D$5)*('Data - hidden'!$B$2:$B$42682=$A42)*('Data - hidden'!$C$2:$C$42682=$B$4)*('Data - hidden'!$D$2:$D$42682))))</f>
        <v>1617</v>
      </c>
      <c r="E42" s="38">
        <f t="shared" si="0"/>
        <v>37751</v>
      </c>
      <c r="F42" s="35"/>
      <c r="G42" s="39">
        <f>IF(B42="..","..",ROUND(1000000*(B42/'Data - population'!B38),0))</f>
        <v>554</v>
      </c>
      <c r="H42" s="39">
        <f>IF(C42="..","..",ROUND(1000000*(C42/'Data - population'!C38),0))</f>
        <v>981</v>
      </c>
      <c r="I42" s="39">
        <f>IF(D42="..","..",ROUND(1000000*(D42/'Data - population'!D38),0))</f>
        <v>517</v>
      </c>
      <c r="J42" s="39">
        <f>IF(E42="..","..",ROUND(1000000*(E42/'Data - population'!E38),0))</f>
        <v>588</v>
      </c>
      <c r="K42" s="33"/>
    </row>
    <row r="43" spans="1:11" x14ac:dyDescent="0.35">
      <c r="A43" s="21" t="s">
        <v>77</v>
      </c>
      <c r="B43" s="37">
        <f>IF(IF($B$4="Total dwelling fires",SUMPRODUCT(('Data - hidden'!$A$2:$A$42682=B$5)*('Data - hidden'!$B$2:$B$42682=$A43)*('Data - hidden'!$D$2:$D$42682)),SUMPRODUCT(('Data - hidden'!$A$2:$A$42682=B$5)*('Data - hidden'!$B$2:$B$42682=$A43)*('Data - hidden'!$C$2:$C$42682=$B$4)*('Data - hidden'!$D$2:$D$42682)))=0,"..",IF($B$4="Total dwelling fires",SUMPRODUCT(('Data - hidden'!$A$2:$A$42682=B$5)*('Data - hidden'!$B$2:$B$42682=$A43)*('Data - hidden'!$D$2:$D$42682)),SUMPRODUCT(('Data - hidden'!$A$2:$A$42682=B$5)*('Data - hidden'!$B$2:$B$42682=$A43)*('Data - hidden'!$C$2:$C$42682=$B$4)*('Data - hidden'!$D$2:$D$42682))))</f>
        <v>29586</v>
      </c>
      <c r="C43" s="37">
        <f>IF(IF($B$4="Total dwelling fires",SUMPRODUCT(('Data - hidden'!$A$2:$A$42682=C$5)*('Data - hidden'!$B$2:$B$42682=$A43)*('Data - hidden'!$D$2:$D$42682)),SUMPRODUCT(('Data - hidden'!$A$2:$A$42682=C$5)*('Data - hidden'!$B$2:$B$42682=$A43)*('Data - hidden'!$C$2:$C$42682=$B$4)*('Data - hidden'!$D$2:$D$42682)))=0,"..",IF($B$4="Total dwelling fires",SUMPRODUCT(('Data - hidden'!$A$2:$A$42682=C$5)*('Data - hidden'!$B$2:$B$42682=$A43)*('Data - hidden'!$D$2:$D$42682)),SUMPRODUCT(('Data - hidden'!$A$2:$A$42682=C$5)*('Data - hidden'!$B$2:$B$42682=$A43)*('Data - hidden'!$C$2:$C$42682=$B$4)*('Data - hidden'!$D$2:$D$42682))))</f>
        <v>5137</v>
      </c>
      <c r="D43" s="37">
        <f>IF(IF($B$4="Total dwelling fires",SUMPRODUCT(('Data - hidden'!$A$2:$A$42682=D$5)*('Data - hidden'!$B$2:$B$42682=$A43)*('Data - hidden'!$D$2:$D$42682)),SUMPRODUCT(('Data - hidden'!$A$2:$A$42682=D$5)*('Data - hidden'!$B$2:$B$42682=$A43)*('Data - hidden'!$C$2:$C$42682=$B$4)*('Data - hidden'!$D$2:$D$42682)))=0,"..",IF($B$4="Total dwelling fires",SUMPRODUCT(('Data - hidden'!$A$2:$A$42682=D$5)*('Data - hidden'!$B$2:$B$42682=$A43)*('Data - hidden'!$D$2:$D$42682)),SUMPRODUCT(('Data - hidden'!$A$2:$A$42682=D$5)*('Data - hidden'!$B$2:$B$42682=$A43)*('Data - hidden'!$C$2:$C$42682=$B$4)*('Data - hidden'!$D$2:$D$42682))))</f>
        <v>1554</v>
      </c>
      <c r="E43" s="38">
        <f t="shared" ref="E43" si="1">IF(OR(B43="..",C43="..",D43=".."),"..",B43+C43+D43)</f>
        <v>36277</v>
      </c>
      <c r="F43" s="35"/>
      <c r="G43" s="39">
        <f>IF(B43="..","..",ROUND(1000000*(B43/'Data - population'!B39),0))</f>
        <v>529</v>
      </c>
      <c r="H43" s="39">
        <f>IF(C43="..","..",ROUND(1000000*(C43/'Data - population'!C39),0))</f>
        <v>945</v>
      </c>
      <c r="I43" s="39">
        <f>IF(D43="..","..",ROUND(1000000*(D43/'Data - population'!D39),0))</f>
        <v>495</v>
      </c>
      <c r="J43" s="39">
        <f>IF(E43="..","..",ROUND(1000000*(E43/'Data - population'!E39),0))</f>
        <v>562</v>
      </c>
      <c r="K43" s="33"/>
    </row>
    <row r="44" spans="1:11" ht="30" customHeight="1" x14ac:dyDescent="0.35">
      <c r="A44" s="41"/>
      <c r="B44" s="40"/>
      <c r="C44" s="40"/>
      <c r="D44" s="40"/>
      <c r="E44" s="40"/>
      <c r="F44" s="40"/>
      <c r="G44" s="40"/>
      <c r="H44" s="40"/>
      <c r="I44" s="40"/>
      <c r="J44" s="40"/>
      <c r="K44" s="33"/>
    </row>
    <row r="45" spans="1:11" ht="15" customHeight="1" x14ac:dyDescent="0.35">
      <c r="A45" s="30"/>
      <c r="B45" s="30"/>
      <c r="C45" s="30"/>
      <c r="D45" s="30"/>
      <c r="E45" s="30"/>
      <c r="F45" s="30"/>
      <c r="G45" s="30"/>
      <c r="H45" s="30"/>
      <c r="I45" s="30"/>
      <c r="J45" s="30"/>
      <c r="K45" s="33"/>
    </row>
    <row r="46" spans="1:11" ht="15" customHeight="1" x14ac:dyDescent="0.35">
      <c r="A46" s="30"/>
      <c r="B46" s="30"/>
      <c r="C46" s="30"/>
      <c r="D46" s="30"/>
      <c r="E46" s="30"/>
      <c r="F46" s="30"/>
      <c r="G46" s="30"/>
      <c r="H46" s="30"/>
      <c r="I46" s="30"/>
      <c r="J46" s="30"/>
      <c r="K46" s="33"/>
    </row>
    <row r="47" spans="1:11" ht="15" customHeight="1" x14ac:dyDescent="0.35">
      <c r="A47" s="42"/>
      <c r="B47" s="30"/>
      <c r="C47" s="30"/>
      <c r="D47" s="30"/>
      <c r="E47" s="30"/>
      <c r="F47" s="30"/>
      <c r="G47" s="30"/>
      <c r="H47" s="30"/>
      <c r="I47" s="30"/>
      <c r="J47" s="30"/>
      <c r="K47" s="33"/>
    </row>
    <row r="48" spans="1:11" ht="15" customHeight="1" x14ac:dyDescent="0.35">
      <c r="A48" s="43"/>
      <c r="B48" s="43"/>
      <c r="C48" s="43"/>
      <c r="D48" s="43"/>
      <c r="E48" s="43"/>
      <c r="F48" s="43"/>
      <c r="G48" s="43"/>
      <c r="H48" s="43"/>
      <c r="I48" s="43"/>
      <c r="J48" s="43"/>
      <c r="K48" s="33"/>
    </row>
    <row r="49" spans="1:11" ht="15" customHeight="1" x14ac:dyDescent="0.35">
      <c r="A49" s="43"/>
      <c r="B49" s="43"/>
      <c r="C49" s="43"/>
      <c r="D49" s="43"/>
      <c r="E49" s="43"/>
      <c r="F49" s="43"/>
      <c r="G49" s="43"/>
      <c r="H49" s="43"/>
      <c r="I49" s="43"/>
      <c r="J49" s="43"/>
      <c r="K49" s="33"/>
    </row>
    <row r="50" spans="1:11" ht="15" customHeight="1" x14ac:dyDescent="0.35">
      <c r="A50" s="43"/>
      <c r="B50" s="43"/>
      <c r="C50" s="43"/>
      <c r="D50" s="43"/>
      <c r="E50" s="43"/>
      <c r="F50" s="43"/>
      <c r="G50" s="43"/>
      <c r="H50" s="43"/>
      <c r="I50" s="43"/>
      <c r="J50" s="43"/>
      <c r="K50" s="33"/>
    </row>
    <row r="51" spans="1:11" ht="15" customHeight="1" x14ac:dyDescent="0.35">
      <c r="A51" s="44"/>
      <c r="B51" s="44"/>
      <c r="C51" s="44"/>
      <c r="D51" s="44"/>
      <c r="E51" s="44"/>
      <c r="F51" s="44"/>
      <c r="G51" s="44"/>
      <c r="H51" s="44"/>
      <c r="I51" s="44"/>
      <c r="J51" s="44"/>
      <c r="K51" s="33"/>
    </row>
    <row r="52" spans="1:11" ht="15" customHeight="1" x14ac:dyDescent="0.35">
      <c r="A52" s="42"/>
      <c r="B52" s="30"/>
      <c r="C52" s="30"/>
      <c r="D52" s="30"/>
      <c r="E52" s="30"/>
      <c r="F52" s="30"/>
      <c r="G52" s="30"/>
      <c r="H52" s="30"/>
      <c r="I52" s="30"/>
      <c r="J52" s="30"/>
      <c r="K52" s="33"/>
    </row>
    <row r="53" spans="1:11" ht="60" customHeight="1" x14ac:dyDescent="0.35">
      <c r="A53" s="93"/>
      <c r="B53" s="93"/>
      <c r="C53" s="93"/>
      <c r="D53" s="93"/>
      <c r="E53" s="93"/>
      <c r="F53" s="93"/>
      <c r="G53" s="93"/>
      <c r="H53" s="93"/>
      <c r="I53" s="93"/>
      <c r="J53" s="93"/>
      <c r="K53" s="33"/>
    </row>
    <row r="54" spans="1:11" ht="15" customHeight="1" x14ac:dyDescent="0.35">
      <c r="A54" s="30"/>
      <c r="B54" s="30"/>
      <c r="C54" s="30"/>
      <c r="D54" s="30"/>
      <c r="E54" s="30"/>
      <c r="F54" s="30"/>
      <c r="G54" s="30"/>
      <c r="H54" s="30"/>
      <c r="I54" s="30"/>
      <c r="J54" s="30"/>
      <c r="K54" s="33"/>
    </row>
    <row r="55" spans="1:11" ht="15" customHeight="1" x14ac:dyDescent="0.35">
      <c r="A55" s="30"/>
      <c r="B55" s="43"/>
      <c r="C55" s="43"/>
      <c r="D55" s="43"/>
      <c r="E55" s="43"/>
      <c r="F55" s="43"/>
      <c r="G55" s="43"/>
      <c r="H55" s="43"/>
      <c r="I55" s="43"/>
      <c r="J55" s="43"/>
      <c r="K55" s="33"/>
    </row>
    <row r="56" spans="1:11" ht="15" customHeight="1" x14ac:dyDescent="0.35">
      <c r="A56" s="45"/>
      <c r="B56" s="46"/>
      <c r="C56" s="46"/>
      <c r="D56" s="46"/>
      <c r="E56" s="46"/>
      <c r="F56" s="46"/>
      <c r="G56" s="46"/>
      <c r="H56" s="46"/>
      <c r="I56" s="46"/>
      <c r="J56" s="46"/>
      <c r="K56" s="33"/>
    </row>
    <row r="57" spans="1:11" ht="15" customHeight="1" x14ac:dyDescent="0.35">
      <c r="A57" s="30"/>
      <c r="B57" s="30"/>
      <c r="C57" s="30"/>
      <c r="D57" s="30"/>
      <c r="E57" s="30"/>
      <c r="F57" s="30"/>
      <c r="G57" s="30"/>
      <c r="H57" s="30"/>
      <c r="I57" s="30"/>
      <c r="J57" s="30"/>
      <c r="K57" s="33"/>
    </row>
    <row r="58" spans="1:11" ht="30" customHeight="1" x14ac:dyDescent="0.35">
      <c r="A58" s="91"/>
      <c r="B58" s="91"/>
      <c r="C58" s="91"/>
      <c r="D58" s="91"/>
      <c r="E58" s="91"/>
      <c r="F58" s="91"/>
      <c r="G58" s="91"/>
      <c r="H58" s="91"/>
      <c r="I58" s="91"/>
      <c r="J58" s="91"/>
      <c r="K58" s="33"/>
    </row>
    <row r="59" spans="1:11" ht="15" customHeight="1" x14ac:dyDescent="0.35">
      <c r="A59" s="30"/>
      <c r="B59" s="30"/>
      <c r="C59" s="30"/>
      <c r="D59" s="30"/>
      <c r="E59" s="30"/>
      <c r="F59" s="30"/>
      <c r="G59" s="30"/>
      <c r="H59" s="30"/>
      <c r="I59" s="30"/>
      <c r="J59" s="30"/>
      <c r="K59" s="33"/>
    </row>
    <row r="60" spans="1:11" ht="15" customHeight="1" x14ac:dyDescent="0.35">
      <c r="A60" s="30"/>
      <c r="B60" s="30"/>
      <c r="C60" s="30"/>
      <c r="D60" s="30"/>
      <c r="E60" s="30"/>
      <c r="F60" s="30"/>
      <c r="G60" s="30"/>
      <c r="H60" s="30"/>
      <c r="I60" s="30"/>
      <c r="J60" s="30"/>
      <c r="K60" s="33"/>
    </row>
    <row r="61" spans="1:11" ht="15" customHeight="1" x14ac:dyDescent="0.35">
      <c r="A61" s="45"/>
      <c r="B61" s="30"/>
      <c r="C61" s="30"/>
      <c r="D61" s="30"/>
      <c r="E61" s="30"/>
      <c r="F61" s="30"/>
      <c r="G61" s="30"/>
      <c r="H61" s="30"/>
      <c r="I61" s="30"/>
      <c r="J61" s="30"/>
      <c r="K61" s="33"/>
    </row>
    <row r="62" spans="1:11" ht="15" customHeight="1" x14ac:dyDescent="0.35">
      <c r="A62" s="45"/>
      <c r="B62" s="30"/>
      <c r="C62" s="30"/>
      <c r="D62" s="30"/>
      <c r="E62" s="30"/>
      <c r="F62" s="30"/>
      <c r="G62" s="30"/>
      <c r="H62" s="30"/>
      <c r="I62" s="30"/>
      <c r="J62" s="47"/>
      <c r="K62" s="47"/>
    </row>
    <row r="63" spans="1:11" ht="15" customHeight="1" x14ac:dyDescent="0.35">
      <c r="A63" s="45"/>
      <c r="B63" s="30"/>
      <c r="C63" s="30"/>
      <c r="D63" s="30"/>
      <c r="E63" s="30"/>
      <c r="F63" s="30"/>
      <c r="G63" s="30"/>
      <c r="H63" s="30"/>
      <c r="I63" s="30"/>
      <c r="J63" s="47"/>
      <c r="K63" s="47"/>
    </row>
    <row r="64" spans="1:11" x14ac:dyDescent="0.35">
      <c r="A64" s="30"/>
      <c r="B64" s="30"/>
      <c r="C64" s="30"/>
      <c r="D64" s="30"/>
      <c r="E64" s="30"/>
      <c r="F64" s="30"/>
      <c r="G64" s="30"/>
      <c r="H64" s="30"/>
      <c r="I64" s="30"/>
      <c r="J64" s="30"/>
    </row>
  </sheetData>
  <mergeCells count="3">
    <mergeCell ref="A58:J58"/>
    <mergeCell ref="B4:E4"/>
    <mergeCell ref="A53:J5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5"/>
  <sheetViews>
    <sheetView workbookViewId="0"/>
  </sheetViews>
  <sheetFormatPr defaultRowHeight="14.5" x14ac:dyDescent="0.35"/>
  <cols>
    <col min="1" max="1" width="16" bestFit="1" customWidth="1"/>
    <col min="2" max="2" width="16.08984375" bestFit="1" customWidth="1"/>
    <col min="3" max="3" width="23.90625" bestFit="1" customWidth="1"/>
    <col min="4" max="4" width="6.54296875" bestFit="1" customWidth="1"/>
  </cols>
  <sheetData>
    <row r="1" spans="1:4" x14ac:dyDescent="0.35">
      <c r="A1" s="16" t="s">
        <v>37</v>
      </c>
      <c r="B1" s="16" t="s">
        <v>38</v>
      </c>
      <c r="C1" s="16" t="s">
        <v>79</v>
      </c>
      <c r="D1" s="17" t="s">
        <v>80</v>
      </c>
    </row>
    <row r="2" spans="1:4" x14ac:dyDescent="0.35">
      <c r="A2" s="16" t="s">
        <v>40</v>
      </c>
      <c r="B2" s="21" t="s">
        <v>24</v>
      </c>
      <c r="C2" s="16" t="s">
        <v>61</v>
      </c>
      <c r="D2" s="20">
        <v>38307</v>
      </c>
    </row>
    <row r="3" spans="1:4" x14ac:dyDescent="0.35">
      <c r="A3" s="16" t="s">
        <v>40</v>
      </c>
      <c r="B3" s="21" t="s">
        <v>25</v>
      </c>
      <c r="C3" s="16" t="s">
        <v>61</v>
      </c>
      <c r="D3" s="20">
        <v>36660</v>
      </c>
    </row>
    <row r="4" spans="1:4" x14ac:dyDescent="0.35">
      <c r="A4" s="16" t="s">
        <v>40</v>
      </c>
      <c r="B4" s="21" t="s">
        <v>26</v>
      </c>
      <c r="C4" s="16" t="s">
        <v>61</v>
      </c>
      <c r="D4" s="20">
        <v>34258</v>
      </c>
    </row>
    <row r="5" spans="1:4" x14ac:dyDescent="0.35">
      <c r="A5" s="16" t="s">
        <v>40</v>
      </c>
      <c r="B5" s="21" t="s">
        <v>27</v>
      </c>
      <c r="C5" s="16" t="s">
        <v>61</v>
      </c>
      <c r="D5" s="20">
        <v>32428</v>
      </c>
    </row>
    <row r="6" spans="1:4" x14ac:dyDescent="0.35">
      <c r="A6" s="16" t="s">
        <v>40</v>
      </c>
      <c r="B6" s="21" t="s">
        <v>28</v>
      </c>
      <c r="C6" s="16" t="s">
        <v>61</v>
      </c>
      <c r="D6" s="20">
        <v>33032</v>
      </c>
    </row>
    <row r="7" spans="1:4" x14ac:dyDescent="0.35">
      <c r="A7" s="16" t="s">
        <v>40</v>
      </c>
      <c r="B7" s="16" t="s">
        <v>29</v>
      </c>
      <c r="C7" s="16" t="s">
        <v>61</v>
      </c>
      <c r="D7" s="17">
        <v>31718</v>
      </c>
    </row>
    <row r="8" spans="1:4" x14ac:dyDescent="0.35">
      <c r="A8" s="16" t="s">
        <v>40</v>
      </c>
      <c r="B8" s="16" t="s">
        <v>30</v>
      </c>
      <c r="C8" s="16" t="s">
        <v>61</v>
      </c>
      <c r="D8" s="17">
        <v>30802</v>
      </c>
    </row>
    <row r="9" spans="1:4" x14ac:dyDescent="0.35">
      <c r="A9" s="16" t="s">
        <v>40</v>
      </c>
      <c r="B9" s="16" t="s">
        <v>31</v>
      </c>
      <c r="C9" s="16" t="s">
        <v>61</v>
      </c>
      <c r="D9" s="17">
        <v>29674</v>
      </c>
    </row>
    <row r="10" spans="1:4" x14ac:dyDescent="0.35">
      <c r="A10" s="16" t="s">
        <v>40</v>
      </c>
      <c r="B10" s="16" t="s">
        <v>32</v>
      </c>
      <c r="C10" s="16" t="s">
        <v>61</v>
      </c>
      <c r="D10" s="17">
        <v>28613</v>
      </c>
    </row>
    <row r="11" spans="1:4" x14ac:dyDescent="0.35">
      <c r="A11" s="16" t="s">
        <v>40</v>
      </c>
      <c r="B11" s="16" t="s">
        <v>33</v>
      </c>
      <c r="C11" s="16" t="s">
        <v>61</v>
      </c>
      <c r="D11" s="17">
        <v>28321</v>
      </c>
    </row>
    <row r="12" spans="1:4" x14ac:dyDescent="0.35">
      <c r="A12" s="16" t="s">
        <v>40</v>
      </c>
      <c r="B12" s="16" t="s">
        <v>34</v>
      </c>
      <c r="C12" s="16" t="s">
        <v>61</v>
      </c>
      <c r="D12" s="17">
        <v>28355</v>
      </c>
    </row>
    <row r="13" spans="1:4" x14ac:dyDescent="0.35">
      <c r="A13" s="16" t="s">
        <v>40</v>
      </c>
      <c r="B13" s="16" t="s">
        <v>35</v>
      </c>
      <c r="C13" s="16" t="s">
        <v>61</v>
      </c>
      <c r="D13" s="17">
        <v>27241</v>
      </c>
    </row>
    <row r="14" spans="1:4" x14ac:dyDescent="0.35">
      <c r="A14" s="16" t="s">
        <v>40</v>
      </c>
      <c r="B14" s="16" t="s">
        <v>36</v>
      </c>
      <c r="C14" s="16" t="s">
        <v>61</v>
      </c>
      <c r="D14" s="17">
        <v>27584</v>
      </c>
    </row>
    <row r="15" spans="1:4" x14ac:dyDescent="0.35">
      <c r="A15" s="16" t="s">
        <v>40</v>
      </c>
      <c r="B15" s="16" t="s">
        <v>77</v>
      </c>
      <c r="C15" s="16" t="s">
        <v>61</v>
      </c>
      <c r="D15" s="17">
        <v>26555</v>
      </c>
    </row>
    <row r="16" spans="1:4" x14ac:dyDescent="0.35">
      <c r="A16" s="16" t="s">
        <v>40</v>
      </c>
      <c r="B16" s="21" t="s">
        <v>24</v>
      </c>
      <c r="C16" s="16" t="s">
        <v>62</v>
      </c>
      <c r="D16" s="19">
        <v>7941</v>
      </c>
    </row>
    <row r="17" spans="1:4" x14ac:dyDescent="0.35">
      <c r="A17" s="16" t="s">
        <v>40</v>
      </c>
      <c r="B17" s="21" t="s">
        <v>25</v>
      </c>
      <c r="C17" s="16" t="s">
        <v>62</v>
      </c>
      <c r="D17" s="19">
        <v>7762</v>
      </c>
    </row>
    <row r="18" spans="1:4" x14ac:dyDescent="0.35">
      <c r="A18" s="16" t="s">
        <v>40</v>
      </c>
      <c r="B18" s="21" t="s">
        <v>26</v>
      </c>
      <c r="C18" s="16" t="s">
        <v>62</v>
      </c>
      <c r="D18" s="19">
        <v>7078</v>
      </c>
    </row>
    <row r="19" spans="1:4" x14ac:dyDescent="0.35">
      <c r="A19" s="16" t="s">
        <v>40</v>
      </c>
      <c r="B19" s="21" t="s">
        <v>27</v>
      </c>
      <c r="C19" s="16" t="s">
        <v>62</v>
      </c>
      <c r="D19" s="19">
        <v>6156</v>
      </c>
    </row>
    <row r="20" spans="1:4" x14ac:dyDescent="0.35">
      <c r="A20" s="16" t="s">
        <v>40</v>
      </c>
      <c r="B20" s="21" t="s">
        <v>28</v>
      </c>
      <c r="C20" s="16" t="s">
        <v>62</v>
      </c>
      <c r="D20" s="19">
        <v>5344</v>
      </c>
    </row>
    <row r="21" spans="1:4" x14ac:dyDescent="0.35">
      <c r="A21" s="16" t="s">
        <v>40</v>
      </c>
      <c r="B21" s="16" t="s">
        <v>29</v>
      </c>
      <c r="C21" s="16" t="s">
        <v>62</v>
      </c>
      <c r="D21" s="17">
        <v>4893</v>
      </c>
    </row>
    <row r="22" spans="1:4" x14ac:dyDescent="0.35">
      <c r="A22" s="16" t="s">
        <v>40</v>
      </c>
      <c r="B22" s="16" t="s">
        <v>30</v>
      </c>
      <c r="C22" s="16" t="s">
        <v>62</v>
      </c>
      <c r="D22" s="17">
        <v>4615</v>
      </c>
    </row>
    <row r="23" spans="1:4" x14ac:dyDescent="0.35">
      <c r="A23" s="16" t="s">
        <v>40</v>
      </c>
      <c r="B23" s="16" t="s">
        <v>31</v>
      </c>
      <c r="C23" s="16" t="s">
        <v>62</v>
      </c>
      <c r="D23" s="17">
        <v>3626</v>
      </c>
    </row>
    <row r="24" spans="1:4" x14ac:dyDescent="0.35">
      <c r="A24" s="16" t="s">
        <v>40</v>
      </c>
      <c r="B24" s="16" t="s">
        <v>32</v>
      </c>
      <c r="C24" s="16" t="s">
        <v>62</v>
      </c>
      <c r="D24" s="17">
        <v>3297</v>
      </c>
    </row>
    <row r="25" spans="1:4" x14ac:dyDescent="0.35">
      <c r="A25" s="16" t="s">
        <v>40</v>
      </c>
      <c r="B25" s="16" t="s">
        <v>33</v>
      </c>
      <c r="C25" s="16" t="s">
        <v>62</v>
      </c>
      <c r="D25" s="17">
        <v>3013</v>
      </c>
    </row>
    <row r="26" spans="1:4" x14ac:dyDescent="0.35">
      <c r="A26" s="16" t="s">
        <v>40</v>
      </c>
      <c r="B26" s="16" t="s">
        <v>34</v>
      </c>
      <c r="C26" s="16" t="s">
        <v>62</v>
      </c>
      <c r="D26" s="17">
        <v>3016</v>
      </c>
    </row>
    <row r="27" spans="1:4" x14ac:dyDescent="0.35">
      <c r="A27" s="16" t="s">
        <v>40</v>
      </c>
      <c r="B27" s="16" t="s">
        <v>35</v>
      </c>
      <c r="C27" s="16" t="s">
        <v>62</v>
      </c>
      <c r="D27" s="17">
        <v>3105</v>
      </c>
    </row>
    <row r="28" spans="1:4" x14ac:dyDescent="0.35">
      <c r="A28" s="16" t="s">
        <v>40</v>
      </c>
      <c r="B28" s="16" t="s">
        <v>36</v>
      </c>
      <c r="C28" s="16" t="s">
        <v>62</v>
      </c>
      <c r="D28" s="17">
        <v>3229</v>
      </c>
    </row>
    <row r="29" spans="1:4" x14ac:dyDescent="0.35">
      <c r="A29" s="16" t="s">
        <v>40</v>
      </c>
      <c r="B29" s="16" t="s">
        <v>77</v>
      </c>
      <c r="C29" s="16" t="s">
        <v>62</v>
      </c>
      <c r="D29" s="17">
        <v>3031</v>
      </c>
    </row>
    <row r="30" spans="1:4" x14ac:dyDescent="0.35">
      <c r="A30" s="16" t="s">
        <v>45</v>
      </c>
      <c r="B30" s="21" t="s">
        <v>24</v>
      </c>
      <c r="C30" s="16" t="s">
        <v>61</v>
      </c>
      <c r="D30" s="17">
        <v>5628</v>
      </c>
    </row>
    <row r="31" spans="1:4" x14ac:dyDescent="0.35">
      <c r="A31" s="16" t="s">
        <v>45</v>
      </c>
      <c r="B31" s="21" t="s">
        <v>25</v>
      </c>
      <c r="C31" s="16" t="s">
        <v>61</v>
      </c>
      <c r="D31" s="17">
        <v>5594</v>
      </c>
    </row>
    <row r="32" spans="1:4" x14ac:dyDescent="0.35">
      <c r="A32" s="16" t="s">
        <v>45</v>
      </c>
      <c r="B32" s="21" t="s">
        <v>26</v>
      </c>
      <c r="C32" s="16" t="s">
        <v>61</v>
      </c>
      <c r="D32" s="17">
        <v>5479</v>
      </c>
    </row>
    <row r="33" spans="1:4" x14ac:dyDescent="0.35">
      <c r="A33" s="16" t="s">
        <v>45</v>
      </c>
      <c r="B33" s="21" t="s">
        <v>27</v>
      </c>
      <c r="C33" s="16" t="s">
        <v>61</v>
      </c>
      <c r="D33" s="17">
        <v>5397</v>
      </c>
    </row>
    <row r="34" spans="1:4" x14ac:dyDescent="0.35">
      <c r="A34" s="16" t="s">
        <v>45</v>
      </c>
      <c r="B34" s="21" t="s">
        <v>28</v>
      </c>
      <c r="C34" s="16" t="s">
        <v>61</v>
      </c>
      <c r="D34" s="17">
        <v>5367</v>
      </c>
    </row>
    <row r="35" spans="1:4" x14ac:dyDescent="0.35">
      <c r="A35" s="16" t="s">
        <v>45</v>
      </c>
      <c r="B35" s="21" t="s">
        <v>29</v>
      </c>
      <c r="C35" s="16" t="s">
        <v>61</v>
      </c>
      <c r="D35" s="17">
        <v>5209</v>
      </c>
    </row>
    <row r="36" spans="1:4" x14ac:dyDescent="0.35">
      <c r="A36" s="16" t="s">
        <v>45</v>
      </c>
      <c r="B36" s="21" t="s">
        <v>30</v>
      </c>
      <c r="C36" s="16" t="s">
        <v>61</v>
      </c>
      <c r="D36" s="17">
        <v>5119</v>
      </c>
    </row>
    <row r="37" spans="1:4" x14ac:dyDescent="0.35">
      <c r="A37" s="16" t="s">
        <v>45</v>
      </c>
      <c r="B37" s="21" t="s">
        <v>31</v>
      </c>
      <c r="C37" s="16" t="s">
        <v>61</v>
      </c>
      <c r="D37" s="17">
        <v>5004</v>
      </c>
    </row>
    <row r="38" spans="1:4" x14ac:dyDescent="0.35">
      <c r="A38" s="16" t="s">
        <v>45</v>
      </c>
      <c r="B38" s="21" t="s">
        <v>32</v>
      </c>
      <c r="C38" s="16" t="s">
        <v>61</v>
      </c>
      <c r="D38" s="17">
        <v>4684</v>
      </c>
    </row>
    <row r="39" spans="1:4" x14ac:dyDescent="0.35">
      <c r="A39" s="16" t="s">
        <v>45</v>
      </c>
      <c r="B39" s="21" t="s">
        <v>33</v>
      </c>
      <c r="C39" s="16" t="s">
        <v>61</v>
      </c>
      <c r="D39" s="17">
        <v>4961</v>
      </c>
    </row>
    <row r="40" spans="1:4" x14ac:dyDescent="0.35">
      <c r="A40" s="16" t="s">
        <v>45</v>
      </c>
      <c r="B40" s="21" t="s">
        <v>34</v>
      </c>
      <c r="C40" s="16" t="s">
        <v>61</v>
      </c>
      <c r="D40" s="17">
        <v>5072</v>
      </c>
    </row>
    <row r="41" spans="1:4" x14ac:dyDescent="0.35">
      <c r="A41" s="16" t="s">
        <v>45</v>
      </c>
      <c r="B41" s="21" t="s">
        <v>35</v>
      </c>
      <c r="C41" s="16" t="s">
        <v>61</v>
      </c>
      <c r="D41" s="17">
        <v>4931</v>
      </c>
    </row>
    <row r="42" spans="1:4" x14ac:dyDescent="0.35">
      <c r="A42" s="16" t="s">
        <v>45</v>
      </c>
      <c r="B42" s="21" t="s">
        <v>36</v>
      </c>
      <c r="C42" s="16" t="s">
        <v>61</v>
      </c>
      <c r="D42" s="17">
        <v>4762</v>
      </c>
    </row>
    <row r="43" spans="1:4" x14ac:dyDescent="0.35">
      <c r="A43" s="16" t="s">
        <v>45</v>
      </c>
      <c r="B43" s="21" t="s">
        <v>77</v>
      </c>
      <c r="C43" s="16" t="s">
        <v>61</v>
      </c>
      <c r="D43" s="17">
        <v>4628</v>
      </c>
    </row>
    <row r="44" spans="1:4" x14ac:dyDescent="0.35">
      <c r="A44" s="16" t="s">
        <v>45</v>
      </c>
      <c r="B44" s="21" t="s">
        <v>24</v>
      </c>
      <c r="C44" s="16" t="s">
        <v>62</v>
      </c>
      <c r="D44" s="17">
        <v>1433</v>
      </c>
    </row>
    <row r="45" spans="1:4" x14ac:dyDescent="0.35">
      <c r="A45" s="16" t="s">
        <v>45</v>
      </c>
      <c r="B45" s="21" t="s">
        <v>25</v>
      </c>
      <c r="C45" s="16" t="s">
        <v>62</v>
      </c>
      <c r="D45" s="17">
        <v>1369</v>
      </c>
    </row>
    <row r="46" spans="1:4" x14ac:dyDescent="0.35">
      <c r="A46" s="16" t="s">
        <v>45</v>
      </c>
      <c r="B46" s="21" t="s">
        <v>26</v>
      </c>
      <c r="C46" s="16" t="s">
        <v>62</v>
      </c>
      <c r="D46" s="17">
        <v>1187</v>
      </c>
    </row>
    <row r="47" spans="1:4" x14ac:dyDescent="0.35">
      <c r="A47" s="16" t="s">
        <v>45</v>
      </c>
      <c r="B47" s="21" t="s">
        <v>27</v>
      </c>
      <c r="C47" s="16" t="s">
        <v>62</v>
      </c>
      <c r="D47" s="17">
        <v>1308</v>
      </c>
    </row>
    <row r="48" spans="1:4" x14ac:dyDescent="0.35">
      <c r="A48" s="16" t="s">
        <v>45</v>
      </c>
      <c r="B48" s="21" t="s">
        <v>28</v>
      </c>
      <c r="C48" s="16" t="s">
        <v>62</v>
      </c>
      <c r="D48" s="17">
        <v>1193</v>
      </c>
    </row>
    <row r="49" spans="1:4" x14ac:dyDescent="0.35">
      <c r="A49" s="16" t="s">
        <v>45</v>
      </c>
      <c r="B49" s="21" t="s">
        <v>29</v>
      </c>
      <c r="C49" s="16" t="s">
        <v>62</v>
      </c>
      <c r="D49" s="17">
        <v>1084</v>
      </c>
    </row>
    <row r="50" spans="1:4" x14ac:dyDescent="0.35">
      <c r="A50" s="16" t="s">
        <v>45</v>
      </c>
      <c r="B50" s="21" t="s">
        <v>30</v>
      </c>
      <c r="C50" s="16" t="s">
        <v>62</v>
      </c>
      <c r="D50" s="17">
        <v>1040</v>
      </c>
    </row>
    <row r="51" spans="1:4" x14ac:dyDescent="0.35">
      <c r="A51" s="16" t="s">
        <v>45</v>
      </c>
      <c r="B51" s="21" t="s">
        <v>31</v>
      </c>
      <c r="C51" s="16" t="s">
        <v>62</v>
      </c>
      <c r="D51" s="17">
        <v>832</v>
      </c>
    </row>
    <row r="52" spans="1:4" x14ac:dyDescent="0.35">
      <c r="A52" s="16" t="s">
        <v>45</v>
      </c>
      <c r="B52" s="21" t="s">
        <v>32</v>
      </c>
      <c r="C52" s="16" t="s">
        <v>62</v>
      </c>
      <c r="D52" s="17">
        <v>650</v>
      </c>
    </row>
    <row r="53" spans="1:4" x14ac:dyDescent="0.35">
      <c r="A53" s="16" t="s">
        <v>45</v>
      </c>
      <c r="B53" s="21" t="s">
        <v>33</v>
      </c>
      <c r="C53" s="16" t="s">
        <v>62</v>
      </c>
      <c r="D53" s="17">
        <v>621</v>
      </c>
    </row>
    <row r="54" spans="1:4" x14ac:dyDescent="0.35">
      <c r="A54" s="16" t="s">
        <v>45</v>
      </c>
      <c r="B54" s="21" t="s">
        <v>34</v>
      </c>
      <c r="C54" s="16" t="s">
        <v>62</v>
      </c>
      <c r="D54" s="17">
        <v>605</v>
      </c>
    </row>
    <row r="55" spans="1:4" x14ac:dyDescent="0.35">
      <c r="A55" s="16" t="s">
        <v>45</v>
      </c>
      <c r="B55" s="21" t="s">
        <v>35</v>
      </c>
      <c r="C55" s="16" t="s">
        <v>62</v>
      </c>
      <c r="D55" s="17">
        <v>618</v>
      </c>
    </row>
    <row r="56" spans="1:4" x14ac:dyDescent="0.35">
      <c r="A56" s="16" t="s">
        <v>45</v>
      </c>
      <c r="B56" s="21" t="s">
        <v>36</v>
      </c>
      <c r="C56" s="16" t="s">
        <v>62</v>
      </c>
      <c r="D56" s="17">
        <v>559</v>
      </c>
    </row>
    <row r="57" spans="1:4" x14ac:dyDescent="0.35">
      <c r="A57" s="16" t="s">
        <v>45</v>
      </c>
      <c r="B57" s="21" t="s">
        <v>77</v>
      </c>
      <c r="C57" s="16" t="s">
        <v>62</v>
      </c>
      <c r="D57" s="17">
        <v>509</v>
      </c>
    </row>
    <row r="58" spans="1:4" x14ac:dyDescent="0.35">
      <c r="A58" s="16" t="s">
        <v>46</v>
      </c>
      <c r="B58" s="21" t="s">
        <v>24</v>
      </c>
      <c r="C58" s="16" t="s">
        <v>61</v>
      </c>
      <c r="D58" s="17">
        <v>2172</v>
      </c>
    </row>
    <row r="59" spans="1:4" x14ac:dyDescent="0.35">
      <c r="A59" s="16" t="s">
        <v>46</v>
      </c>
      <c r="B59" s="21" t="s">
        <v>25</v>
      </c>
      <c r="C59" s="16" t="s">
        <v>61</v>
      </c>
      <c r="D59" s="17">
        <v>1990</v>
      </c>
    </row>
    <row r="60" spans="1:4" x14ac:dyDescent="0.35">
      <c r="A60" s="16" t="s">
        <v>46</v>
      </c>
      <c r="B60" s="21" t="s">
        <v>26</v>
      </c>
      <c r="C60" s="16" t="s">
        <v>61</v>
      </c>
      <c r="D60" s="17">
        <v>2035</v>
      </c>
    </row>
    <row r="61" spans="1:4" x14ac:dyDescent="0.35">
      <c r="A61" s="16" t="s">
        <v>46</v>
      </c>
      <c r="B61" s="21" t="s">
        <v>27</v>
      </c>
      <c r="C61" s="16" t="s">
        <v>61</v>
      </c>
      <c r="D61" s="17">
        <v>1919</v>
      </c>
    </row>
    <row r="62" spans="1:4" x14ac:dyDescent="0.35">
      <c r="A62" s="16" t="s">
        <v>46</v>
      </c>
      <c r="B62" s="21" t="s">
        <v>28</v>
      </c>
      <c r="C62" s="16" t="s">
        <v>61</v>
      </c>
      <c r="D62" s="17">
        <v>1864</v>
      </c>
    </row>
    <row r="63" spans="1:4" x14ac:dyDescent="0.35">
      <c r="A63" s="16" t="s">
        <v>46</v>
      </c>
      <c r="B63" s="21" t="s">
        <v>29</v>
      </c>
      <c r="C63" s="16" t="s">
        <v>61</v>
      </c>
      <c r="D63" s="17">
        <v>1826</v>
      </c>
    </row>
    <row r="64" spans="1:4" x14ac:dyDescent="0.35">
      <c r="A64" s="16" t="s">
        <v>46</v>
      </c>
      <c r="B64" s="21" t="s">
        <v>30</v>
      </c>
      <c r="C64" s="16" t="s">
        <v>61</v>
      </c>
      <c r="D64" s="17">
        <v>1789</v>
      </c>
    </row>
    <row r="65" spans="1:4" x14ac:dyDescent="0.35">
      <c r="A65" s="16" t="s">
        <v>46</v>
      </c>
      <c r="B65" s="21" t="s">
        <v>31</v>
      </c>
      <c r="C65" s="16" t="s">
        <v>61</v>
      </c>
      <c r="D65" s="17">
        <v>1725</v>
      </c>
    </row>
    <row r="66" spans="1:4" x14ac:dyDescent="0.35">
      <c r="A66" s="16" t="s">
        <v>46</v>
      </c>
      <c r="B66" s="21" t="s">
        <v>32</v>
      </c>
      <c r="C66" s="16" t="s">
        <v>61</v>
      </c>
      <c r="D66" s="17">
        <v>1732</v>
      </c>
    </row>
    <row r="67" spans="1:4" x14ac:dyDescent="0.35">
      <c r="A67" s="16" t="s">
        <v>46</v>
      </c>
      <c r="B67" s="21" t="s">
        <v>33</v>
      </c>
      <c r="C67" s="16" t="s">
        <v>61</v>
      </c>
      <c r="D67" s="17">
        <v>1635</v>
      </c>
    </row>
    <row r="68" spans="1:4" x14ac:dyDescent="0.35">
      <c r="A68" s="16" t="s">
        <v>46</v>
      </c>
      <c r="B68" s="21" t="s">
        <v>34</v>
      </c>
      <c r="C68" s="16" t="s">
        <v>61</v>
      </c>
      <c r="D68" s="17">
        <v>1609</v>
      </c>
    </row>
    <row r="69" spans="1:4" x14ac:dyDescent="0.35">
      <c r="A69" s="16" t="s">
        <v>46</v>
      </c>
      <c r="B69" s="21" t="s">
        <v>35</v>
      </c>
      <c r="C69" s="16" t="s">
        <v>61</v>
      </c>
      <c r="D69" s="17">
        <v>1719</v>
      </c>
    </row>
    <row r="70" spans="1:4" x14ac:dyDescent="0.35">
      <c r="A70" s="16" t="s">
        <v>46</v>
      </c>
      <c r="B70" s="21" t="s">
        <v>36</v>
      </c>
      <c r="C70" s="16" t="s">
        <v>61</v>
      </c>
      <c r="D70" s="17">
        <v>1485</v>
      </c>
    </row>
    <row r="71" spans="1:4" x14ac:dyDescent="0.35">
      <c r="A71" s="16" t="s">
        <v>46</v>
      </c>
      <c r="B71" s="21" t="s">
        <v>77</v>
      </c>
      <c r="C71" s="16" t="s">
        <v>61</v>
      </c>
      <c r="D71" s="17">
        <v>1429</v>
      </c>
    </row>
    <row r="72" spans="1:4" x14ac:dyDescent="0.35">
      <c r="A72" s="16" t="s">
        <v>46</v>
      </c>
      <c r="B72" s="21" t="s">
        <v>24</v>
      </c>
      <c r="C72" s="16" t="s">
        <v>62</v>
      </c>
      <c r="D72" s="17">
        <v>376</v>
      </c>
    </row>
    <row r="73" spans="1:4" x14ac:dyDescent="0.35">
      <c r="A73" s="16" t="s">
        <v>46</v>
      </c>
      <c r="B73" s="21" t="s">
        <v>25</v>
      </c>
      <c r="C73" s="16" t="s">
        <v>62</v>
      </c>
      <c r="D73" s="17">
        <v>410</v>
      </c>
    </row>
    <row r="74" spans="1:4" x14ac:dyDescent="0.35">
      <c r="A74" s="16" t="s">
        <v>46</v>
      </c>
      <c r="B74" s="21" t="s">
        <v>26</v>
      </c>
      <c r="C74" s="16" t="s">
        <v>62</v>
      </c>
      <c r="D74" s="17">
        <v>345</v>
      </c>
    </row>
    <row r="75" spans="1:4" x14ac:dyDescent="0.35">
      <c r="A75" s="16" t="s">
        <v>46</v>
      </c>
      <c r="B75" s="21" t="s">
        <v>27</v>
      </c>
      <c r="C75" s="16" t="s">
        <v>62</v>
      </c>
      <c r="D75" s="17">
        <v>338</v>
      </c>
    </row>
    <row r="76" spans="1:4" x14ac:dyDescent="0.35">
      <c r="A76" s="16" t="s">
        <v>46</v>
      </c>
      <c r="B76" s="21" t="s">
        <v>28</v>
      </c>
      <c r="C76" s="16" t="s">
        <v>62</v>
      </c>
      <c r="D76" s="17">
        <v>338</v>
      </c>
    </row>
    <row r="77" spans="1:4" x14ac:dyDescent="0.35">
      <c r="A77" s="16" t="s">
        <v>46</v>
      </c>
      <c r="B77" s="21" t="s">
        <v>29</v>
      </c>
      <c r="C77" s="16" t="s">
        <v>62</v>
      </c>
      <c r="D77" s="17">
        <v>282</v>
      </c>
    </row>
    <row r="78" spans="1:4" x14ac:dyDescent="0.35">
      <c r="A78" s="16" t="s">
        <v>46</v>
      </c>
      <c r="B78" s="21" t="s">
        <v>30</v>
      </c>
      <c r="C78" s="16" t="s">
        <v>62</v>
      </c>
      <c r="D78" s="17">
        <v>233</v>
      </c>
    </row>
    <row r="79" spans="1:4" x14ac:dyDescent="0.35">
      <c r="A79" s="16" t="s">
        <v>46</v>
      </c>
      <c r="B79" s="21" t="s">
        <v>31</v>
      </c>
      <c r="C79" s="16" t="s">
        <v>62</v>
      </c>
      <c r="D79" s="17">
        <v>186</v>
      </c>
    </row>
    <row r="80" spans="1:4" x14ac:dyDescent="0.35">
      <c r="A80" s="16" t="s">
        <v>46</v>
      </c>
      <c r="B80" s="21" t="s">
        <v>32</v>
      </c>
      <c r="C80" s="16" t="s">
        <v>62</v>
      </c>
      <c r="D80" s="17">
        <v>178</v>
      </c>
    </row>
    <row r="81" spans="1:4" x14ac:dyDescent="0.35">
      <c r="A81" s="16" t="s">
        <v>46</v>
      </c>
      <c r="B81" s="21" t="s">
        <v>33</v>
      </c>
      <c r="C81" s="16" t="s">
        <v>62</v>
      </c>
      <c r="D81" s="17">
        <v>173</v>
      </c>
    </row>
    <row r="82" spans="1:4" x14ac:dyDescent="0.35">
      <c r="A82" s="16" t="s">
        <v>46</v>
      </c>
      <c r="B82" s="21" t="s">
        <v>34</v>
      </c>
      <c r="C82" s="16" t="s">
        <v>62</v>
      </c>
      <c r="D82" s="17">
        <v>166</v>
      </c>
    </row>
    <row r="83" spans="1:4" x14ac:dyDescent="0.35">
      <c r="A83" s="16" t="s">
        <v>46</v>
      </c>
      <c r="B83" s="21" t="s">
        <v>35</v>
      </c>
      <c r="C83" s="16" t="s">
        <v>62</v>
      </c>
      <c r="D83" s="17">
        <v>139</v>
      </c>
    </row>
    <row r="84" spans="1:4" x14ac:dyDescent="0.35">
      <c r="A84" s="16" t="s">
        <v>46</v>
      </c>
      <c r="B84" s="21" t="s">
        <v>36</v>
      </c>
      <c r="C84" s="16" t="s">
        <v>62</v>
      </c>
      <c r="D84" s="17">
        <v>132</v>
      </c>
    </row>
    <row r="85" spans="1:4" x14ac:dyDescent="0.35">
      <c r="A85" s="16" t="s">
        <v>46</v>
      </c>
      <c r="B85" s="21" t="s">
        <v>77</v>
      </c>
      <c r="C85" s="16" t="s">
        <v>62</v>
      </c>
      <c r="D85" s="17">
        <v>125</v>
      </c>
    </row>
  </sheetData>
  <sortState xmlns:xlrd2="http://schemas.microsoft.com/office/spreadsheetml/2017/richdata2" ref="A2:D84">
    <sortCondition ref="A2:A84"/>
    <sortCondition ref="C2:C84"/>
    <sortCondition ref="B2:B84"/>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9"/>
  <sheetViews>
    <sheetView workbookViewId="0"/>
  </sheetViews>
  <sheetFormatPr defaultColWidth="15.90625" defaultRowHeight="14.5" x14ac:dyDescent="0.35"/>
  <cols>
    <col min="1" max="16384" width="15.90625" style="64"/>
  </cols>
  <sheetData>
    <row r="1" spans="1:5" x14ac:dyDescent="0.35">
      <c r="A1" s="61" t="s">
        <v>48</v>
      </c>
      <c r="B1" s="62" t="s">
        <v>40</v>
      </c>
      <c r="C1" s="62" t="s">
        <v>45</v>
      </c>
      <c r="D1" s="62" t="s">
        <v>46</v>
      </c>
      <c r="E1" s="63" t="s">
        <v>1</v>
      </c>
    </row>
    <row r="2" spans="1:5" x14ac:dyDescent="0.35">
      <c r="A2" s="65">
        <v>1981</v>
      </c>
      <c r="B2" s="66">
        <v>46820800</v>
      </c>
      <c r="C2" s="67">
        <v>5180200</v>
      </c>
      <c r="D2" s="66">
        <v>2813500</v>
      </c>
      <c r="E2" s="68">
        <v>54814500</v>
      </c>
    </row>
    <row r="3" spans="1:5" x14ac:dyDescent="0.35">
      <c r="A3" s="65">
        <v>1982</v>
      </c>
      <c r="B3" s="66">
        <v>46777300</v>
      </c>
      <c r="C3" s="67">
        <v>5164500</v>
      </c>
      <c r="D3" s="66">
        <v>2804300</v>
      </c>
      <c r="E3" s="68">
        <v>54746100</v>
      </c>
    </row>
    <row r="4" spans="1:5" x14ac:dyDescent="0.35">
      <c r="A4" s="65">
        <v>1983</v>
      </c>
      <c r="B4" s="66">
        <v>46813700</v>
      </c>
      <c r="C4" s="67">
        <v>5148100</v>
      </c>
      <c r="D4" s="66">
        <v>2803300</v>
      </c>
      <c r="E4" s="68">
        <v>54765100</v>
      </c>
    </row>
    <row r="5" spans="1:5" x14ac:dyDescent="0.35">
      <c r="A5" s="65">
        <v>1984</v>
      </c>
      <c r="B5" s="66">
        <v>46912400</v>
      </c>
      <c r="C5" s="67">
        <v>5138900</v>
      </c>
      <c r="D5" s="66">
        <v>2800700</v>
      </c>
      <c r="E5" s="68">
        <v>54852000</v>
      </c>
    </row>
    <row r="6" spans="1:5" x14ac:dyDescent="0.35">
      <c r="A6" s="65">
        <v>1985</v>
      </c>
      <c r="B6" s="66">
        <v>47057400</v>
      </c>
      <c r="C6" s="67">
        <v>5127900</v>
      </c>
      <c r="D6" s="66">
        <v>2803400</v>
      </c>
      <c r="E6" s="68">
        <v>54988700</v>
      </c>
    </row>
    <row r="7" spans="1:5" x14ac:dyDescent="0.35">
      <c r="A7" s="65">
        <v>1986</v>
      </c>
      <c r="B7" s="66">
        <v>47187600</v>
      </c>
      <c r="C7" s="67">
        <v>5111800</v>
      </c>
      <c r="D7" s="66">
        <v>2810900</v>
      </c>
      <c r="E7" s="68">
        <v>55110300</v>
      </c>
    </row>
    <row r="8" spans="1:5" x14ac:dyDescent="0.35">
      <c r="A8" s="65">
        <v>1987</v>
      </c>
      <c r="B8" s="66">
        <v>47300400</v>
      </c>
      <c r="C8" s="67">
        <v>5099000</v>
      </c>
      <c r="D8" s="66">
        <v>2822600</v>
      </c>
      <c r="E8" s="68">
        <v>55222000</v>
      </c>
    </row>
    <row r="9" spans="1:5" x14ac:dyDescent="0.35">
      <c r="A9" s="65">
        <v>1988</v>
      </c>
      <c r="B9" s="66">
        <v>47412300</v>
      </c>
      <c r="C9" s="67">
        <v>5077400</v>
      </c>
      <c r="D9" s="66">
        <v>2841200</v>
      </c>
      <c r="E9" s="68">
        <v>55330900</v>
      </c>
    </row>
    <row r="10" spans="1:5" x14ac:dyDescent="0.35">
      <c r="A10" s="65">
        <v>1989</v>
      </c>
      <c r="B10" s="66">
        <v>47552700</v>
      </c>
      <c r="C10" s="67">
        <v>5078200</v>
      </c>
      <c r="D10" s="66">
        <v>2855200</v>
      </c>
      <c r="E10" s="68">
        <v>55486100</v>
      </c>
    </row>
    <row r="11" spans="1:5" x14ac:dyDescent="0.35">
      <c r="A11" s="65">
        <v>1990</v>
      </c>
      <c r="B11" s="66">
        <v>47699100</v>
      </c>
      <c r="C11" s="67">
        <v>5081300</v>
      </c>
      <c r="D11" s="66">
        <v>2861500</v>
      </c>
      <c r="E11" s="68">
        <v>55641900</v>
      </c>
    </row>
    <row r="12" spans="1:5" x14ac:dyDescent="0.35">
      <c r="A12" s="65">
        <v>1991</v>
      </c>
      <c r="B12" s="66">
        <v>47875000</v>
      </c>
      <c r="C12" s="67">
        <v>5083300</v>
      </c>
      <c r="D12" s="66">
        <v>2873000</v>
      </c>
      <c r="E12" s="68">
        <v>55831300</v>
      </c>
    </row>
    <row r="13" spans="1:5" x14ac:dyDescent="0.35">
      <c r="A13" s="65">
        <v>1992</v>
      </c>
      <c r="B13" s="66">
        <v>47998000</v>
      </c>
      <c r="C13" s="67">
        <v>5085600</v>
      </c>
      <c r="D13" s="66">
        <v>2877700</v>
      </c>
      <c r="E13" s="68">
        <v>55961300</v>
      </c>
    </row>
    <row r="14" spans="1:5" x14ac:dyDescent="0.35">
      <c r="A14" s="65">
        <v>1993</v>
      </c>
      <c r="B14" s="66">
        <v>48102300</v>
      </c>
      <c r="C14" s="67">
        <v>5092500</v>
      </c>
      <c r="D14" s="66">
        <v>2883600</v>
      </c>
      <c r="E14" s="68">
        <v>56078400</v>
      </c>
    </row>
    <row r="15" spans="1:5" x14ac:dyDescent="0.35">
      <c r="A15" s="65">
        <v>1994</v>
      </c>
      <c r="B15" s="66">
        <v>48228800</v>
      </c>
      <c r="C15" s="67">
        <v>5102200</v>
      </c>
      <c r="D15" s="66">
        <v>2887400</v>
      </c>
      <c r="E15" s="68">
        <v>56218400</v>
      </c>
    </row>
    <row r="16" spans="1:5" x14ac:dyDescent="0.35">
      <c r="A16" s="65">
        <v>1995</v>
      </c>
      <c r="B16" s="66">
        <v>48383500</v>
      </c>
      <c r="C16" s="67">
        <v>5103700</v>
      </c>
      <c r="D16" s="66">
        <v>2888500</v>
      </c>
      <c r="E16" s="68">
        <v>56375700</v>
      </c>
    </row>
    <row r="17" spans="1:5" x14ac:dyDescent="0.35">
      <c r="A17" s="65">
        <v>1996</v>
      </c>
      <c r="B17" s="66">
        <v>48519100</v>
      </c>
      <c r="C17" s="67">
        <v>5092200</v>
      </c>
      <c r="D17" s="66">
        <v>2891300</v>
      </c>
      <c r="E17" s="68">
        <v>56502600</v>
      </c>
    </row>
    <row r="18" spans="1:5" x14ac:dyDescent="0.35">
      <c r="A18" s="65">
        <v>1997</v>
      </c>
      <c r="B18" s="66">
        <v>48664800</v>
      </c>
      <c r="C18" s="67">
        <v>5083300</v>
      </c>
      <c r="D18" s="66">
        <v>2894900</v>
      </c>
      <c r="E18" s="68">
        <v>56643000</v>
      </c>
    </row>
    <row r="19" spans="1:5" x14ac:dyDescent="0.35">
      <c r="A19" s="65">
        <v>1998</v>
      </c>
      <c r="B19" s="66">
        <v>48820600</v>
      </c>
      <c r="C19" s="67">
        <v>5077100</v>
      </c>
      <c r="D19" s="66">
        <v>2899500</v>
      </c>
      <c r="E19" s="68">
        <v>56797200</v>
      </c>
    </row>
    <row r="20" spans="1:5" x14ac:dyDescent="0.35">
      <c r="A20" s="65">
        <v>1999</v>
      </c>
      <c r="B20" s="66">
        <v>49032900</v>
      </c>
      <c r="C20" s="67">
        <v>5072000</v>
      </c>
      <c r="D20" s="66">
        <v>2900600</v>
      </c>
      <c r="E20" s="68">
        <v>57005500</v>
      </c>
    </row>
    <row r="21" spans="1:5" x14ac:dyDescent="0.35">
      <c r="A21" s="65">
        <v>2000</v>
      </c>
      <c r="B21" s="66">
        <v>49233300</v>
      </c>
      <c r="C21" s="67">
        <v>5062900</v>
      </c>
      <c r="D21" s="66">
        <v>2906900</v>
      </c>
      <c r="E21" s="68">
        <v>57203100</v>
      </c>
    </row>
    <row r="22" spans="1:5" x14ac:dyDescent="0.35">
      <c r="A22" s="65">
        <v>2001</v>
      </c>
      <c r="B22" s="66">
        <v>49449700</v>
      </c>
      <c r="C22" s="67">
        <v>5064200</v>
      </c>
      <c r="D22" s="66">
        <v>2910200</v>
      </c>
      <c r="E22" s="68">
        <v>57424200</v>
      </c>
    </row>
    <row r="23" spans="1:5" x14ac:dyDescent="0.35">
      <c r="A23" s="65">
        <v>2002</v>
      </c>
      <c r="B23" s="66">
        <v>49679300</v>
      </c>
      <c r="C23" s="66">
        <v>5066000</v>
      </c>
      <c r="D23" s="66">
        <v>2922900</v>
      </c>
      <c r="E23" s="68">
        <v>57668100</v>
      </c>
    </row>
    <row r="24" spans="1:5" x14ac:dyDescent="0.35">
      <c r="A24" s="65">
        <v>2003</v>
      </c>
      <c r="B24" s="66">
        <v>49925500</v>
      </c>
      <c r="C24" s="66">
        <v>5068500</v>
      </c>
      <c r="D24" s="66">
        <v>2937700</v>
      </c>
      <c r="E24" s="68">
        <v>57931700</v>
      </c>
    </row>
    <row r="25" spans="1:5" x14ac:dyDescent="0.35">
      <c r="A25" s="65">
        <v>2004</v>
      </c>
      <c r="B25" s="66">
        <v>50194600</v>
      </c>
      <c r="C25" s="66">
        <v>5084300</v>
      </c>
      <c r="D25" s="66">
        <v>2957400</v>
      </c>
      <c r="E25" s="68">
        <v>58236300</v>
      </c>
    </row>
    <row r="26" spans="1:5" x14ac:dyDescent="0.35">
      <c r="A26" s="65">
        <v>2005</v>
      </c>
      <c r="B26" s="66">
        <v>50606000</v>
      </c>
      <c r="C26" s="66">
        <v>5110200</v>
      </c>
      <c r="D26" s="66">
        <v>2969300</v>
      </c>
      <c r="E26" s="68">
        <v>58685500</v>
      </c>
    </row>
    <row r="27" spans="1:5" x14ac:dyDescent="0.35">
      <c r="A27" s="65">
        <v>2006</v>
      </c>
      <c r="B27" s="66">
        <v>50965200</v>
      </c>
      <c r="C27" s="66">
        <v>5133100</v>
      </c>
      <c r="D27" s="66">
        <v>2985700</v>
      </c>
      <c r="E27" s="68">
        <v>59084000</v>
      </c>
    </row>
    <row r="28" spans="1:5" x14ac:dyDescent="0.35">
      <c r="A28" s="65">
        <v>2007</v>
      </c>
      <c r="B28" s="66">
        <v>51381100</v>
      </c>
      <c r="C28" s="66">
        <v>5170000</v>
      </c>
      <c r="D28" s="66">
        <v>3006300</v>
      </c>
      <c r="E28" s="68">
        <v>59557400</v>
      </c>
    </row>
    <row r="29" spans="1:5" x14ac:dyDescent="0.35">
      <c r="A29" s="65">
        <v>2008</v>
      </c>
      <c r="B29" s="66">
        <v>51815900</v>
      </c>
      <c r="C29" s="66">
        <v>5202900</v>
      </c>
      <c r="D29" s="66">
        <v>3025900</v>
      </c>
      <c r="E29" s="68">
        <v>60044600</v>
      </c>
    </row>
    <row r="30" spans="1:5" x14ac:dyDescent="0.35">
      <c r="A30" s="65">
        <v>2009</v>
      </c>
      <c r="B30" s="66">
        <v>52196400</v>
      </c>
      <c r="C30" s="66">
        <v>5231900</v>
      </c>
      <c r="D30" s="66">
        <v>3038900</v>
      </c>
      <c r="E30" s="68">
        <v>60467200</v>
      </c>
    </row>
    <row r="31" spans="1:5" x14ac:dyDescent="0.35">
      <c r="A31" s="65">
        <v>2010</v>
      </c>
      <c r="B31" s="66">
        <v>52642500</v>
      </c>
      <c r="C31" s="66">
        <v>5262200</v>
      </c>
      <c r="D31" s="66">
        <v>3050000</v>
      </c>
      <c r="E31" s="68">
        <v>60954600</v>
      </c>
    </row>
    <row r="32" spans="1:5" x14ac:dyDescent="0.35">
      <c r="A32" s="65">
        <v>2011</v>
      </c>
      <c r="B32" s="66">
        <v>53107200</v>
      </c>
      <c r="C32" s="66">
        <v>5299900</v>
      </c>
      <c r="D32" s="66">
        <v>3063800</v>
      </c>
      <c r="E32" s="68">
        <v>61470800</v>
      </c>
    </row>
    <row r="33" spans="1:5" x14ac:dyDescent="0.35">
      <c r="A33" s="65">
        <v>2012</v>
      </c>
      <c r="B33" s="66">
        <v>53493700</v>
      </c>
      <c r="C33" s="66">
        <v>5313600</v>
      </c>
      <c r="D33" s="66">
        <v>3074100</v>
      </c>
      <c r="E33" s="68">
        <v>61881400</v>
      </c>
    </row>
    <row r="34" spans="1:5" x14ac:dyDescent="0.35">
      <c r="A34" s="65">
        <v>2013</v>
      </c>
      <c r="B34" s="66">
        <v>53865800</v>
      </c>
      <c r="C34" s="66">
        <v>5327700</v>
      </c>
      <c r="D34" s="66">
        <v>3082400</v>
      </c>
      <c r="E34" s="68">
        <v>62275900</v>
      </c>
    </row>
    <row r="35" spans="1:5" x14ac:dyDescent="0.35">
      <c r="A35" s="65">
        <v>2014</v>
      </c>
      <c r="B35" s="66">
        <v>54316600</v>
      </c>
      <c r="C35" s="66">
        <v>5347600</v>
      </c>
      <c r="D35" s="66">
        <v>3092000</v>
      </c>
      <c r="E35" s="68">
        <v>62756300</v>
      </c>
    </row>
    <row r="36" spans="1:5" x14ac:dyDescent="0.35">
      <c r="A36" s="65">
        <v>2015</v>
      </c>
      <c r="B36" s="67">
        <v>54786300</v>
      </c>
      <c r="C36" s="67">
        <v>5373000</v>
      </c>
      <c r="D36" s="67">
        <v>3099100</v>
      </c>
      <c r="E36" s="68">
        <v>63258400</v>
      </c>
    </row>
    <row r="37" spans="1:5" x14ac:dyDescent="0.35">
      <c r="A37" s="65">
        <v>2016</v>
      </c>
      <c r="B37" s="67">
        <v>55268100</v>
      </c>
      <c r="C37" s="67">
        <v>5404700</v>
      </c>
      <c r="D37" s="67">
        <v>3113200</v>
      </c>
      <c r="E37" s="69">
        <v>63785900</v>
      </c>
    </row>
    <row r="38" spans="1:5" x14ac:dyDescent="0.35">
      <c r="A38" s="65">
        <v>2017</v>
      </c>
      <c r="B38" s="67">
        <v>55619400</v>
      </c>
      <c r="C38" s="67">
        <v>5424800</v>
      </c>
      <c r="D38" s="67">
        <v>3125200</v>
      </c>
      <c r="E38" s="69">
        <v>64169400</v>
      </c>
    </row>
    <row r="39" spans="1:5" ht="15" thickBot="1" x14ac:dyDescent="0.4">
      <c r="A39" s="73">
        <v>2018</v>
      </c>
      <c r="B39" s="74">
        <v>55977200</v>
      </c>
      <c r="C39" s="74">
        <v>5438100</v>
      </c>
      <c r="D39" s="74">
        <v>3138600</v>
      </c>
      <c r="E39" s="75">
        <v>64553900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FIRE0201</vt:lpstr>
      <vt:lpstr>Data - hidden</vt:lpstr>
      <vt:lpstr>FIRE0201_working</vt:lpstr>
      <vt:lpstr>Data dwelling fires</vt:lpstr>
      <vt:lpstr>Data - population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FIRE0201: Dwelling fires by fire and rescue services by motive, population and nation</dc:title>
  <dc:creator/>
  <cp:keywords>data tables, fire and rescue, motive, population, nation, 2019</cp:keywords>
  <cp:lastModifiedBy/>
  <dcterms:created xsi:type="dcterms:W3CDTF">2019-11-11T11:14:46Z</dcterms:created>
  <dcterms:modified xsi:type="dcterms:W3CDTF">2019-11-11T11:16:53Z</dcterms:modified>
</cp:coreProperties>
</file>