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oise.Homeoffice.Local\Home\IB1\Users\GreeneK\My Documents\"/>
    </mc:Choice>
  </mc:AlternateContent>
  <xr:revisionPtr revIDLastSave="0" documentId="8_{7D799CFE-8BFD-4892-9E70-DB67F09965E2}" xr6:coauthVersionLast="41" xr6:coauthVersionMax="41" xr10:uidLastSave="{00000000-0000-0000-0000-000000000000}"/>
  <bookViews>
    <workbookView xWindow="-28920" yWindow="-120" windowWidth="29040" windowHeight="15840" tabRatio="912" activeTab="10" xr2:uid="{00000000-000D-0000-FFFF-FFFF00000000}"/>
  </bookViews>
  <sheets>
    <sheet name="A Downey" sheetId="22" r:id="rId1"/>
    <sheet name="B Griffiths" sheetId="24" r:id="rId2"/>
    <sheet name="T Davies" sheetId="36" r:id="rId3"/>
    <sheet name="C Doran" sheetId="27" r:id="rId4"/>
    <sheet name="D Clarke" sheetId="29" r:id="rId5"/>
    <sheet name="I Johnston" sheetId="33" r:id="rId6"/>
    <sheet name="K Tunstall" sheetId="34" r:id="rId7"/>
    <sheet name="P Whiting" sheetId="35" r:id="rId8"/>
    <sheet name="A Nelson" sheetId="40" r:id="rId9"/>
    <sheet name="G Houston" sheetId="41" r:id="rId10"/>
    <sheet name="C Anderson" sheetId="42" r:id="rId11"/>
  </sheets>
  <definedNames>
    <definedName name="_xlnm._FilterDatabase" localSheetId="0" hidden="1">'A Downey'!#REF!</definedName>
    <definedName name="_xlnm.Print_Area" localSheetId="0">'A Downey'!$A$1:$J$110</definedName>
    <definedName name="_xlnm.Print_Area" localSheetId="8">'A Nelson'!$A$1:$J$27</definedName>
    <definedName name="_xlnm.Print_Area" localSheetId="1">'B Griffiths'!$A$1:$J$89</definedName>
    <definedName name="_xlnm.Print_Area" localSheetId="3">'C Doran'!$A$1:$J$32</definedName>
    <definedName name="_xlnm.Print_Area" localSheetId="4">'D Clarke'!$A$1:$M$31</definedName>
    <definedName name="_xlnm.Print_Area" localSheetId="9">'G Houston'!$A$1:$J$25</definedName>
    <definedName name="_xlnm.Print_Area" localSheetId="5">'I Johnston'!$A$1:$J$30</definedName>
    <definedName name="_xlnm.Print_Area" localSheetId="6">'K Tunstall'!$A$1:$J$37</definedName>
    <definedName name="_xlnm.Print_Area" localSheetId="7">'P Whiting'!$A$1:$J$65</definedName>
    <definedName name="_xlnm.Print_Area" localSheetId="2">'T Davies'!$A$1:$J$17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2" i="24" l="1"/>
  <c r="J71" i="24"/>
  <c r="J62" i="24"/>
  <c r="J61" i="24"/>
  <c r="J59" i="24"/>
  <c r="J58" i="24"/>
  <c r="J52" i="24"/>
  <c r="J51" i="24"/>
  <c r="J50" i="24"/>
  <c r="J49" i="24"/>
  <c r="J48" i="24"/>
  <c r="J45" i="24"/>
  <c r="J44" i="24"/>
  <c r="J26" i="24"/>
  <c r="J25" i="24"/>
  <c r="J22" i="24"/>
  <c r="J21" i="24"/>
  <c r="J20" i="24"/>
  <c r="J19" i="24"/>
  <c r="J18" i="24"/>
  <c r="J17" i="24"/>
  <c r="J15" i="24"/>
  <c r="J13" i="24"/>
  <c r="J12" i="24"/>
  <c r="J56" i="24" l="1"/>
  <c r="J6" i="42" l="1"/>
  <c r="J16" i="27" l="1"/>
  <c r="J19" i="42"/>
  <c r="J18" i="42"/>
  <c r="J25" i="41"/>
  <c r="J24" i="41"/>
  <c r="J23" i="41"/>
  <c r="J22" i="41"/>
  <c r="J40" i="35"/>
  <c r="J39" i="35"/>
  <c r="J44" i="35"/>
  <c r="J43" i="35"/>
  <c r="J42" i="35"/>
  <c r="J48" i="35"/>
  <c r="J47" i="35"/>
  <c r="J46" i="35"/>
  <c r="J45" i="35"/>
  <c r="J41" i="35"/>
  <c r="J22" i="34"/>
  <c r="J28" i="33"/>
  <c r="J27" i="33"/>
  <c r="J29" i="33"/>
  <c r="J30" i="33"/>
  <c r="J26" i="33"/>
  <c r="J19" i="27"/>
  <c r="J15" i="42"/>
  <c r="J16" i="42"/>
  <c r="J19" i="41"/>
  <c r="J25" i="40"/>
  <c r="J24" i="40"/>
  <c r="J23" i="40"/>
  <c r="J20" i="41"/>
  <c r="J35" i="35"/>
  <c r="J36" i="35"/>
  <c r="J37" i="35"/>
  <c r="J20" i="34"/>
  <c r="J16" i="36"/>
  <c r="J60" i="24"/>
  <c r="J26" i="35"/>
  <c r="J30" i="35"/>
  <c r="J34" i="35"/>
  <c r="J28" i="35"/>
  <c r="J29" i="35"/>
  <c r="J27" i="35"/>
  <c r="J31" i="35"/>
  <c r="J32" i="35"/>
  <c r="J17" i="34"/>
  <c r="J19" i="34"/>
  <c r="J18" i="34"/>
  <c r="J24" i="33"/>
  <c r="J23" i="33"/>
  <c r="J47" i="24"/>
  <c r="J43" i="24"/>
  <c r="J53" i="24"/>
  <c r="J54" i="24"/>
  <c r="J55" i="24"/>
  <c r="J57" i="24"/>
  <c r="J46" i="24"/>
  <c r="J15" i="36"/>
  <c r="J15" i="29"/>
  <c r="J13" i="42"/>
  <c r="J23" i="35"/>
  <c r="J25" i="35"/>
  <c r="J14" i="36"/>
  <c r="J13" i="36"/>
  <c r="J42" i="24"/>
  <c r="J41" i="24"/>
  <c r="J9" i="42" l="1"/>
  <c r="J8" i="42"/>
  <c r="J10" i="41"/>
  <c r="J12" i="40"/>
  <c r="J10" i="29"/>
  <c r="J19" i="35"/>
  <c r="J13" i="35"/>
  <c r="J16" i="35"/>
  <c r="J14" i="35"/>
  <c r="J15" i="35"/>
  <c r="J20" i="35"/>
  <c r="J21" i="35"/>
  <c r="J18" i="35"/>
  <c r="J17" i="35"/>
  <c r="J19" i="33"/>
  <c r="J17" i="33"/>
  <c r="J21" i="33"/>
  <c r="J20" i="33"/>
  <c r="J35" i="24"/>
  <c r="J15" i="41"/>
  <c r="J19" i="40"/>
  <c r="J14" i="41"/>
  <c r="J13" i="41" l="1"/>
  <c r="J17" i="40"/>
  <c r="J11" i="36"/>
  <c r="J14" i="34"/>
  <c r="J11" i="34"/>
  <c r="J18" i="40"/>
  <c r="J32" i="24"/>
  <c r="J11" i="42"/>
  <c r="J16" i="33"/>
  <c r="J18" i="33"/>
  <c r="J13" i="33"/>
  <c r="J15" i="33"/>
  <c r="J14" i="33"/>
  <c r="J10" i="36"/>
  <c r="J11" i="33"/>
  <c r="J23" i="24"/>
  <c r="J8" i="36"/>
  <c r="J7" i="42"/>
  <c r="J9" i="41"/>
  <c r="J6" i="41"/>
  <c r="J10" i="40"/>
  <c r="J11" i="40"/>
  <c r="J8" i="35"/>
  <c r="J11" i="35"/>
  <c r="J7" i="35"/>
  <c r="J9" i="35"/>
  <c r="J7" i="34"/>
  <c r="J8" i="33"/>
  <c r="J9" i="33"/>
  <c r="J10" i="33"/>
  <c r="J7" i="36"/>
  <c r="J16" i="24"/>
  <c r="J14" i="24"/>
  <c r="J6" i="35"/>
  <c r="J7" i="33"/>
  <c r="J6" i="33"/>
  <c r="J8" i="40"/>
  <c r="J6" i="29"/>
  <c r="J6" i="40"/>
  <c r="J6" i="34"/>
  <c r="J11" i="24" l="1"/>
  <c r="J6" i="36"/>
  <c r="J8" i="41"/>
  <c r="J10" i="35" l="1"/>
  <c r="J64" i="24" l="1"/>
  <c r="J65" i="24"/>
  <c r="J66" i="24"/>
  <c r="J67" i="24"/>
  <c r="J68" i="24"/>
  <c r="J69" i="24"/>
  <c r="J70" i="24"/>
  <c r="J73" i="24"/>
  <c r="J74" i="24"/>
  <c r="J30" i="24"/>
  <c r="J27" i="24"/>
  <c r="J31" i="24"/>
  <c r="J7" i="24"/>
  <c r="J8" i="24"/>
  <c r="J9" i="24"/>
  <c r="J10" i="24"/>
  <c r="J6" i="24"/>
  <c r="J24" i="35" l="1"/>
  <c r="J33" i="35"/>
  <c r="L38" i="35" l="1"/>
  <c r="L12" i="35"/>
  <c r="M12" i="35" s="1"/>
  <c r="L16" i="34"/>
  <c r="M16" i="34" s="1"/>
  <c r="L22" i="35"/>
  <c r="M22" i="35" s="1"/>
  <c r="L25" i="33" l="1"/>
  <c r="M25" i="33" s="1"/>
</calcChain>
</file>

<file path=xl/sharedStrings.xml><?xml version="1.0" encoding="utf-8"?>
<sst xmlns="http://schemas.openxmlformats.org/spreadsheetml/2006/main" count="870" uniqueCount="88">
  <si>
    <t>Date of Travel</t>
  </si>
  <si>
    <t>Rail</t>
  </si>
  <si>
    <t>Taxable</t>
  </si>
  <si>
    <t>Non Taxable</t>
  </si>
  <si>
    <t>Total</t>
  </si>
  <si>
    <t>Name</t>
  </si>
  <si>
    <t xml:space="preserve">Destination </t>
  </si>
  <si>
    <t xml:space="preserve">Purpose </t>
  </si>
  <si>
    <t xml:space="preserve">Travel </t>
  </si>
  <si>
    <t>Accommodation / Meals</t>
  </si>
  <si>
    <t>Other</t>
  </si>
  <si>
    <t>Please Select</t>
  </si>
  <si>
    <t xml:space="preserve">Air </t>
  </si>
  <si>
    <t>Hotel</t>
  </si>
  <si>
    <t>Subsistence Allowance</t>
  </si>
  <si>
    <t>Home to Liverpool</t>
  </si>
  <si>
    <t>Home to Darlington</t>
  </si>
  <si>
    <t>Taxi or      Car Hire</t>
  </si>
  <si>
    <t>Q1</t>
  </si>
  <si>
    <t>Q2</t>
  </si>
  <si>
    <t>Q3</t>
  </si>
  <si>
    <t>Q4</t>
  </si>
  <si>
    <t>Taxi / Car Hire / Mileage</t>
  </si>
  <si>
    <t>Q1 15/16</t>
  </si>
  <si>
    <t>Q2 15/16</t>
  </si>
  <si>
    <t>Q3 15/16</t>
  </si>
  <si>
    <t>Q4 15/16</t>
  </si>
  <si>
    <t>Taxi/ Car Hire / Car Park</t>
  </si>
  <si>
    <t>ETB in last years accounts</t>
  </si>
  <si>
    <t>Taxi / Car Hire / Mileage/ Car Park</t>
  </si>
  <si>
    <t>2017/18</t>
  </si>
  <si>
    <t>Darlington</t>
  </si>
  <si>
    <t xml:space="preserve">Meeting </t>
  </si>
  <si>
    <t>London</t>
  </si>
  <si>
    <t>Crewe</t>
  </si>
  <si>
    <t>Liverpool</t>
  </si>
  <si>
    <t xml:space="preserve">Liverpool </t>
  </si>
  <si>
    <t>Meeting</t>
  </si>
  <si>
    <t xml:space="preserve">Conference </t>
  </si>
  <si>
    <t>Training</t>
  </si>
  <si>
    <t>08/03/2017</t>
  </si>
  <si>
    <t>Edinburgh</t>
  </si>
  <si>
    <t>Cardiff</t>
  </si>
  <si>
    <t xml:space="preserve">India </t>
  </si>
  <si>
    <t xml:space="preserve">Darlington </t>
  </si>
  <si>
    <t>Winchester</t>
  </si>
  <si>
    <t>Delhi</t>
  </si>
  <si>
    <t>Stone</t>
  </si>
  <si>
    <t>Wrexham General</t>
  </si>
  <si>
    <t>Additional stationery items</t>
  </si>
  <si>
    <t>Oxford</t>
  </si>
  <si>
    <t>Wigan</t>
  </si>
  <si>
    <t>Leeds</t>
  </si>
  <si>
    <t xml:space="preserve">Darlington    </t>
  </si>
  <si>
    <t xml:space="preserve">London </t>
  </si>
  <si>
    <t xml:space="preserve">Darlington   </t>
  </si>
  <si>
    <t>Wilmslow</t>
  </si>
  <si>
    <t>Professional accountancy subscription fees for 2018</t>
  </si>
  <si>
    <t>Conference</t>
  </si>
  <si>
    <t xml:space="preserve">Meeting   </t>
  </si>
  <si>
    <t>Business visa for travel to India</t>
  </si>
  <si>
    <t>Subscription to professional bodies</t>
  </si>
  <si>
    <t>Meeting (3 nights)</t>
  </si>
  <si>
    <t>Inocculations for business trip to India</t>
  </si>
  <si>
    <t>Business insurance for business trip to India</t>
  </si>
  <si>
    <t>Meeting (2 nights)</t>
  </si>
  <si>
    <t xml:space="preserve">Training </t>
  </si>
  <si>
    <t xml:space="preserve">Date </t>
  </si>
  <si>
    <t>Date</t>
  </si>
  <si>
    <t xml:space="preserve">Telford </t>
  </si>
  <si>
    <t xml:space="preserve">Meetings </t>
  </si>
  <si>
    <t xml:space="preserve">London   </t>
  </si>
  <si>
    <t xml:space="preserve">Liverpool   </t>
  </si>
  <si>
    <t xml:space="preserve">London  </t>
  </si>
  <si>
    <t>28/06/2017-29/06/2017</t>
  </si>
  <si>
    <t>27/06/19 - 30/06/19</t>
  </si>
  <si>
    <t xml:space="preserve">Meeeting </t>
  </si>
  <si>
    <t xml:space="preserve">Adele Downey - executive director (full time) </t>
  </si>
  <si>
    <t xml:space="preserve">Tom Davies - non executive works 20 days PA </t>
  </si>
  <si>
    <t xml:space="preserve">David Clarke - non executive works 20 days PA </t>
  </si>
  <si>
    <t xml:space="preserve">Catherine Doran - non executive works 20 days PA </t>
  </si>
  <si>
    <t xml:space="preserve">Kathryn Tunstall - non executive works 20 days PA </t>
  </si>
  <si>
    <t xml:space="preserve">Andy Nelson  non executive works 20 days PA </t>
  </si>
  <si>
    <t xml:space="preserve">Glenn Houston  - non executive works 20 days PA </t>
  </si>
  <si>
    <t xml:space="preserve">Caroline Anderson - non executive works 20 days PA </t>
  </si>
  <si>
    <t xml:space="preserve">Paul Whiting -  executive director (full time) </t>
  </si>
  <si>
    <t xml:space="preserve">Ian Johnston - executive director (full time) </t>
  </si>
  <si>
    <t xml:space="preserve">Bill Griffiths - non executive chair - works 2 days per week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</si>
</sst>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]#,##0.00;\-[$£]#,##0.00"/>
    <numFmt numFmtId="165" formatCode="dd/mm/yy;@"/>
    <numFmt numFmtId="166" formatCode="&quot;£&quot;#,##0.00"/>
    <numFmt numFmtId="167" formatCode="&quot; &quot;#,##0.00&quot; &quot;;&quot;-&quot;#,##0.00&quot; &quot;;&quot; -&quot;00&quot; &quot;;&quot; &quot;@&quot; &quot;"/>
  </numFmts>
  <fonts count="29" x14ac:knownFonts="1"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i/>
      <sz val="12"/>
      <color rgb="FF7F7F7F"/>
      <name val="Arial"/>
      <family val="2"/>
    </font>
    <font>
      <u/>
      <sz val="8"/>
      <color rgb="FF800080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8"/>
      <color rgb="FF0000FF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theme="3" tint="0.39997558519241921"/>
      <name val="Arial"/>
      <family val="2"/>
    </font>
    <font>
      <b/>
      <sz val="12"/>
      <color theme="6" tint="-0.249977111117893"/>
      <name val="Arial"/>
      <family val="2"/>
    </font>
    <font>
      <b/>
      <sz val="12"/>
      <color theme="5" tint="-0.249977111117893"/>
      <name val="Arial"/>
      <family val="2"/>
    </font>
    <font>
      <b/>
      <sz val="12"/>
      <color theme="8" tint="-0.24997711111789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7" applyNumberFormat="0" applyAlignment="0" applyProtection="0"/>
    <xf numFmtId="0" fontId="7" fillId="28" borderId="8" applyNumberFormat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7" applyNumberFormat="0" applyAlignment="0" applyProtection="0"/>
    <xf numFmtId="0" fontId="17" fillId="0" borderId="12" applyNumberFormat="0" applyFill="0" applyAlignment="0" applyProtection="0"/>
    <xf numFmtId="0" fontId="18" fillId="31" borderId="0" applyNumberFormat="0" applyBorder="0" applyAlignment="0" applyProtection="0"/>
    <xf numFmtId="0" fontId="1" fillId="0" borderId="0"/>
    <xf numFmtId="0" fontId="8" fillId="0" borderId="0"/>
    <xf numFmtId="0" fontId="3" fillId="32" borderId="13" applyNumberFormat="0" applyFont="0" applyAlignment="0" applyProtection="0"/>
    <xf numFmtId="0" fontId="19" fillId="27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1" xfId="0" applyFont="1" applyFill="1" applyBorder="1" applyAlignment="1">
      <alignment horizontal="left" vertical="center"/>
    </xf>
    <xf numFmtId="0" fontId="0" fillId="3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33" borderId="1" xfId="0" applyFont="1" applyFill="1" applyBorder="1" applyAlignment="1">
      <alignment horizontal="left" vertical="center" wrapText="1"/>
    </xf>
    <xf numFmtId="49" fontId="8" fillId="33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6" fontId="0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35" borderId="1" xfId="0" applyFont="1" applyFill="1" applyBorder="1" applyAlignment="1">
      <alignment horizontal="left" vertical="center" wrapText="1"/>
    </xf>
    <xf numFmtId="0" fontId="24" fillId="0" borderId="0" xfId="0" applyFont="1"/>
    <xf numFmtId="166" fontId="24" fillId="0" borderId="0" xfId="0" applyNumberFormat="1" applyFont="1"/>
    <xf numFmtId="0" fontId="24" fillId="33" borderId="1" xfId="0" applyFont="1" applyFill="1" applyBorder="1" applyAlignment="1">
      <alignment horizontal="left" vertical="center"/>
    </xf>
    <xf numFmtId="0" fontId="24" fillId="0" borderId="0" xfId="0" applyFont="1" applyFill="1"/>
    <xf numFmtId="0" fontId="24" fillId="33" borderId="1" xfId="0" applyFont="1" applyFill="1" applyBorder="1" applyAlignment="1">
      <alignment horizontal="left" vertical="center" wrapText="1"/>
    </xf>
    <xf numFmtId="0" fontId="2" fillId="33" borderId="1" xfId="0" applyFont="1" applyFill="1" applyBorder="1" applyAlignment="1">
      <alignment horizontal="center" vertical="center" wrapText="1"/>
    </xf>
    <xf numFmtId="166" fontId="2" fillId="33" borderId="1" xfId="0" applyNumberFormat="1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center" vertical="center"/>
    </xf>
    <xf numFmtId="0" fontId="2" fillId="34" borderId="1" xfId="0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left" vertical="center"/>
    </xf>
    <xf numFmtId="166" fontId="24" fillId="0" borderId="0" xfId="0" applyNumberFormat="1" applyFont="1" applyFill="1"/>
    <xf numFmtId="14" fontId="0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left" vertical="center" wrapText="1"/>
    </xf>
    <xf numFmtId="14" fontId="8" fillId="35" borderId="1" xfId="0" applyNumberFormat="1" applyFont="1" applyFill="1" applyBorder="1" applyAlignment="1">
      <alignment horizontal="left" vertical="center" wrapText="1"/>
    </xf>
    <xf numFmtId="166" fontId="0" fillId="35" borderId="1" xfId="0" applyNumberFormat="1" applyFont="1" applyFill="1" applyBorder="1" applyAlignment="1">
      <alignment horizontal="left" vertical="center"/>
    </xf>
    <xf numFmtId="166" fontId="8" fillId="35" borderId="1" xfId="0" applyNumberFormat="1" applyFont="1" applyFill="1" applyBorder="1" applyAlignment="1">
      <alignment horizontal="left" vertical="center" wrapText="1"/>
    </xf>
    <xf numFmtId="14" fontId="8" fillId="33" borderId="1" xfId="0" applyNumberFormat="1" applyFont="1" applyFill="1" applyBorder="1" applyAlignment="1">
      <alignment horizontal="left" vertical="center" wrapText="1"/>
    </xf>
    <xf numFmtId="166" fontId="0" fillId="33" borderId="1" xfId="0" applyNumberFormat="1" applyFont="1" applyFill="1" applyBorder="1" applyAlignment="1">
      <alignment horizontal="left" vertical="center"/>
    </xf>
    <xf numFmtId="166" fontId="0" fillId="0" borderId="0" xfId="0" applyNumberFormat="1" applyFont="1" applyFill="1" applyAlignment="1">
      <alignment horizontal="left" vertical="center"/>
    </xf>
    <xf numFmtId="166" fontId="22" fillId="0" borderId="1" xfId="0" applyNumberFormat="1" applyFont="1" applyFill="1" applyBorder="1" applyAlignment="1">
      <alignment horizontal="left" vertical="center"/>
    </xf>
    <xf numFmtId="8" fontId="24" fillId="0" borderId="1" xfId="0" applyNumberFormat="1" applyFont="1" applyFill="1" applyBorder="1" applyAlignment="1">
      <alignment horizontal="left"/>
    </xf>
    <xf numFmtId="14" fontId="21" fillId="34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14" fontId="0" fillId="33" borderId="1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14" fontId="24" fillId="0" borderId="1" xfId="0" applyNumberFormat="1" applyFont="1" applyFill="1" applyBorder="1" applyAlignment="1">
      <alignment horizontal="left" vertical="center"/>
    </xf>
    <xf numFmtId="166" fontId="24" fillId="0" borderId="1" xfId="0" applyNumberFormat="1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left" vertical="center"/>
    </xf>
    <xf numFmtId="8" fontId="24" fillId="0" borderId="0" xfId="0" applyNumberFormat="1" applyFont="1" applyFill="1" applyAlignment="1">
      <alignment horizontal="left"/>
    </xf>
    <xf numFmtId="14" fontId="24" fillId="0" borderId="1" xfId="0" applyNumberFormat="1" applyFont="1" applyBorder="1" applyAlignment="1">
      <alignment horizontal="left" vertical="center"/>
    </xf>
    <xf numFmtId="166" fontId="24" fillId="33" borderId="1" xfId="0" applyNumberFormat="1" applyFont="1" applyFill="1" applyBorder="1" applyAlignment="1">
      <alignment horizontal="left" vertical="center"/>
    </xf>
    <xf numFmtId="166" fontId="2" fillId="33" borderId="1" xfId="0" applyNumberFormat="1" applyFont="1" applyFill="1" applyBorder="1" applyAlignment="1">
      <alignment horizontal="left" vertical="center"/>
    </xf>
    <xf numFmtId="14" fontId="2" fillId="34" borderId="1" xfId="0" applyNumberFormat="1" applyFont="1" applyFill="1" applyBorder="1" applyAlignment="1">
      <alignment horizontal="left" vertical="center"/>
    </xf>
    <xf numFmtId="14" fontId="24" fillId="33" borderId="1" xfId="0" applyNumberFormat="1" applyFont="1" applyFill="1" applyBorder="1" applyAlignment="1">
      <alignment horizontal="left" vertical="center"/>
    </xf>
    <xf numFmtId="0" fontId="24" fillId="33" borderId="1" xfId="0" applyFont="1" applyFill="1" applyBorder="1" applyAlignment="1">
      <alignment horizontal="left"/>
    </xf>
    <xf numFmtId="8" fontId="24" fillId="0" borderId="1" xfId="0" applyNumberFormat="1" applyFont="1" applyFill="1" applyBorder="1" applyAlignment="1">
      <alignment horizontal="left" vertical="center"/>
    </xf>
    <xf numFmtId="166" fontId="8" fillId="33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/>
    </xf>
    <xf numFmtId="166" fontId="23" fillId="0" borderId="1" xfId="0" applyNumberFormat="1" applyFont="1" applyFill="1" applyBorder="1" applyAlignment="1">
      <alignment horizontal="left" vertical="center"/>
    </xf>
    <xf numFmtId="166" fontId="8" fillId="0" borderId="0" xfId="0" applyNumberFormat="1" applyFont="1" applyFill="1" applyAlignment="1">
      <alignment horizontal="left"/>
    </xf>
    <xf numFmtId="166" fontId="0" fillId="0" borderId="1" xfId="0" applyNumberFormat="1" applyFont="1" applyBorder="1" applyAlignment="1">
      <alignment horizontal="left" vertical="center"/>
    </xf>
    <xf numFmtId="166" fontId="23" fillId="33" borderId="1" xfId="0" applyNumberFormat="1" applyFont="1" applyFill="1" applyBorder="1" applyAlignment="1">
      <alignment horizontal="left" vertical="center"/>
    </xf>
    <xf numFmtId="166" fontId="8" fillId="0" borderId="0" xfId="0" applyNumberFormat="1" applyFont="1" applyAlignment="1">
      <alignment horizontal="left"/>
    </xf>
    <xf numFmtId="164" fontId="8" fillId="33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8" fillId="3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166" fontId="24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3" fillId="33" borderId="1" xfId="0" applyFont="1" applyFill="1" applyBorder="1" applyAlignment="1">
      <alignment horizontal="left" vertical="center" wrapText="1"/>
    </xf>
    <xf numFmtId="166" fontId="23" fillId="33" borderId="1" xfId="0" applyNumberFormat="1" applyFont="1" applyFill="1" applyBorder="1" applyAlignment="1">
      <alignment horizontal="left" vertical="center" wrapText="1"/>
    </xf>
    <xf numFmtId="0" fontId="23" fillId="33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/>
    </xf>
    <xf numFmtId="6" fontId="8" fillId="0" borderId="1" xfId="0" applyNumberFormat="1" applyFont="1" applyFill="1" applyBorder="1" applyAlignment="1">
      <alignment horizontal="left" vertical="center" wrapText="1"/>
    </xf>
    <xf numFmtId="8" fontId="8" fillId="0" borderId="1" xfId="0" applyNumberFormat="1" applyFont="1" applyFill="1" applyBorder="1" applyAlignment="1">
      <alignment horizontal="left" vertical="center" wrapText="1"/>
    </xf>
    <xf numFmtId="8" fontId="8" fillId="0" borderId="1" xfId="0" applyNumberFormat="1" applyFont="1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  <xf numFmtId="166" fontId="0" fillId="0" borderId="0" xfId="0" applyNumberFormat="1" applyFont="1" applyBorder="1" applyAlignment="1">
      <alignment horizontal="left" vertical="center"/>
    </xf>
    <xf numFmtId="7" fontId="0" fillId="0" borderId="1" xfId="0" applyNumberFormat="1" applyBorder="1" applyAlignment="1">
      <alignment horizontal="left"/>
    </xf>
    <xf numFmtId="6" fontId="8" fillId="0" borderId="1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/>
    </xf>
    <xf numFmtId="166" fontId="24" fillId="33" borderId="1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166" fontId="24" fillId="0" borderId="0" xfId="0" applyNumberFormat="1" applyFont="1" applyAlignment="1">
      <alignment horizontal="left"/>
    </xf>
    <xf numFmtId="6" fontId="24" fillId="0" borderId="1" xfId="0" applyNumberFormat="1" applyFont="1" applyFill="1" applyBorder="1" applyAlignment="1">
      <alignment horizontal="left" vertical="center" wrapText="1"/>
    </xf>
    <xf numFmtId="8" fontId="24" fillId="0" borderId="1" xfId="0" applyNumberFormat="1" applyFont="1" applyFill="1" applyBorder="1" applyAlignment="1">
      <alignment horizontal="left" vertical="center" wrapText="1"/>
    </xf>
    <xf numFmtId="0" fontId="23" fillId="33" borderId="1" xfId="0" applyFont="1" applyFill="1" applyBorder="1" applyAlignment="1">
      <alignment horizontal="left"/>
    </xf>
    <xf numFmtId="0" fontId="23" fillId="34" borderId="1" xfId="0" applyFont="1" applyFill="1" applyBorder="1" applyAlignment="1">
      <alignment horizontal="left" vertical="center" wrapText="1"/>
    </xf>
    <xf numFmtId="0" fontId="23" fillId="33" borderId="1" xfId="0" applyFont="1" applyFill="1" applyBorder="1" applyAlignment="1">
      <alignment horizontal="left" vertical="top" wrapText="1"/>
    </xf>
    <xf numFmtId="0" fontId="8" fillId="3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3" fillId="33" borderId="3" xfId="0" applyFont="1" applyFill="1" applyBorder="1" applyAlignment="1">
      <alignment horizontal="left"/>
    </xf>
    <xf numFmtId="0" fontId="23" fillId="33" borderId="2" xfId="0" applyFont="1" applyFill="1" applyBorder="1" applyAlignment="1">
      <alignment horizontal="left" vertical="center"/>
    </xf>
    <xf numFmtId="0" fontId="23" fillId="34" borderId="4" xfId="0" applyFont="1" applyFill="1" applyBorder="1" applyAlignment="1">
      <alignment horizontal="left" vertical="center" wrapText="1"/>
    </xf>
    <xf numFmtId="0" fontId="23" fillId="33" borderId="4" xfId="0" applyFont="1" applyFill="1" applyBorder="1" applyAlignment="1">
      <alignment horizontal="left" vertical="center" wrapText="1"/>
    </xf>
    <xf numFmtId="166" fontId="23" fillId="33" borderId="4" xfId="0" applyNumberFormat="1" applyFont="1" applyFill="1" applyBorder="1" applyAlignment="1">
      <alignment horizontal="left" vertical="center" wrapText="1"/>
    </xf>
    <xf numFmtId="0" fontId="23" fillId="33" borderId="5" xfId="0" applyFont="1" applyFill="1" applyBorder="1" applyAlignment="1">
      <alignment horizontal="left" vertical="top" wrapText="1"/>
    </xf>
    <xf numFmtId="0" fontId="23" fillId="33" borderId="4" xfId="0" applyFont="1" applyFill="1" applyBorder="1" applyAlignment="1">
      <alignment horizontal="left" vertical="center"/>
    </xf>
    <xf numFmtId="165" fontId="24" fillId="0" borderId="4" xfId="0" applyNumberFormat="1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166" fontId="0" fillId="0" borderId="4" xfId="0" applyNumberFormat="1" applyFont="1" applyBorder="1" applyAlignment="1">
      <alignment horizontal="left"/>
    </xf>
    <xf numFmtId="165" fontId="0" fillId="0" borderId="1" xfId="0" applyNumberForma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6" fontId="24" fillId="0" borderId="1" xfId="0" applyNumberFormat="1" applyFont="1" applyBorder="1" applyAlignment="1">
      <alignment horizontal="left" wrapText="1"/>
    </xf>
    <xf numFmtId="166" fontId="25" fillId="0" borderId="4" xfId="0" applyNumberFormat="1" applyFont="1" applyBorder="1" applyAlignment="1">
      <alignment horizontal="left"/>
    </xf>
    <xf numFmtId="166" fontId="24" fillId="0" borderId="5" xfId="0" applyNumberFormat="1" applyFont="1" applyBorder="1" applyAlignment="1">
      <alignment horizontal="left" wrapText="1"/>
    </xf>
    <xf numFmtId="166" fontId="0" fillId="0" borderId="1" xfId="0" applyNumberFormat="1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5" fontId="0" fillId="0" borderId="1" xfId="0" applyNumberFormat="1" applyFont="1" applyBorder="1" applyAlignment="1">
      <alignment horizontal="left" wrapText="1"/>
    </xf>
    <xf numFmtId="165" fontId="21" fillId="34" borderId="1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/>
    </xf>
    <xf numFmtId="166" fontId="24" fillId="33" borderId="1" xfId="0" applyNumberFormat="1" applyFont="1" applyFill="1" applyBorder="1" applyAlignment="1">
      <alignment horizontal="left" wrapText="1"/>
    </xf>
    <xf numFmtId="166" fontId="24" fillId="33" borderId="0" xfId="0" applyNumberFormat="1" applyFont="1" applyFill="1" applyBorder="1" applyAlignment="1">
      <alignment horizontal="left" wrapText="1"/>
    </xf>
    <xf numFmtId="166" fontId="25" fillId="33" borderId="4" xfId="0" applyNumberFormat="1" applyFont="1" applyFill="1" applyBorder="1" applyAlignment="1">
      <alignment horizontal="left" wrapText="1"/>
    </xf>
    <xf numFmtId="166" fontId="24" fillId="33" borderId="5" xfId="0" applyNumberFormat="1" applyFont="1" applyFill="1" applyBorder="1" applyAlignment="1">
      <alignment horizontal="left" wrapText="1"/>
    </xf>
    <xf numFmtId="166" fontId="0" fillId="33" borderId="1" xfId="0" applyNumberFormat="1" applyFont="1" applyFill="1" applyBorder="1" applyAlignment="1">
      <alignment horizontal="left"/>
    </xf>
    <xf numFmtId="166" fontId="0" fillId="33" borderId="4" xfId="0" applyNumberFormat="1" applyFont="1" applyFill="1" applyBorder="1" applyAlignment="1">
      <alignment horizontal="left"/>
    </xf>
    <xf numFmtId="165" fontId="0" fillId="0" borderId="4" xfId="0" applyNumberFormat="1" applyBorder="1" applyAlignment="1">
      <alignment horizontal="left" wrapText="1"/>
    </xf>
    <xf numFmtId="166" fontId="24" fillId="0" borderId="6" xfId="0" applyNumberFormat="1" applyFont="1" applyBorder="1" applyAlignment="1">
      <alignment horizontal="left" wrapText="1"/>
    </xf>
    <xf numFmtId="166" fontId="25" fillId="0" borderId="6" xfId="0" applyNumberFormat="1" applyFont="1" applyBorder="1" applyAlignment="1">
      <alignment horizontal="left"/>
    </xf>
    <xf numFmtId="166" fontId="0" fillId="0" borderId="6" xfId="0" applyNumberFormat="1" applyFont="1" applyBorder="1" applyAlignment="1">
      <alignment horizontal="left"/>
    </xf>
    <xf numFmtId="165" fontId="2" fillId="34" borderId="4" xfId="0" applyNumberFormat="1" applyFont="1" applyFill="1" applyBorder="1" applyAlignment="1">
      <alignment horizontal="left" vertical="center" wrapText="1"/>
    </xf>
    <xf numFmtId="0" fontId="0" fillId="33" borderId="1" xfId="0" applyFont="1" applyFill="1" applyBorder="1" applyAlignment="1">
      <alignment horizontal="left"/>
    </xf>
    <xf numFmtId="166" fontId="24" fillId="33" borderId="6" xfId="0" applyNumberFormat="1" applyFont="1" applyFill="1" applyBorder="1" applyAlignment="1">
      <alignment horizontal="left" wrapText="1"/>
    </xf>
    <xf numFmtId="166" fontId="26" fillId="33" borderId="6" xfId="0" applyNumberFormat="1" applyFont="1" applyFill="1" applyBorder="1" applyAlignment="1">
      <alignment horizontal="left" wrapText="1"/>
    </xf>
    <xf numFmtId="165" fontId="0" fillId="0" borderId="4" xfId="0" applyNumberFormat="1" applyFont="1" applyBorder="1" applyAlignment="1">
      <alignment horizontal="left" wrapText="1"/>
    </xf>
    <xf numFmtId="166" fontId="24" fillId="0" borderId="1" xfId="0" applyNumberFormat="1" applyFont="1" applyBorder="1" applyAlignment="1">
      <alignment horizontal="left"/>
    </xf>
    <xf numFmtId="166" fontId="24" fillId="0" borderId="4" xfId="0" applyNumberFormat="1" applyFont="1" applyBorder="1" applyAlignment="1">
      <alignment horizontal="left" wrapText="1"/>
    </xf>
    <xf numFmtId="165" fontId="21" fillId="34" borderId="4" xfId="0" applyNumberFormat="1" applyFont="1" applyFill="1" applyBorder="1" applyAlignment="1">
      <alignment horizontal="left" vertical="center" wrapText="1"/>
    </xf>
    <xf numFmtId="166" fontId="24" fillId="33" borderId="4" xfId="0" applyNumberFormat="1" applyFont="1" applyFill="1" applyBorder="1" applyAlignment="1">
      <alignment horizontal="left" wrapText="1"/>
    </xf>
    <xf numFmtId="166" fontId="27" fillId="33" borderId="6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6" fontId="28" fillId="0" borderId="6" xfId="0" applyNumberFormat="1" applyFont="1" applyBorder="1" applyAlignment="1">
      <alignment horizontal="left" wrapText="1"/>
    </xf>
    <xf numFmtId="0" fontId="23" fillId="33" borderId="2" xfId="0" applyFont="1" applyFill="1" applyBorder="1" applyAlignment="1">
      <alignment horizontal="left"/>
    </xf>
    <xf numFmtId="0" fontId="23" fillId="33" borderId="1" xfId="0" applyFont="1" applyFill="1" applyBorder="1" applyAlignment="1">
      <alignment horizontal="left"/>
    </xf>
    <xf numFmtId="0" fontId="8" fillId="0" borderId="0" xfId="0" applyFont="1"/>
    <xf numFmtId="0" fontId="23" fillId="34" borderId="1" xfId="0" applyFont="1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center" vertical="center" wrapText="1"/>
    </xf>
    <xf numFmtId="166" fontId="23" fillId="33" borderId="1" xfId="0" applyNumberFormat="1" applyFont="1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center" vertical="top" wrapText="1"/>
    </xf>
    <xf numFmtId="0" fontId="23" fillId="33" borderId="1" xfId="0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left" vertical="center"/>
    </xf>
    <xf numFmtId="44" fontId="8" fillId="0" borderId="1" xfId="0" applyNumberFormat="1" applyFont="1" applyFill="1" applyBorder="1" applyAlignment="1">
      <alignment horizontal="left" vertical="center" wrapText="1"/>
    </xf>
    <xf numFmtId="44" fontId="8" fillId="0" borderId="0" xfId="0" applyNumberFormat="1" applyFont="1" applyFill="1" applyAlignment="1">
      <alignment horizontal="left"/>
    </xf>
    <xf numFmtId="8" fontId="8" fillId="0" borderId="1" xfId="0" applyNumberFormat="1" applyFont="1" applyFill="1" applyBorder="1" applyAlignment="1">
      <alignment horizontal="left" vertical="top"/>
    </xf>
    <xf numFmtId="14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166" fontId="0" fillId="33" borderId="0" xfId="0" applyNumberFormat="1" applyFont="1" applyFill="1" applyBorder="1" applyAlignment="1">
      <alignment horizontal="left" vertical="center"/>
    </xf>
    <xf numFmtId="166" fontId="8" fillId="33" borderId="1" xfId="0" applyNumberFormat="1" applyFont="1" applyFill="1" applyBorder="1" applyAlignment="1">
      <alignment horizontal="left" vertical="top"/>
    </xf>
    <xf numFmtId="0" fontId="23" fillId="0" borderId="0" xfId="0" applyFont="1" applyAlignment="1">
      <alignment horizontal="left"/>
    </xf>
    <xf numFmtId="166" fontId="8" fillId="0" borderId="1" xfId="0" applyNumberFormat="1" applyFont="1" applyFill="1" applyBorder="1" applyAlignment="1">
      <alignment horizontal="left" vertical="top"/>
    </xf>
    <xf numFmtId="166" fontId="8" fillId="0" borderId="0" xfId="0" applyNumberFormat="1" applyFont="1"/>
    <xf numFmtId="0" fontId="0" fillId="0" borderId="0" xfId="0" applyFont="1"/>
    <xf numFmtId="44" fontId="8" fillId="0" borderId="0" xfId="0" applyNumberFormat="1" applyFont="1"/>
    <xf numFmtId="0" fontId="2" fillId="33" borderId="1" xfId="0" applyFont="1" applyFill="1" applyBorder="1" applyAlignment="1">
      <alignment horizontal="left"/>
    </xf>
    <xf numFmtId="166" fontId="8" fillId="0" borderId="1" xfId="0" applyNumberFormat="1" applyFont="1" applyBorder="1" applyAlignment="1">
      <alignment horizontal="left"/>
    </xf>
    <xf numFmtId="14" fontId="8" fillId="0" borderId="0" xfId="0" applyNumberFormat="1" applyFont="1" applyFill="1" applyAlignment="1">
      <alignment horizontal="left"/>
    </xf>
    <xf numFmtId="166" fontId="8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14" fontId="8" fillId="0" borderId="0" xfId="0" applyNumberFormat="1" applyFont="1" applyAlignment="1">
      <alignment horizontal="left"/>
    </xf>
    <xf numFmtId="166" fontId="0" fillId="0" borderId="3" xfId="0" applyNumberFormat="1" applyFont="1" applyFill="1" applyBorder="1" applyAlignment="1">
      <alignment horizontal="left" vertical="center"/>
    </xf>
    <xf numFmtId="166" fontId="24" fillId="0" borderId="1" xfId="0" applyNumberFormat="1" applyFont="1" applyFill="1" applyBorder="1" applyAlignment="1">
      <alignment horizontal="left" vertical="center" wrapText="1"/>
    </xf>
    <xf numFmtId="14" fontId="24" fillId="34" borderId="1" xfId="0" applyNumberFormat="1" applyFont="1" applyFill="1" applyBorder="1" applyAlignment="1">
      <alignment horizontal="left" vertical="center"/>
    </xf>
    <xf numFmtId="0" fontId="8" fillId="34" borderId="1" xfId="0" applyFont="1" applyFill="1" applyBorder="1" applyAlignment="1">
      <alignment horizontal="left" vertical="center" wrapText="1"/>
    </xf>
    <xf numFmtId="0" fontId="8" fillId="33" borderId="1" xfId="0" applyFont="1" applyFill="1" applyBorder="1" applyAlignment="1">
      <alignment horizontal="left" vertical="top" wrapText="1"/>
    </xf>
    <xf numFmtId="0" fontId="8" fillId="3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6" fontId="8" fillId="0" borderId="1" xfId="0" applyNumberFormat="1" applyFont="1" applyFill="1" applyBorder="1" applyAlignment="1">
      <alignment horizontal="left" vertical="center"/>
    </xf>
    <xf numFmtId="14" fontId="0" fillId="34" borderId="1" xfId="0" applyNumberFormat="1" applyFont="1" applyFill="1" applyBorder="1" applyAlignment="1">
      <alignment horizontal="left" vertical="center"/>
    </xf>
    <xf numFmtId="166" fontId="8" fillId="33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8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7" fontId="0" fillId="0" borderId="0" xfId="0" applyNumberFormat="1" applyFont="1" applyAlignment="1">
      <alignment horizontal="left"/>
    </xf>
    <xf numFmtId="7" fontId="0" fillId="0" borderId="1" xfId="0" applyNumberFormat="1" applyFont="1" applyBorder="1" applyAlignment="1">
      <alignment horizontal="left"/>
    </xf>
    <xf numFmtId="14" fontId="8" fillId="34" borderId="1" xfId="0" applyNumberFormat="1" applyFont="1" applyFill="1" applyBorder="1" applyAlignment="1">
      <alignment horizontal="left" vertical="center" wrapText="1"/>
    </xf>
    <xf numFmtId="8" fontId="0" fillId="0" borderId="1" xfId="0" applyNumberFormat="1" applyFont="1" applyFill="1" applyBorder="1" applyAlignment="1">
      <alignment horizontal="left"/>
    </xf>
    <xf numFmtId="44" fontId="8" fillId="0" borderId="0" xfId="0" applyNumberFormat="1" applyFont="1" applyAlignment="1">
      <alignment horizontal="left"/>
    </xf>
    <xf numFmtId="14" fontId="24" fillId="34" borderId="0" xfId="0" applyNumberFormat="1" applyFont="1" applyFill="1" applyBorder="1" applyAlignment="1">
      <alignment horizontal="left" vertical="center"/>
    </xf>
    <xf numFmtId="166" fontId="8" fillId="35" borderId="1" xfId="0" applyNumberFormat="1" applyFont="1" applyFill="1" applyBorder="1" applyAlignment="1">
      <alignment horizontal="left" vertical="center"/>
    </xf>
    <xf numFmtId="14" fontId="0" fillId="34" borderId="1" xfId="0" applyNumberFormat="1" applyFont="1" applyFill="1" applyBorder="1" applyAlignment="1">
      <alignment horizontal="left"/>
    </xf>
    <xf numFmtId="0" fontId="23" fillId="33" borderId="1" xfId="0" applyFont="1" applyFill="1" applyBorder="1" applyAlignment="1">
      <alignment horizontal="left"/>
    </xf>
    <xf numFmtId="0" fontId="23" fillId="33" borderId="1" xfId="0" applyFont="1" applyFill="1" applyBorder="1" applyAlignment="1">
      <alignment horizontal="left" vertical="center"/>
    </xf>
    <xf numFmtId="0" fontId="23" fillId="33" borderId="1" xfId="0" applyFont="1" applyFill="1" applyBorder="1" applyAlignment="1">
      <alignment horizontal="left" vertical="center" wrapText="1"/>
    </xf>
    <xf numFmtId="0" fontId="23" fillId="33" borderId="1" xfId="0" applyFont="1" applyFill="1" applyBorder="1" applyAlignment="1">
      <alignment horizontal="left" vertical="top" wrapText="1"/>
    </xf>
    <xf numFmtId="166" fontId="23" fillId="33" borderId="1" xfId="0" applyNumberFormat="1" applyFont="1" applyFill="1" applyBorder="1" applyAlignment="1">
      <alignment horizontal="left" vertical="center" wrapText="1"/>
    </xf>
    <xf numFmtId="0" fontId="2" fillId="33" borderId="3" xfId="0" applyFont="1" applyFill="1" applyBorder="1" applyAlignment="1">
      <alignment horizontal="left" vertical="center"/>
    </xf>
    <xf numFmtId="0" fontId="2" fillId="33" borderId="2" xfId="0" applyFont="1" applyFill="1" applyBorder="1" applyAlignment="1">
      <alignment horizontal="left" vertical="center"/>
    </xf>
    <xf numFmtId="0" fontId="2" fillId="33" borderId="1" xfId="0" applyFont="1" applyFill="1" applyBorder="1" applyAlignment="1">
      <alignment horizontal="left"/>
    </xf>
    <xf numFmtId="0" fontId="2" fillId="33" borderId="1" xfId="0" applyFont="1" applyFill="1" applyBorder="1" applyAlignment="1">
      <alignment horizontal="left" vertical="center"/>
    </xf>
    <xf numFmtId="0" fontId="2" fillId="33" borderId="1" xfId="0" applyFont="1" applyFill="1" applyBorder="1" applyAlignment="1">
      <alignment horizontal="left" vertical="center" wrapText="1"/>
    </xf>
    <xf numFmtId="0" fontId="2" fillId="33" borderId="1" xfId="0" applyFont="1" applyFill="1" applyBorder="1" applyAlignment="1">
      <alignment horizontal="left" vertical="top" wrapText="1"/>
    </xf>
    <xf numFmtId="166" fontId="2" fillId="33" borderId="1" xfId="0" applyNumberFormat="1" applyFont="1" applyFill="1" applyBorder="1" applyAlignment="1">
      <alignment horizontal="left" vertical="center" wrapText="1"/>
    </xf>
    <xf numFmtId="0" fontId="23" fillId="33" borderId="3" xfId="0" applyFont="1" applyFill="1" applyBorder="1" applyAlignment="1">
      <alignment horizontal="left" vertical="center"/>
    </xf>
    <xf numFmtId="0" fontId="23" fillId="33" borderId="2" xfId="0" applyFont="1" applyFill="1" applyBorder="1" applyAlignment="1">
      <alignment horizontal="left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3" xfId="29" xr:uid="{00000000-0005-0000-0000-00001C000000}"/>
    <cellStyle name="Explanatory Text" xfId="30" builtinId="53" customBuiltin="1"/>
    <cellStyle name="Followed Hyperlink" xfId="31" builtinId="9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A000000}"/>
    <cellStyle name="Normal 3" xfId="42" xr:uid="{00000000-0005-0000-0000-00002B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mruColors>
      <color rgb="FF66FFCC"/>
      <color rgb="FFFFCC99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CX110"/>
  <sheetViews>
    <sheetView zoomScale="60" zoomScaleNormal="60" workbookViewId="0">
      <pane ySplit="4" topLeftCell="A65" activePane="bottomLeft" state="frozen"/>
      <selection activeCell="E34" sqref="E34"/>
      <selection pane="bottomLeft" activeCell="K94" sqref="K94"/>
    </sheetView>
  </sheetViews>
  <sheetFormatPr defaultColWidth="8.84375" defaultRowHeight="15.5" x14ac:dyDescent="0.35"/>
  <cols>
    <col min="1" max="1" width="22.84375" style="8" customWidth="1"/>
    <col min="2" max="2" width="27.3046875" style="8" customWidth="1"/>
    <col min="3" max="3" width="39.765625" style="8" customWidth="1"/>
    <col min="4" max="4" width="12" style="8" customWidth="1"/>
    <col min="5" max="5" width="12.84375" style="8" bestFit="1" customWidth="1"/>
    <col min="6" max="6" width="22.84375" style="58" bestFit="1" customWidth="1"/>
    <col min="7" max="7" width="11.53515625" style="8" bestFit="1" customWidth="1"/>
    <col min="8" max="8" width="13.07421875" style="8" customWidth="1"/>
    <col min="9" max="9" width="9.84375" style="8" bestFit="1" customWidth="1"/>
    <col min="10" max="10" width="13.23046875" style="8" bestFit="1" customWidth="1"/>
    <col min="11" max="11" width="20.84375" style="8" customWidth="1"/>
    <col min="12" max="12" width="8.84375" style="8"/>
    <col min="13" max="13" width="45.53515625" style="8" bestFit="1" customWidth="1"/>
    <col min="14" max="14" width="23.84375" style="40" bestFit="1" customWidth="1"/>
    <col min="15" max="102" width="8.84375" style="40"/>
    <col min="103" max="16384" width="8.84375" style="8"/>
  </cols>
  <sheetData>
    <row r="1" spans="1:11" x14ac:dyDescent="0.35">
      <c r="A1" s="84" t="s">
        <v>5</v>
      </c>
      <c r="B1" s="181" t="s">
        <v>77</v>
      </c>
      <c r="C1" s="181"/>
      <c r="D1" s="181" t="s">
        <v>30</v>
      </c>
      <c r="E1" s="181"/>
      <c r="F1" s="181"/>
      <c r="G1" s="181"/>
      <c r="H1" s="181"/>
      <c r="I1" s="181"/>
      <c r="J1" s="181"/>
    </row>
    <row r="2" spans="1:11" x14ac:dyDescent="0.35">
      <c r="A2" s="183" t="s">
        <v>68</v>
      </c>
      <c r="B2" s="183" t="s">
        <v>6</v>
      </c>
      <c r="C2" s="183" t="s">
        <v>7</v>
      </c>
      <c r="D2" s="184" t="s">
        <v>8</v>
      </c>
      <c r="E2" s="184"/>
      <c r="F2" s="184"/>
      <c r="G2" s="184" t="s">
        <v>9</v>
      </c>
      <c r="H2" s="184"/>
      <c r="I2" s="182" t="s">
        <v>10</v>
      </c>
      <c r="J2" s="182" t="s">
        <v>4</v>
      </c>
    </row>
    <row r="3" spans="1:11" x14ac:dyDescent="0.35">
      <c r="A3" s="183"/>
      <c r="B3" s="183"/>
      <c r="C3" s="183"/>
      <c r="D3" s="183" t="s">
        <v>12</v>
      </c>
      <c r="E3" s="183" t="s">
        <v>1</v>
      </c>
      <c r="F3" s="185" t="s">
        <v>27</v>
      </c>
      <c r="G3" s="183" t="s">
        <v>13</v>
      </c>
      <c r="H3" s="184" t="s">
        <v>14</v>
      </c>
      <c r="I3" s="182"/>
      <c r="J3" s="182"/>
    </row>
    <row r="4" spans="1:11" x14ac:dyDescent="0.35">
      <c r="A4" s="183"/>
      <c r="B4" s="183"/>
      <c r="C4" s="183"/>
      <c r="D4" s="183"/>
      <c r="E4" s="183"/>
      <c r="F4" s="185"/>
      <c r="G4" s="183"/>
      <c r="H4" s="184"/>
      <c r="I4" s="182"/>
      <c r="J4" s="182"/>
    </row>
    <row r="5" spans="1:11" x14ac:dyDescent="0.35">
      <c r="A5" s="85" t="s">
        <v>18</v>
      </c>
      <c r="B5" s="67"/>
      <c r="C5" s="67"/>
      <c r="D5" s="67"/>
      <c r="E5" s="67"/>
      <c r="F5" s="68"/>
      <c r="G5" s="67"/>
      <c r="H5" s="86"/>
      <c r="I5" s="69"/>
      <c r="J5" s="69"/>
    </row>
    <row r="6" spans="1:11" s="40" customFormat="1" x14ac:dyDescent="0.35">
      <c r="A6" s="25">
        <v>42796</v>
      </c>
      <c r="B6" s="25" t="s">
        <v>33</v>
      </c>
      <c r="C6" s="1" t="s">
        <v>38</v>
      </c>
      <c r="D6" s="9"/>
      <c r="E6" s="9">
        <v>171</v>
      </c>
      <c r="F6" s="9"/>
      <c r="G6" s="9">
        <v>139.6</v>
      </c>
      <c r="H6" s="9"/>
      <c r="I6" s="9"/>
      <c r="J6" s="167">
        <v>171</v>
      </c>
      <c r="K6" s="8"/>
    </row>
    <row r="7" spans="1:11" s="40" customFormat="1" x14ac:dyDescent="0.35">
      <c r="A7" s="25">
        <v>42802</v>
      </c>
      <c r="B7" s="27" t="s">
        <v>33</v>
      </c>
      <c r="C7" s="1" t="s">
        <v>32</v>
      </c>
      <c r="D7" s="9"/>
      <c r="E7" s="9">
        <v>40</v>
      </c>
      <c r="F7" s="9"/>
      <c r="G7" s="9">
        <v>170.65</v>
      </c>
      <c r="H7" s="9"/>
      <c r="I7" s="9"/>
      <c r="J7" s="167">
        <v>40</v>
      </c>
    </row>
    <row r="8" spans="1:11" s="40" customFormat="1" x14ac:dyDescent="0.35">
      <c r="A8" s="25">
        <v>42803</v>
      </c>
      <c r="B8" s="25" t="s">
        <v>31</v>
      </c>
      <c r="C8" s="1" t="s">
        <v>32</v>
      </c>
      <c r="D8" s="9"/>
      <c r="E8" s="9">
        <v>143</v>
      </c>
      <c r="F8" s="9"/>
      <c r="G8" s="9">
        <v>77.59</v>
      </c>
      <c r="H8" s="9"/>
      <c r="I8" s="9"/>
      <c r="J8" s="167">
        <v>143</v>
      </c>
    </row>
    <row r="9" spans="1:11" s="40" customFormat="1" x14ac:dyDescent="0.35">
      <c r="A9" s="25">
        <v>42810</v>
      </c>
      <c r="B9" s="27" t="s">
        <v>33</v>
      </c>
      <c r="C9" s="1" t="s">
        <v>38</v>
      </c>
      <c r="D9" s="9"/>
      <c r="E9" s="9">
        <v>330.3</v>
      </c>
      <c r="F9" s="9"/>
      <c r="G9" s="9">
        <v>139.6</v>
      </c>
      <c r="H9" s="28"/>
      <c r="I9" s="9"/>
      <c r="J9" s="167">
        <v>330.3</v>
      </c>
      <c r="K9" s="8"/>
    </row>
    <row r="10" spans="1:11" s="40" customFormat="1" x14ac:dyDescent="0.35">
      <c r="A10" s="27">
        <v>42814</v>
      </c>
      <c r="B10" s="27" t="s">
        <v>33</v>
      </c>
      <c r="C10" s="1" t="s">
        <v>62</v>
      </c>
      <c r="D10" s="9"/>
      <c r="E10" s="9">
        <v>324</v>
      </c>
      <c r="F10" s="9"/>
      <c r="G10" s="9">
        <v>419.33</v>
      </c>
      <c r="H10" s="28"/>
      <c r="I10" s="9"/>
      <c r="J10" s="167">
        <v>324</v>
      </c>
    </row>
    <row r="11" spans="1:11" s="40" customFormat="1" x14ac:dyDescent="0.35">
      <c r="A11" s="27">
        <v>42830</v>
      </c>
      <c r="B11" s="27" t="s">
        <v>33</v>
      </c>
      <c r="C11" s="1" t="s">
        <v>32</v>
      </c>
      <c r="D11" s="9"/>
      <c r="E11" s="9">
        <v>324</v>
      </c>
      <c r="F11" s="9"/>
      <c r="G11" s="9"/>
      <c r="H11" s="28"/>
      <c r="I11" s="9"/>
      <c r="J11" s="167">
        <v>324</v>
      </c>
    </row>
    <row r="12" spans="1:11" s="40" customFormat="1" x14ac:dyDescent="0.35">
      <c r="A12" s="27">
        <v>42835</v>
      </c>
      <c r="B12" s="27" t="s">
        <v>51</v>
      </c>
      <c r="C12" s="1" t="s">
        <v>32</v>
      </c>
      <c r="D12" s="9"/>
      <c r="E12" s="9">
        <v>7</v>
      </c>
      <c r="F12" s="9"/>
      <c r="G12" s="9"/>
      <c r="H12" s="28"/>
      <c r="I12" s="9"/>
      <c r="J12" s="167">
        <v>7</v>
      </c>
    </row>
    <row r="13" spans="1:11" s="40" customFormat="1" x14ac:dyDescent="0.35">
      <c r="A13" s="27">
        <v>42835</v>
      </c>
      <c r="B13" s="27" t="s">
        <v>41</v>
      </c>
      <c r="C13" s="1" t="s">
        <v>32</v>
      </c>
      <c r="D13" s="9"/>
      <c r="E13" s="9">
        <v>77.5</v>
      </c>
      <c r="F13" s="9"/>
      <c r="G13" s="9">
        <v>95.6</v>
      </c>
      <c r="H13" s="28"/>
      <c r="I13" s="9"/>
      <c r="J13" s="167">
        <v>77.5</v>
      </c>
    </row>
    <row r="14" spans="1:11" s="40" customFormat="1" x14ac:dyDescent="0.35">
      <c r="A14" s="27">
        <v>42836</v>
      </c>
      <c r="B14" s="27" t="s">
        <v>41</v>
      </c>
      <c r="C14" s="1" t="s">
        <v>32</v>
      </c>
      <c r="D14" s="9"/>
      <c r="E14" s="9">
        <v>33.5</v>
      </c>
      <c r="F14" s="9"/>
      <c r="G14" s="9"/>
      <c r="H14" s="28"/>
      <c r="I14" s="9"/>
      <c r="J14" s="167">
        <v>33.5</v>
      </c>
    </row>
    <row r="15" spans="1:11" s="40" customFormat="1" x14ac:dyDescent="0.35">
      <c r="A15" s="27">
        <v>42836</v>
      </c>
      <c r="B15" s="27" t="s">
        <v>41</v>
      </c>
      <c r="C15" s="1" t="s">
        <v>32</v>
      </c>
      <c r="D15" s="9"/>
      <c r="E15" s="9">
        <v>70.8</v>
      </c>
      <c r="F15" s="9"/>
      <c r="G15" s="9"/>
      <c r="H15" s="28"/>
      <c r="I15" s="9"/>
      <c r="J15" s="167">
        <v>70.8</v>
      </c>
    </row>
    <row r="16" spans="1:11" s="40" customFormat="1" x14ac:dyDescent="0.35">
      <c r="A16" s="27">
        <v>42836</v>
      </c>
      <c r="B16" s="27" t="s">
        <v>41</v>
      </c>
      <c r="C16" s="1" t="s">
        <v>37</v>
      </c>
      <c r="D16" s="9"/>
      <c r="E16" s="9">
        <v>-23.5</v>
      </c>
      <c r="F16" s="9"/>
      <c r="G16" s="9"/>
      <c r="H16" s="28"/>
      <c r="I16" s="9"/>
      <c r="J16" s="167">
        <v>-23.5</v>
      </c>
    </row>
    <row r="17" spans="1:11" s="40" customFormat="1" x14ac:dyDescent="0.35">
      <c r="A17" s="27">
        <v>42844</v>
      </c>
      <c r="B17" s="27" t="s">
        <v>33</v>
      </c>
      <c r="C17" s="1" t="s">
        <v>58</v>
      </c>
      <c r="D17" s="9"/>
      <c r="E17" s="9">
        <v>40</v>
      </c>
      <c r="F17" s="9"/>
      <c r="G17" s="9">
        <v>161.15</v>
      </c>
      <c r="H17" s="28"/>
      <c r="I17" s="9"/>
      <c r="J17" s="167">
        <v>40</v>
      </c>
    </row>
    <row r="18" spans="1:11" s="40" customFormat="1" x14ac:dyDescent="0.35">
      <c r="A18" s="27">
        <v>42845</v>
      </c>
      <c r="B18" s="27" t="s">
        <v>31</v>
      </c>
      <c r="C18" s="1" t="s">
        <v>32</v>
      </c>
      <c r="D18" s="9"/>
      <c r="E18" s="9">
        <v>111.7</v>
      </c>
      <c r="F18" s="9"/>
      <c r="G18" s="9">
        <v>77.59</v>
      </c>
      <c r="H18" s="28"/>
      <c r="I18" s="9"/>
      <c r="J18" s="167">
        <v>77.59</v>
      </c>
    </row>
    <row r="19" spans="1:11" s="40" customFormat="1" x14ac:dyDescent="0.35">
      <c r="A19" s="27">
        <v>42846</v>
      </c>
      <c r="B19" s="27" t="s">
        <v>35</v>
      </c>
      <c r="C19" s="1" t="s">
        <v>32</v>
      </c>
      <c r="D19" s="9"/>
      <c r="E19" s="9">
        <v>58.2</v>
      </c>
      <c r="F19" s="9"/>
      <c r="G19" s="9"/>
      <c r="H19" s="28"/>
      <c r="I19" s="9"/>
      <c r="J19" s="167">
        <v>58.2</v>
      </c>
    </row>
    <row r="20" spans="1:11" s="40" customFormat="1" x14ac:dyDescent="0.35">
      <c r="A20" s="27">
        <v>42858</v>
      </c>
      <c r="B20" s="27" t="s">
        <v>33</v>
      </c>
      <c r="C20" s="1" t="s">
        <v>37</v>
      </c>
      <c r="D20" s="9"/>
      <c r="E20" s="9">
        <v>187</v>
      </c>
      <c r="F20" s="9"/>
      <c r="G20" s="9">
        <v>197.7</v>
      </c>
      <c r="H20" s="28">
        <v>26</v>
      </c>
      <c r="I20" s="9"/>
      <c r="J20" s="167">
        <v>187</v>
      </c>
    </row>
    <row r="21" spans="1:11" s="40" customFormat="1" x14ac:dyDescent="0.35">
      <c r="A21" s="27">
        <v>42859</v>
      </c>
      <c r="B21" s="27" t="s">
        <v>33</v>
      </c>
      <c r="C21" s="1" t="s">
        <v>32</v>
      </c>
      <c r="D21" s="9"/>
      <c r="E21" s="9"/>
      <c r="F21" s="9"/>
      <c r="G21" s="9"/>
      <c r="H21" s="28">
        <v>4.5999999999999996</v>
      </c>
      <c r="I21" s="9"/>
      <c r="J21" s="167">
        <v>4.5999999999999996</v>
      </c>
    </row>
    <row r="22" spans="1:11" s="40" customFormat="1" x14ac:dyDescent="0.35">
      <c r="A22" s="27">
        <v>42863</v>
      </c>
      <c r="B22" s="27" t="s">
        <v>33</v>
      </c>
      <c r="C22" s="1" t="s">
        <v>32</v>
      </c>
      <c r="D22" s="9"/>
      <c r="E22" s="9">
        <v>324</v>
      </c>
      <c r="F22" s="9">
        <v>13</v>
      </c>
      <c r="G22" s="9"/>
      <c r="H22" s="28">
        <v>4.0999999999999996</v>
      </c>
      <c r="I22" s="9"/>
      <c r="J22" s="167">
        <v>13</v>
      </c>
    </row>
    <row r="23" spans="1:11" s="40" customFormat="1" x14ac:dyDescent="0.35">
      <c r="A23" s="27">
        <v>42872</v>
      </c>
      <c r="B23" s="27" t="s">
        <v>31</v>
      </c>
      <c r="C23" s="1" t="s">
        <v>32</v>
      </c>
      <c r="D23" s="9"/>
      <c r="E23" s="9"/>
      <c r="F23" s="9"/>
      <c r="G23" s="9">
        <v>145.6</v>
      </c>
      <c r="H23" s="28">
        <v>18.97</v>
      </c>
      <c r="I23" s="9"/>
      <c r="J23" s="167">
        <v>13.97</v>
      </c>
    </row>
    <row r="24" spans="1:11" s="40" customFormat="1" x14ac:dyDescent="0.35">
      <c r="A24" s="27">
        <v>42873</v>
      </c>
      <c r="B24" s="27" t="s">
        <v>31</v>
      </c>
      <c r="C24" s="1" t="s">
        <v>32</v>
      </c>
      <c r="D24" s="9"/>
      <c r="E24" s="9"/>
      <c r="F24" s="9"/>
      <c r="G24" s="9"/>
      <c r="H24" s="28">
        <v>19.87</v>
      </c>
      <c r="I24" s="9"/>
      <c r="J24" s="167">
        <v>5.92</v>
      </c>
    </row>
    <row r="25" spans="1:11" s="40" customFormat="1" x14ac:dyDescent="0.35">
      <c r="A25" s="27">
        <v>42874</v>
      </c>
      <c r="B25" s="27" t="s">
        <v>31</v>
      </c>
      <c r="C25" s="1" t="s">
        <v>32</v>
      </c>
      <c r="D25" s="9"/>
      <c r="E25" s="9">
        <v>58.2</v>
      </c>
      <c r="F25" s="9">
        <v>7</v>
      </c>
      <c r="G25" s="9"/>
      <c r="H25" s="28">
        <v>12.69</v>
      </c>
      <c r="I25" s="9"/>
      <c r="J25" s="167">
        <v>8.99</v>
      </c>
    </row>
    <row r="26" spans="1:11" s="40" customFormat="1" x14ac:dyDescent="0.35">
      <c r="A26" s="27">
        <v>42878</v>
      </c>
      <c r="B26" s="27" t="s">
        <v>33</v>
      </c>
      <c r="C26" s="1" t="s">
        <v>58</v>
      </c>
      <c r="D26" s="9"/>
      <c r="E26" s="9">
        <v>324</v>
      </c>
      <c r="F26" s="9"/>
      <c r="G26" s="9"/>
      <c r="H26" s="28"/>
      <c r="I26" s="9"/>
      <c r="J26" s="167">
        <v>324</v>
      </c>
    </row>
    <row r="27" spans="1:11" s="40" customFormat="1" x14ac:dyDescent="0.35">
      <c r="A27" s="27">
        <v>42880</v>
      </c>
      <c r="B27" s="27" t="s">
        <v>52</v>
      </c>
      <c r="C27" s="1" t="s">
        <v>39</v>
      </c>
      <c r="D27" s="9"/>
      <c r="E27" s="9"/>
      <c r="F27" s="9"/>
      <c r="G27" s="9">
        <v>58.1</v>
      </c>
      <c r="H27" s="28"/>
      <c r="I27" s="9"/>
      <c r="J27" s="167">
        <v>58.1</v>
      </c>
    </row>
    <row r="28" spans="1:11" s="40" customFormat="1" x14ac:dyDescent="0.35">
      <c r="A28" s="27">
        <v>42885</v>
      </c>
      <c r="B28" s="27" t="s">
        <v>42</v>
      </c>
      <c r="C28" s="1" t="s">
        <v>37</v>
      </c>
      <c r="D28" s="9"/>
      <c r="E28" s="9">
        <v>92.1</v>
      </c>
      <c r="F28" s="9"/>
      <c r="G28" s="9">
        <v>99.6</v>
      </c>
      <c r="H28" s="28"/>
      <c r="I28" s="9"/>
      <c r="J28" s="167">
        <v>99.6</v>
      </c>
    </row>
    <row r="29" spans="1:11" s="40" customFormat="1" x14ac:dyDescent="0.35">
      <c r="A29" s="29">
        <v>42887</v>
      </c>
      <c r="B29" s="29" t="s">
        <v>35</v>
      </c>
      <c r="C29" s="1" t="s">
        <v>63</v>
      </c>
      <c r="D29" s="30"/>
      <c r="E29" s="30"/>
      <c r="F29" s="30"/>
      <c r="G29" s="30"/>
      <c r="H29" s="31"/>
      <c r="I29" s="30">
        <v>80</v>
      </c>
      <c r="J29" s="179">
        <v>80</v>
      </c>
      <c r="K29" s="87"/>
    </row>
    <row r="30" spans="1:11" s="40" customFormat="1" x14ac:dyDescent="0.35">
      <c r="A30" s="27">
        <v>42888</v>
      </c>
      <c r="B30" s="27" t="s">
        <v>31</v>
      </c>
      <c r="C30" s="1" t="s">
        <v>37</v>
      </c>
      <c r="D30" s="9"/>
      <c r="E30" s="9">
        <v>116.4</v>
      </c>
      <c r="F30" s="9"/>
      <c r="G30" s="9"/>
      <c r="H30" s="28">
        <v>2.4</v>
      </c>
      <c r="I30" s="9"/>
      <c r="J30" s="167">
        <v>116.4</v>
      </c>
    </row>
    <row r="31" spans="1:11" s="40" customFormat="1" x14ac:dyDescent="0.35">
      <c r="A31" s="27">
        <v>42892</v>
      </c>
      <c r="B31" s="27" t="s">
        <v>43</v>
      </c>
      <c r="C31" s="1" t="s">
        <v>37</v>
      </c>
      <c r="D31" s="9">
        <v>1729.49</v>
      </c>
      <c r="E31" s="9"/>
      <c r="F31" s="9"/>
      <c r="G31" s="9">
        <v>385.68</v>
      </c>
      <c r="H31" s="28"/>
      <c r="I31" s="9"/>
      <c r="J31" s="167">
        <v>1729.49</v>
      </c>
    </row>
    <row r="32" spans="1:11" s="40" customFormat="1" x14ac:dyDescent="0.35">
      <c r="A32" s="27">
        <v>42895</v>
      </c>
      <c r="B32" s="27" t="s">
        <v>43</v>
      </c>
      <c r="C32" s="1" t="s">
        <v>37</v>
      </c>
      <c r="D32" s="9">
        <v>1808.8</v>
      </c>
      <c r="E32" s="9"/>
      <c r="F32" s="9"/>
      <c r="G32" s="9"/>
      <c r="H32" s="28"/>
      <c r="I32" s="9"/>
      <c r="J32" s="167">
        <v>1808.8</v>
      </c>
    </row>
    <row r="33" spans="1:13" s="40" customFormat="1" x14ac:dyDescent="0.35">
      <c r="A33" s="29">
        <v>42899</v>
      </c>
      <c r="B33" s="29" t="s">
        <v>35</v>
      </c>
      <c r="C33" s="1" t="s">
        <v>64</v>
      </c>
      <c r="D33" s="30"/>
      <c r="E33" s="30"/>
      <c r="F33" s="30"/>
      <c r="G33" s="30"/>
      <c r="H33" s="31"/>
      <c r="I33" s="30">
        <v>42.42</v>
      </c>
      <c r="J33" s="179">
        <v>42.42</v>
      </c>
      <c r="K33" s="87"/>
    </row>
    <row r="34" spans="1:13" s="40" customFormat="1" x14ac:dyDescent="0.35">
      <c r="A34" s="27">
        <v>42901</v>
      </c>
      <c r="B34" s="27" t="s">
        <v>33</v>
      </c>
      <c r="C34" s="1" t="s">
        <v>37</v>
      </c>
      <c r="D34" s="9"/>
      <c r="E34" s="9"/>
      <c r="F34" s="9">
        <v>13</v>
      </c>
      <c r="G34" s="9"/>
      <c r="H34" s="28"/>
      <c r="I34" s="9"/>
      <c r="J34" s="167">
        <v>13</v>
      </c>
    </row>
    <row r="35" spans="1:13" s="40" customFormat="1" x14ac:dyDescent="0.35">
      <c r="A35" s="27">
        <v>42901</v>
      </c>
      <c r="B35" s="27" t="s">
        <v>33</v>
      </c>
      <c r="C35" s="1" t="s">
        <v>37</v>
      </c>
      <c r="D35" s="9"/>
      <c r="E35" s="9"/>
      <c r="F35" s="9"/>
      <c r="G35" s="9"/>
      <c r="H35" s="28">
        <v>5</v>
      </c>
      <c r="I35" s="9"/>
      <c r="J35" s="167">
        <v>3.98</v>
      </c>
    </row>
    <row r="36" spans="1:13" s="40" customFormat="1" x14ac:dyDescent="0.35">
      <c r="A36" s="175" t="s">
        <v>19</v>
      </c>
      <c r="B36" s="32"/>
      <c r="C36" s="2"/>
      <c r="D36" s="33"/>
      <c r="E36" s="33"/>
      <c r="F36" s="33"/>
      <c r="G36" s="33"/>
      <c r="H36" s="33"/>
      <c r="I36" s="33"/>
      <c r="J36" s="169"/>
      <c r="L36" s="88"/>
      <c r="M36" s="88"/>
    </row>
    <row r="37" spans="1:13" s="40" customFormat="1" x14ac:dyDescent="0.35">
      <c r="A37" s="27">
        <v>42900</v>
      </c>
      <c r="B37" s="27" t="s">
        <v>33</v>
      </c>
      <c r="C37" s="10" t="s">
        <v>37</v>
      </c>
      <c r="D37" s="9"/>
      <c r="E37" s="9">
        <v>35</v>
      </c>
      <c r="F37" s="9"/>
      <c r="G37" s="9">
        <v>108.48</v>
      </c>
      <c r="H37" s="28"/>
      <c r="I37" s="9"/>
      <c r="J37" s="167">
        <v>35</v>
      </c>
    </row>
    <row r="38" spans="1:13" s="40" customFormat="1" x14ac:dyDescent="0.35">
      <c r="A38" s="27">
        <v>42901</v>
      </c>
      <c r="B38" s="27" t="s">
        <v>33</v>
      </c>
      <c r="C38" s="10" t="s">
        <v>37</v>
      </c>
      <c r="D38" s="9"/>
      <c r="E38" s="9">
        <v>115</v>
      </c>
      <c r="F38" s="9"/>
      <c r="G38" s="9"/>
      <c r="H38" s="28"/>
      <c r="I38" s="9"/>
      <c r="J38" s="167">
        <v>115</v>
      </c>
    </row>
    <row r="39" spans="1:13" s="40" customFormat="1" x14ac:dyDescent="0.35">
      <c r="A39" s="29">
        <v>42914</v>
      </c>
      <c r="B39" s="29" t="s">
        <v>33</v>
      </c>
      <c r="C39" s="10" t="s">
        <v>37</v>
      </c>
      <c r="D39" s="30"/>
      <c r="E39" s="30">
        <v>162</v>
      </c>
      <c r="F39" s="30"/>
      <c r="G39" s="30"/>
      <c r="H39" s="31"/>
      <c r="I39" s="30"/>
      <c r="J39" s="179">
        <v>162</v>
      </c>
    </row>
    <row r="40" spans="1:13" s="40" customFormat="1" x14ac:dyDescent="0.35">
      <c r="A40" s="27">
        <v>42915</v>
      </c>
      <c r="B40" s="27" t="s">
        <v>44</v>
      </c>
      <c r="C40" s="10" t="s">
        <v>37</v>
      </c>
      <c r="D40" s="9"/>
      <c r="E40" s="9">
        <v>146</v>
      </c>
      <c r="F40" s="9"/>
      <c r="G40" s="9"/>
      <c r="H40" s="28"/>
      <c r="I40" s="9"/>
      <c r="J40" s="167">
        <v>146</v>
      </c>
    </row>
    <row r="41" spans="1:13" s="40" customFormat="1" x14ac:dyDescent="0.35">
      <c r="A41" s="29">
        <v>42920</v>
      </c>
      <c r="B41" s="29" t="s">
        <v>45</v>
      </c>
      <c r="C41" s="10" t="s">
        <v>37</v>
      </c>
      <c r="D41" s="30"/>
      <c r="E41" s="30">
        <v>162</v>
      </c>
      <c r="F41" s="30"/>
      <c r="G41" s="30"/>
      <c r="H41" s="9">
        <v>23.85</v>
      </c>
      <c r="I41" s="30"/>
      <c r="J41" s="179">
        <v>162</v>
      </c>
    </row>
    <row r="42" spans="1:13" s="40" customFormat="1" x14ac:dyDescent="0.35">
      <c r="A42" s="29">
        <v>42920</v>
      </c>
      <c r="B42" s="29" t="s">
        <v>45</v>
      </c>
      <c r="C42" s="10" t="s">
        <v>37</v>
      </c>
      <c r="D42" s="30"/>
      <c r="E42" s="30">
        <v>38.1</v>
      </c>
      <c r="F42" s="30"/>
      <c r="G42" s="30"/>
      <c r="H42" s="31"/>
      <c r="I42" s="30"/>
      <c r="J42" s="179">
        <v>38.1</v>
      </c>
    </row>
    <row r="43" spans="1:13" s="40" customFormat="1" x14ac:dyDescent="0.35">
      <c r="A43" s="27">
        <v>42923</v>
      </c>
      <c r="B43" s="27" t="s">
        <v>45</v>
      </c>
      <c r="C43" s="10" t="s">
        <v>37</v>
      </c>
      <c r="D43" s="9"/>
      <c r="E43" s="9">
        <v>119.4</v>
      </c>
      <c r="F43" s="34"/>
      <c r="G43" s="9"/>
      <c r="H43" s="28"/>
      <c r="I43" s="9"/>
      <c r="J43" s="167">
        <v>119.4</v>
      </c>
    </row>
    <row r="44" spans="1:13" s="40" customFormat="1" x14ac:dyDescent="0.35">
      <c r="A44" s="27">
        <v>42925</v>
      </c>
      <c r="B44" s="27" t="s">
        <v>50</v>
      </c>
      <c r="C44" s="1" t="s">
        <v>39</v>
      </c>
      <c r="D44" s="35"/>
      <c r="E44" s="9">
        <v>150</v>
      </c>
      <c r="F44" s="9">
        <v>11</v>
      </c>
      <c r="G44" s="9"/>
      <c r="H44" s="9"/>
      <c r="I44" s="9"/>
      <c r="J44" s="167">
        <v>150</v>
      </c>
    </row>
    <row r="45" spans="1:13" s="40" customFormat="1" x14ac:dyDescent="0.35">
      <c r="A45" s="27">
        <v>42930</v>
      </c>
      <c r="B45" s="27" t="s">
        <v>50</v>
      </c>
      <c r="C45" s="1" t="s">
        <v>39</v>
      </c>
      <c r="D45" s="35"/>
      <c r="E45" s="9">
        <v>76</v>
      </c>
      <c r="F45" s="9"/>
      <c r="G45" s="9">
        <v>87.2</v>
      </c>
      <c r="H45" s="9"/>
      <c r="I45" s="9"/>
      <c r="J45" s="167">
        <v>163.19999999999999</v>
      </c>
    </row>
    <row r="46" spans="1:13" s="40" customFormat="1" x14ac:dyDescent="0.35">
      <c r="A46" s="27">
        <v>42948</v>
      </c>
      <c r="B46" s="27" t="s">
        <v>31</v>
      </c>
      <c r="C46" s="10" t="s">
        <v>37</v>
      </c>
      <c r="D46" s="9"/>
      <c r="E46" s="9">
        <v>52.5</v>
      </c>
      <c r="F46" s="36">
        <v>7</v>
      </c>
      <c r="G46" s="9"/>
      <c r="H46" s="28">
        <v>21.38</v>
      </c>
      <c r="I46" s="9"/>
      <c r="J46" s="167">
        <v>7</v>
      </c>
    </row>
    <row r="47" spans="1:13" s="40" customFormat="1" x14ac:dyDescent="0.35">
      <c r="A47" s="27">
        <v>42948</v>
      </c>
      <c r="B47" s="27" t="s">
        <v>33</v>
      </c>
      <c r="C47" s="10" t="s">
        <v>37</v>
      </c>
      <c r="D47" s="9"/>
      <c r="E47" s="9">
        <v>163.69999999999999</v>
      </c>
      <c r="F47" s="9"/>
      <c r="G47" s="9"/>
      <c r="H47" s="28"/>
      <c r="I47" s="9"/>
      <c r="J47" s="167">
        <v>163.69999999999999</v>
      </c>
    </row>
    <row r="48" spans="1:13" s="40" customFormat="1" x14ac:dyDescent="0.35">
      <c r="A48" s="29">
        <v>42948</v>
      </c>
      <c r="B48" s="29" t="s">
        <v>53</v>
      </c>
      <c r="C48" s="10" t="s">
        <v>65</v>
      </c>
      <c r="D48" s="30"/>
      <c r="E48" s="30"/>
      <c r="F48" s="30"/>
      <c r="G48" s="30">
        <v>177.58</v>
      </c>
      <c r="H48" s="31"/>
      <c r="I48" s="30"/>
      <c r="J48" s="179">
        <v>177.58</v>
      </c>
    </row>
    <row r="49" spans="1:11" s="40" customFormat="1" x14ac:dyDescent="0.35">
      <c r="A49" s="27">
        <v>42949</v>
      </c>
      <c r="B49" s="27" t="s">
        <v>31</v>
      </c>
      <c r="C49" s="1" t="s">
        <v>37</v>
      </c>
      <c r="D49" s="9"/>
      <c r="E49" s="9"/>
      <c r="F49" s="9"/>
      <c r="G49" s="9"/>
      <c r="H49" s="28">
        <v>18.54</v>
      </c>
      <c r="I49" s="9"/>
      <c r="J49" s="167">
        <v>5</v>
      </c>
    </row>
    <row r="50" spans="1:11" s="40" customFormat="1" x14ac:dyDescent="0.35">
      <c r="A50" s="27">
        <v>42950</v>
      </c>
      <c r="B50" s="27" t="s">
        <v>31</v>
      </c>
      <c r="C50" s="1" t="s">
        <v>37</v>
      </c>
      <c r="D50" s="9"/>
      <c r="E50" s="9">
        <v>58.2</v>
      </c>
      <c r="F50" s="36">
        <v>7</v>
      </c>
      <c r="G50" s="9"/>
      <c r="H50" s="36">
        <v>2.54</v>
      </c>
      <c r="I50" s="9"/>
      <c r="J50" s="167">
        <v>7</v>
      </c>
    </row>
    <row r="51" spans="1:11" s="40" customFormat="1" x14ac:dyDescent="0.35">
      <c r="A51" s="27">
        <v>42963</v>
      </c>
      <c r="B51" s="27" t="s">
        <v>33</v>
      </c>
      <c r="C51" s="1" t="s">
        <v>37</v>
      </c>
      <c r="D51" s="9"/>
      <c r="E51" s="9">
        <v>324</v>
      </c>
      <c r="F51" s="9"/>
      <c r="G51" s="9"/>
      <c r="H51" s="28"/>
      <c r="I51" s="9"/>
      <c r="J51" s="167">
        <v>324</v>
      </c>
    </row>
    <row r="52" spans="1:11" s="40" customFormat="1" x14ac:dyDescent="0.35">
      <c r="A52" s="27">
        <v>42968</v>
      </c>
      <c r="B52" s="27" t="s">
        <v>53</v>
      </c>
      <c r="C52" s="1" t="s">
        <v>37</v>
      </c>
      <c r="D52" s="9"/>
      <c r="E52" s="9"/>
      <c r="F52" s="9"/>
      <c r="G52" s="9">
        <v>68.59</v>
      </c>
      <c r="H52" s="9">
        <v>14.99</v>
      </c>
      <c r="I52" s="9"/>
      <c r="J52" s="167">
        <v>68.59</v>
      </c>
      <c r="K52" s="8"/>
    </row>
    <row r="53" spans="1:11" s="40" customFormat="1" ht="14.15" customHeight="1" x14ac:dyDescent="0.35">
      <c r="A53" s="27">
        <v>42971</v>
      </c>
      <c r="B53" s="27" t="s">
        <v>54</v>
      </c>
      <c r="C53" s="1" t="s">
        <v>37</v>
      </c>
      <c r="D53" s="9"/>
      <c r="E53" s="9">
        <v>280.39999999999998</v>
      </c>
      <c r="F53" s="9"/>
      <c r="G53" s="9"/>
      <c r="H53" s="9">
        <v>25.89</v>
      </c>
      <c r="I53" s="9"/>
      <c r="J53" s="167">
        <v>280.39999999999998</v>
      </c>
      <c r="K53" s="8"/>
    </row>
    <row r="54" spans="1:11" s="40" customFormat="1" x14ac:dyDescent="0.35">
      <c r="A54" s="27">
        <v>42978</v>
      </c>
      <c r="B54" s="27" t="s">
        <v>33</v>
      </c>
      <c r="C54" s="1" t="s">
        <v>37</v>
      </c>
      <c r="D54" s="9"/>
      <c r="E54" s="9">
        <v>80</v>
      </c>
      <c r="F54" s="9"/>
      <c r="G54" s="9"/>
      <c r="H54" s="28"/>
      <c r="I54" s="9"/>
      <c r="J54" s="167">
        <v>80</v>
      </c>
      <c r="K54" s="8"/>
    </row>
    <row r="55" spans="1:11" s="40" customFormat="1" x14ac:dyDescent="0.35">
      <c r="A55" s="25"/>
      <c r="B55" s="27"/>
      <c r="C55" s="1"/>
      <c r="D55" s="9"/>
      <c r="E55" s="9"/>
      <c r="F55" s="9"/>
      <c r="G55" s="9"/>
      <c r="H55" s="9"/>
      <c r="I55" s="9"/>
      <c r="J55" s="167"/>
      <c r="K55" s="8"/>
    </row>
    <row r="56" spans="1:11" s="40" customFormat="1" x14ac:dyDescent="0.35">
      <c r="A56" s="168" t="s">
        <v>20</v>
      </c>
      <c r="B56" s="32"/>
      <c r="C56" s="2"/>
      <c r="D56" s="33"/>
      <c r="E56" s="33"/>
      <c r="F56" s="33"/>
      <c r="G56" s="33"/>
      <c r="H56" s="33"/>
      <c r="I56" s="33"/>
      <c r="J56" s="169"/>
      <c r="K56" s="8"/>
    </row>
    <row r="57" spans="1:11" s="40" customFormat="1" x14ac:dyDescent="0.35">
      <c r="A57" s="27">
        <v>42989</v>
      </c>
      <c r="B57" s="27" t="s">
        <v>55</v>
      </c>
      <c r="C57" s="1" t="s">
        <v>37</v>
      </c>
      <c r="D57" s="9"/>
      <c r="E57" s="9">
        <v>94.1</v>
      </c>
      <c r="F57" s="9"/>
      <c r="G57" s="9"/>
      <c r="H57" s="28"/>
      <c r="I57" s="9"/>
      <c r="J57" s="167">
        <v>94.1</v>
      </c>
    </row>
    <row r="58" spans="1:11" s="40" customFormat="1" x14ac:dyDescent="0.35">
      <c r="A58" s="27">
        <v>42991</v>
      </c>
      <c r="B58" s="27" t="s">
        <v>50</v>
      </c>
      <c r="C58" s="1" t="s">
        <v>66</v>
      </c>
      <c r="D58" s="9"/>
      <c r="E58" s="9">
        <v>110.5</v>
      </c>
      <c r="F58" s="9"/>
      <c r="G58" s="9"/>
      <c r="H58" s="28"/>
      <c r="I58" s="9"/>
      <c r="J58" s="167">
        <v>110.5</v>
      </c>
    </row>
    <row r="59" spans="1:11" s="40" customFormat="1" x14ac:dyDescent="0.35">
      <c r="A59" s="27">
        <v>43018</v>
      </c>
      <c r="B59" s="27" t="s">
        <v>55</v>
      </c>
      <c r="C59" s="10" t="s">
        <v>32</v>
      </c>
      <c r="D59" s="9"/>
      <c r="E59" s="38"/>
      <c r="F59" s="9">
        <v>20.93</v>
      </c>
      <c r="G59" s="9"/>
      <c r="H59" s="28"/>
      <c r="I59" s="9"/>
      <c r="J59" s="167">
        <v>20.93</v>
      </c>
    </row>
    <row r="60" spans="1:11" s="40" customFormat="1" x14ac:dyDescent="0.35">
      <c r="A60" s="27">
        <v>43018</v>
      </c>
      <c r="B60" s="27" t="s">
        <v>31</v>
      </c>
      <c r="C60" s="10" t="s">
        <v>32</v>
      </c>
      <c r="D60" s="9"/>
      <c r="E60" s="9">
        <v>60.5</v>
      </c>
      <c r="F60" s="9"/>
      <c r="G60" s="9"/>
      <c r="H60" s="28"/>
      <c r="I60" s="9"/>
      <c r="J60" s="167">
        <v>60.5</v>
      </c>
    </row>
    <row r="61" spans="1:11" s="40" customFormat="1" x14ac:dyDescent="0.35">
      <c r="A61" s="27">
        <v>43018</v>
      </c>
      <c r="B61" s="27" t="s">
        <v>33</v>
      </c>
      <c r="C61" s="10" t="s">
        <v>65</v>
      </c>
      <c r="D61" s="9"/>
      <c r="E61" s="9">
        <v>36</v>
      </c>
      <c r="F61" s="9"/>
      <c r="G61" s="9">
        <v>284.60000000000002</v>
      </c>
      <c r="H61" s="28">
        <v>25.6</v>
      </c>
      <c r="I61" s="9"/>
      <c r="J61" s="167">
        <v>284.60000000000002</v>
      </c>
    </row>
    <row r="62" spans="1:11" s="40" customFormat="1" x14ac:dyDescent="0.35">
      <c r="A62" s="27">
        <v>43019</v>
      </c>
      <c r="B62" s="27" t="s">
        <v>54</v>
      </c>
      <c r="C62" s="10" t="s">
        <v>32</v>
      </c>
      <c r="D62" s="9"/>
      <c r="E62" s="9">
        <v>12.3</v>
      </c>
      <c r="F62" s="9"/>
      <c r="G62" s="9"/>
      <c r="H62" s="28">
        <v>23.63</v>
      </c>
      <c r="I62" s="9"/>
      <c r="J62" s="167">
        <v>4.1900000000000004</v>
      </c>
    </row>
    <row r="63" spans="1:11" s="40" customFormat="1" x14ac:dyDescent="0.35">
      <c r="A63" s="27">
        <v>43020</v>
      </c>
      <c r="B63" s="27" t="s">
        <v>50</v>
      </c>
      <c r="C63" s="10" t="s">
        <v>32</v>
      </c>
      <c r="D63" s="9"/>
      <c r="E63" s="9">
        <v>116.1</v>
      </c>
      <c r="F63" s="9"/>
      <c r="G63" s="9"/>
      <c r="H63" s="28">
        <v>3.19</v>
      </c>
      <c r="I63" s="9"/>
      <c r="J63" s="167">
        <v>34.5</v>
      </c>
    </row>
    <row r="64" spans="1:11" s="40" customFormat="1" x14ac:dyDescent="0.35">
      <c r="A64" s="27">
        <v>43033</v>
      </c>
      <c r="B64" s="27" t="s">
        <v>44</v>
      </c>
      <c r="C64" s="10" t="s">
        <v>32</v>
      </c>
      <c r="D64" s="9"/>
      <c r="E64" s="9">
        <v>118.4</v>
      </c>
      <c r="F64" s="9"/>
      <c r="G64" s="9"/>
      <c r="H64" s="28"/>
      <c r="I64" s="9"/>
      <c r="J64" s="167">
        <v>118.4</v>
      </c>
    </row>
    <row r="65" spans="1:11" s="40" customFormat="1" x14ac:dyDescent="0.35">
      <c r="A65" s="27">
        <v>43039</v>
      </c>
      <c r="B65" s="27" t="s">
        <v>44</v>
      </c>
      <c r="C65" s="10" t="s">
        <v>32</v>
      </c>
      <c r="D65" s="9"/>
      <c r="E65" s="9">
        <v>118.4</v>
      </c>
      <c r="F65" s="9"/>
      <c r="G65" s="9"/>
      <c r="H65" s="28"/>
      <c r="I65" s="9"/>
      <c r="J65" s="167">
        <v>118.4</v>
      </c>
    </row>
    <row r="66" spans="1:11" s="40" customFormat="1" x14ac:dyDescent="0.35">
      <c r="A66" s="27">
        <v>43040</v>
      </c>
      <c r="B66" s="27" t="s">
        <v>52</v>
      </c>
      <c r="C66" s="10" t="s">
        <v>32</v>
      </c>
      <c r="D66" s="9"/>
      <c r="E66" s="9">
        <v>33</v>
      </c>
      <c r="F66" s="9">
        <v>5</v>
      </c>
      <c r="G66" s="9">
        <v>75.599999999999994</v>
      </c>
      <c r="H66" s="28">
        <v>25</v>
      </c>
      <c r="I66" s="9"/>
      <c r="J66" s="167">
        <v>2.7</v>
      </c>
    </row>
    <row r="67" spans="1:11" s="40" customFormat="1" x14ac:dyDescent="0.35">
      <c r="A67" s="27">
        <v>43041</v>
      </c>
      <c r="B67" s="27" t="s">
        <v>52</v>
      </c>
      <c r="C67" s="10" t="s">
        <v>32</v>
      </c>
      <c r="D67" s="9"/>
      <c r="E67" s="9"/>
      <c r="F67" s="9"/>
      <c r="G67" s="9"/>
      <c r="H67" s="28">
        <v>15.45</v>
      </c>
      <c r="I67" s="9"/>
      <c r="J67" s="167">
        <v>13.5</v>
      </c>
    </row>
    <row r="68" spans="1:11" s="40" customFormat="1" x14ac:dyDescent="0.35">
      <c r="A68" s="27">
        <v>43041</v>
      </c>
      <c r="B68" s="27" t="s">
        <v>33</v>
      </c>
      <c r="C68" s="10" t="s">
        <v>32</v>
      </c>
      <c r="D68" s="9"/>
      <c r="E68" s="9"/>
      <c r="F68" s="9"/>
      <c r="G68" s="9">
        <v>180.6</v>
      </c>
      <c r="H68" s="28"/>
      <c r="I68" s="9"/>
      <c r="J68" s="167">
        <v>180.6</v>
      </c>
      <c r="K68" s="89"/>
    </row>
    <row r="69" spans="1:11" s="40" customFormat="1" x14ac:dyDescent="0.35">
      <c r="A69" s="27">
        <v>43042</v>
      </c>
      <c r="B69" s="27" t="s">
        <v>33</v>
      </c>
      <c r="C69" s="10" t="s">
        <v>32</v>
      </c>
      <c r="D69" s="9"/>
      <c r="E69" s="9">
        <v>162</v>
      </c>
      <c r="F69" s="9"/>
      <c r="G69" s="9"/>
      <c r="H69" s="28"/>
      <c r="I69" s="9"/>
      <c r="J69" s="167">
        <v>162</v>
      </c>
    </row>
    <row r="70" spans="1:11" s="40" customFormat="1" x14ac:dyDescent="0.35">
      <c r="A70" s="27">
        <v>43042</v>
      </c>
      <c r="B70" s="27" t="s">
        <v>33</v>
      </c>
      <c r="C70" s="10" t="s">
        <v>32</v>
      </c>
      <c r="D70" s="9"/>
      <c r="E70" s="9">
        <v>148</v>
      </c>
      <c r="F70" s="9"/>
      <c r="G70" s="9"/>
      <c r="H70" s="28"/>
      <c r="I70" s="9"/>
      <c r="J70" s="167">
        <v>148</v>
      </c>
    </row>
    <row r="71" spans="1:11" s="40" customFormat="1" x14ac:dyDescent="0.35">
      <c r="A71" s="27">
        <v>43045</v>
      </c>
      <c r="B71" s="27" t="s">
        <v>33</v>
      </c>
      <c r="C71" s="10" t="s">
        <v>32</v>
      </c>
      <c r="D71" s="9"/>
      <c r="E71" s="9">
        <v>36</v>
      </c>
      <c r="F71" s="9">
        <v>6</v>
      </c>
      <c r="G71" s="9">
        <v>186.2</v>
      </c>
      <c r="H71" s="28">
        <v>24.15</v>
      </c>
      <c r="I71" s="9"/>
      <c r="J71" s="167">
        <v>186.2</v>
      </c>
    </row>
    <row r="72" spans="1:11" s="40" customFormat="1" x14ac:dyDescent="0.35">
      <c r="A72" s="27">
        <v>43046</v>
      </c>
      <c r="B72" s="27" t="s">
        <v>54</v>
      </c>
      <c r="C72" s="10" t="s">
        <v>32</v>
      </c>
      <c r="D72" s="9"/>
      <c r="E72" s="9">
        <v>162</v>
      </c>
      <c r="F72" s="9">
        <v>8</v>
      </c>
      <c r="G72" s="9"/>
      <c r="H72" s="28">
        <v>1.25</v>
      </c>
      <c r="I72" s="9"/>
      <c r="J72" s="167">
        <v>162</v>
      </c>
    </row>
    <row r="73" spans="1:11" s="40" customFormat="1" x14ac:dyDescent="0.35">
      <c r="A73" s="27">
        <v>43048</v>
      </c>
      <c r="B73" s="27" t="s">
        <v>33</v>
      </c>
      <c r="C73" s="10" t="s">
        <v>32</v>
      </c>
      <c r="D73" s="9"/>
      <c r="E73" s="9">
        <v>89.9</v>
      </c>
      <c r="F73" s="9"/>
      <c r="G73" s="9">
        <v>145.6</v>
      </c>
      <c r="H73" s="28">
        <v>24</v>
      </c>
      <c r="I73" s="9"/>
      <c r="J73" s="167">
        <v>145.6</v>
      </c>
    </row>
    <row r="74" spans="1:11" s="40" customFormat="1" x14ac:dyDescent="0.35">
      <c r="A74" s="27">
        <v>43049</v>
      </c>
      <c r="B74" s="27" t="s">
        <v>33</v>
      </c>
      <c r="C74" s="10" t="s">
        <v>32</v>
      </c>
      <c r="D74" s="9"/>
      <c r="E74" s="9">
        <v>162</v>
      </c>
      <c r="F74" s="9">
        <v>16</v>
      </c>
      <c r="G74" s="9"/>
      <c r="H74" s="28">
        <v>6.6</v>
      </c>
      <c r="I74" s="9"/>
      <c r="J74" s="167">
        <v>162</v>
      </c>
    </row>
    <row r="75" spans="1:11" s="40" customFormat="1" x14ac:dyDescent="0.35">
      <c r="A75" s="27">
        <v>43066</v>
      </c>
      <c r="B75" s="27" t="s">
        <v>44</v>
      </c>
      <c r="C75" s="10" t="s">
        <v>32</v>
      </c>
      <c r="D75" s="9"/>
      <c r="E75" s="9">
        <v>59.2</v>
      </c>
      <c r="F75" s="9"/>
      <c r="G75" s="9"/>
      <c r="H75" s="28"/>
      <c r="I75" s="9"/>
      <c r="J75" s="167">
        <v>59.2</v>
      </c>
    </row>
    <row r="76" spans="1:11" s="40" customFormat="1" x14ac:dyDescent="0.35">
      <c r="A76" s="27">
        <v>43067</v>
      </c>
      <c r="B76" s="27" t="s">
        <v>54</v>
      </c>
      <c r="C76" s="10" t="s">
        <v>32</v>
      </c>
      <c r="D76" s="9"/>
      <c r="E76" s="9">
        <v>85.9</v>
      </c>
      <c r="F76" s="9"/>
      <c r="G76" s="9"/>
      <c r="H76" s="28">
        <v>10</v>
      </c>
      <c r="I76" s="9"/>
      <c r="J76" s="167">
        <v>3.98</v>
      </c>
    </row>
    <row r="77" spans="1:11" s="40" customFormat="1" x14ac:dyDescent="0.35">
      <c r="A77" s="27">
        <v>43067</v>
      </c>
      <c r="B77" s="27" t="s">
        <v>31</v>
      </c>
      <c r="C77" s="10" t="s">
        <v>32</v>
      </c>
      <c r="D77" s="9"/>
      <c r="E77" s="9">
        <v>146</v>
      </c>
      <c r="F77" s="9"/>
      <c r="G77" s="9"/>
      <c r="H77" s="28"/>
      <c r="I77" s="9"/>
      <c r="J77" s="167">
        <v>146</v>
      </c>
    </row>
    <row r="78" spans="1:11" s="40" customFormat="1" x14ac:dyDescent="0.35">
      <c r="A78" s="27">
        <v>43069</v>
      </c>
      <c r="B78" s="27" t="s">
        <v>44</v>
      </c>
      <c r="C78" s="10" t="s">
        <v>32</v>
      </c>
      <c r="D78" s="9"/>
      <c r="E78" s="9"/>
      <c r="F78" s="9"/>
      <c r="G78" s="9"/>
      <c r="H78" s="28">
        <v>2.14</v>
      </c>
      <c r="I78" s="9"/>
      <c r="J78" s="167">
        <v>2.14</v>
      </c>
    </row>
    <row r="79" spans="1:11" s="40" customFormat="1" x14ac:dyDescent="0.35">
      <c r="A79" s="27">
        <v>43080</v>
      </c>
      <c r="B79" s="27" t="s">
        <v>33</v>
      </c>
      <c r="C79" s="10" t="s">
        <v>37</v>
      </c>
      <c r="D79" s="9"/>
      <c r="E79" s="9">
        <v>103.1</v>
      </c>
      <c r="F79" s="9"/>
      <c r="G79" s="9">
        <v>139.6</v>
      </c>
      <c r="H79" s="28">
        <v>11.55</v>
      </c>
      <c r="I79" s="9"/>
      <c r="J79" s="167">
        <v>17.2</v>
      </c>
    </row>
    <row r="80" spans="1:11" s="40" customFormat="1" x14ac:dyDescent="0.35">
      <c r="A80" s="27">
        <v>43081</v>
      </c>
      <c r="B80" s="27" t="s">
        <v>33</v>
      </c>
      <c r="C80" s="11" t="s">
        <v>37</v>
      </c>
      <c r="D80" s="9"/>
      <c r="E80" s="9">
        <v>162</v>
      </c>
      <c r="F80" s="9"/>
      <c r="G80" s="9"/>
      <c r="H80" s="28">
        <v>4.49</v>
      </c>
      <c r="I80" s="9"/>
      <c r="J80" s="167">
        <v>4.49</v>
      </c>
    </row>
    <row r="81" spans="1:11" s="40" customFormat="1" x14ac:dyDescent="0.35">
      <c r="A81" s="27"/>
      <c r="B81" s="27"/>
      <c r="C81" s="1"/>
      <c r="D81" s="9"/>
      <c r="E81" s="9"/>
      <c r="F81" s="9"/>
      <c r="G81" s="9"/>
      <c r="H81" s="28"/>
      <c r="I81" s="9"/>
      <c r="J81" s="167">
        <v>0</v>
      </c>
    </row>
    <row r="82" spans="1:11" s="40" customFormat="1" x14ac:dyDescent="0.35">
      <c r="A82" s="180" t="s">
        <v>21</v>
      </c>
      <c r="B82" s="39"/>
      <c r="C82" s="2"/>
      <c r="D82" s="33"/>
      <c r="E82" s="33"/>
      <c r="F82" s="33"/>
      <c r="G82" s="33"/>
      <c r="H82" s="33"/>
      <c r="I82" s="33"/>
      <c r="J82" s="169"/>
      <c r="K82" s="8"/>
    </row>
    <row r="83" spans="1:11" s="40" customFormat="1" x14ac:dyDescent="0.35">
      <c r="A83" s="27">
        <v>43080</v>
      </c>
      <c r="B83" s="27" t="s">
        <v>33</v>
      </c>
      <c r="C83" s="170" t="s">
        <v>37</v>
      </c>
      <c r="D83" s="9"/>
      <c r="E83" s="9">
        <v>85.9</v>
      </c>
      <c r="F83" s="9"/>
      <c r="G83" s="9">
        <v>139.6</v>
      </c>
      <c r="H83" s="28"/>
      <c r="I83" s="9"/>
      <c r="J83" s="167">
        <v>139.6</v>
      </c>
    </row>
    <row r="84" spans="1:11" s="40" customFormat="1" x14ac:dyDescent="0.35">
      <c r="A84" s="27">
        <v>43081</v>
      </c>
      <c r="B84" s="27" t="s">
        <v>33</v>
      </c>
      <c r="C84" s="170" t="s">
        <v>37</v>
      </c>
      <c r="D84" s="9"/>
      <c r="E84" s="9">
        <v>162</v>
      </c>
      <c r="F84" s="9"/>
      <c r="G84" s="9"/>
      <c r="H84" s="28"/>
      <c r="I84" s="9"/>
      <c r="J84" s="167">
        <v>162</v>
      </c>
    </row>
    <row r="85" spans="1:11" s="40" customFormat="1" x14ac:dyDescent="0.35">
      <c r="A85" s="27">
        <v>43115</v>
      </c>
      <c r="B85" s="27" t="s">
        <v>31</v>
      </c>
      <c r="C85" s="170" t="s">
        <v>37</v>
      </c>
      <c r="D85" s="9"/>
      <c r="E85" s="9">
        <v>122.6</v>
      </c>
      <c r="F85" s="9">
        <v>30.1</v>
      </c>
      <c r="G85" s="9"/>
      <c r="H85" s="28">
        <v>8.27</v>
      </c>
      <c r="I85" s="9"/>
      <c r="J85" s="167">
        <v>16</v>
      </c>
    </row>
    <row r="86" spans="1:11" s="40" customFormat="1" x14ac:dyDescent="0.35">
      <c r="A86" s="27">
        <v>43117</v>
      </c>
      <c r="B86" s="27" t="s">
        <v>31</v>
      </c>
      <c r="C86" s="170" t="s">
        <v>37</v>
      </c>
      <c r="D86" s="9"/>
      <c r="E86" s="9">
        <v>61.3</v>
      </c>
      <c r="F86" s="9"/>
      <c r="G86" s="9">
        <v>80.59</v>
      </c>
      <c r="H86" s="28">
        <v>9.1999999999999993</v>
      </c>
      <c r="I86" s="9"/>
      <c r="J86" s="167">
        <v>80.59</v>
      </c>
    </row>
    <row r="87" spans="1:11" s="40" customFormat="1" x14ac:dyDescent="0.35">
      <c r="A87" s="27">
        <v>43118</v>
      </c>
      <c r="B87" s="27" t="s">
        <v>31</v>
      </c>
      <c r="C87" s="170" t="s">
        <v>37</v>
      </c>
      <c r="D87" s="9"/>
      <c r="E87" s="9"/>
      <c r="F87" s="9">
        <v>7</v>
      </c>
      <c r="G87" s="9"/>
      <c r="H87" s="28">
        <v>1.69</v>
      </c>
      <c r="I87" s="9"/>
      <c r="J87" s="167">
        <v>7</v>
      </c>
    </row>
    <row r="88" spans="1:11" s="40" customFormat="1" x14ac:dyDescent="0.35">
      <c r="A88" s="27">
        <v>43118</v>
      </c>
      <c r="B88" s="27" t="s">
        <v>33</v>
      </c>
      <c r="C88" s="170" t="s">
        <v>37</v>
      </c>
      <c r="D88" s="9"/>
      <c r="E88" s="9">
        <v>61.3</v>
      </c>
      <c r="F88" s="9"/>
      <c r="G88" s="9"/>
      <c r="H88" s="28"/>
      <c r="I88" s="9"/>
      <c r="J88" s="167">
        <v>61.3</v>
      </c>
    </row>
    <row r="89" spans="1:11" s="40" customFormat="1" x14ac:dyDescent="0.35">
      <c r="A89" s="27">
        <v>43118</v>
      </c>
      <c r="B89" s="27" t="s">
        <v>33</v>
      </c>
      <c r="C89" s="170" t="s">
        <v>37</v>
      </c>
      <c r="D89" s="9"/>
      <c r="E89" s="9">
        <v>61.3</v>
      </c>
      <c r="F89" s="9"/>
      <c r="G89" s="9"/>
      <c r="H89" s="28"/>
      <c r="I89" s="9"/>
      <c r="J89" s="167">
        <v>61.3</v>
      </c>
    </row>
    <row r="90" spans="1:11" s="40" customFormat="1" x14ac:dyDescent="0.35">
      <c r="A90" s="27">
        <v>43122</v>
      </c>
      <c r="B90" s="27" t="s">
        <v>43</v>
      </c>
      <c r="C90" s="170" t="s">
        <v>60</v>
      </c>
      <c r="D90" s="9"/>
      <c r="E90" s="9"/>
      <c r="F90" s="9"/>
      <c r="G90" s="9"/>
      <c r="H90" s="28"/>
      <c r="I90" s="9">
        <v>224.5</v>
      </c>
      <c r="J90" s="167">
        <v>224.5</v>
      </c>
    </row>
    <row r="91" spans="1:11" s="40" customFormat="1" x14ac:dyDescent="0.35">
      <c r="A91" s="27">
        <v>43125</v>
      </c>
      <c r="B91" s="27" t="s">
        <v>33</v>
      </c>
      <c r="C91" s="170" t="s">
        <v>37</v>
      </c>
      <c r="D91" s="9"/>
      <c r="E91" s="9">
        <v>289.7</v>
      </c>
      <c r="F91" s="9">
        <v>16</v>
      </c>
      <c r="G91" s="9"/>
      <c r="H91" s="28">
        <v>10</v>
      </c>
      <c r="I91" s="9"/>
      <c r="J91" s="167">
        <v>289.7</v>
      </c>
    </row>
    <row r="92" spans="1:11" s="40" customFormat="1" x14ac:dyDescent="0.35">
      <c r="A92" s="27">
        <v>43125</v>
      </c>
      <c r="B92" s="27" t="s">
        <v>33</v>
      </c>
      <c r="C92" s="170" t="s">
        <v>37</v>
      </c>
      <c r="D92" s="9"/>
      <c r="E92" s="9">
        <v>159</v>
      </c>
      <c r="F92" s="9"/>
      <c r="G92" s="9"/>
      <c r="H92" s="28"/>
      <c r="I92" s="9"/>
      <c r="J92" s="167">
        <v>159</v>
      </c>
    </row>
    <row r="93" spans="1:11" s="40" customFormat="1" x14ac:dyDescent="0.35">
      <c r="A93" s="27">
        <v>43126</v>
      </c>
      <c r="B93" s="27" t="s">
        <v>35</v>
      </c>
      <c r="C93" s="170" t="s">
        <v>64</v>
      </c>
      <c r="D93" s="9"/>
      <c r="E93" s="9"/>
      <c r="F93" s="9"/>
      <c r="G93" s="9"/>
      <c r="I93" s="28">
        <v>15.55</v>
      </c>
      <c r="J93" s="167">
        <v>15.55</v>
      </c>
    </row>
    <row r="94" spans="1:11" s="40" customFormat="1" x14ac:dyDescent="0.35">
      <c r="A94" s="27">
        <v>43138</v>
      </c>
      <c r="B94" s="27" t="s">
        <v>46</v>
      </c>
      <c r="C94" s="170" t="s">
        <v>37</v>
      </c>
      <c r="D94" s="9">
        <v>2880.2</v>
      </c>
      <c r="F94" s="9"/>
      <c r="G94" s="9"/>
      <c r="H94" s="28"/>
      <c r="I94" s="9"/>
      <c r="J94" s="167">
        <v>2880.2</v>
      </c>
    </row>
    <row r="95" spans="1:11" s="40" customFormat="1" x14ac:dyDescent="0.35">
      <c r="A95" s="27">
        <v>43139</v>
      </c>
      <c r="B95" s="27" t="s">
        <v>31</v>
      </c>
      <c r="C95" s="170" t="s">
        <v>37</v>
      </c>
      <c r="D95" s="9"/>
      <c r="E95" s="9"/>
      <c r="F95" s="9"/>
      <c r="G95" s="9"/>
      <c r="H95" s="28">
        <v>5.54</v>
      </c>
      <c r="I95" s="9"/>
      <c r="J95" s="167">
        <v>1.79</v>
      </c>
    </row>
    <row r="96" spans="1:11" s="40" customFormat="1" x14ac:dyDescent="0.35">
      <c r="A96" s="27">
        <v>43139</v>
      </c>
      <c r="B96" s="27" t="s">
        <v>33</v>
      </c>
      <c r="C96" s="170" t="s">
        <v>37</v>
      </c>
      <c r="D96" s="9"/>
      <c r="E96" s="9">
        <v>324</v>
      </c>
      <c r="F96" s="9"/>
      <c r="G96" s="9"/>
      <c r="H96" s="28"/>
      <c r="I96" s="9"/>
      <c r="J96" s="167">
        <v>324</v>
      </c>
    </row>
    <row r="97" spans="1:10" s="40" customFormat="1" x14ac:dyDescent="0.35">
      <c r="A97" s="27">
        <v>43150</v>
      </c>
      <c r="B97" s="27" t="s">
        <v>33</v>
      </c>
      <c r="C97" s="170" t="s">
        <v>37</v>
      </c>
      <c r="D97" s="9"/>
      <c r="E97" s="9">
        <v>109</v>
      </c>
      <c r="F97" s="9"/>
      <c r="G97" s="9"/>
      <c r="H97" s="28">
        <v>11.02</v>
      </c>
      <c r="I97" s="9"/>
      <c r="J97" s="167">
        <v>109</v>
      </c>
    </row>
    <row r="98" spans="1:10" s="40" customFormat="1" x14ac:dyDescent="0.35">
      <c r="A98" s="27">
        <v>43150</v>
      </c>
      <c r="B98" s="27" t="s">
        <v>33</v>
      </c>
      <c r="C98" s="170" t="s">
        <v>37</v>
      </c>
      <c r="D98" s="9"/>
      <c r="E98" s="9">
        <v>57.2</v>
      </c>
      <c r="F98" s="9"/>
      <c r="G98" s="9"/>
      <c r="H98" s="28"/>
      <c r="I98" s="9"/>
      <c r="J98" s="167">
        <v>57.2</v>
      </c>
    </row>
    <row r="99" spans="1:10" s="40" customFormat="1" x14ac:dyDescent="0.35">
      <c r="A99" s="27">
        <v>43151</v>
      </c>
      <c r="B99" s="27" t="s">
        <v>33</v>
      </c>
      <c r="C99" s="170" t="s">
        <v>37</v>
      </c>
      <c r="D99" s="9"/>
      <c r="E99" s="9">
        <v>162</v>
      </c>
      <c r="F99" s="9"/>
      <c r="G99" s="9"/>
      <c r="H99" s="28"/>
      <c r="I99" s="9"/>
      <c r="J99" s="167">
        <v>162</v>
      </c>
    </row>
    <row r="100" spans="1:10" s="40" customFormat="1" x14ac:dyDescent="0.35">
      <c r="A100" s="27">
        <v>43158</v>
      </c>
      <c r="B100" s="27" t="s">
        <v>31</v>
      </c>
      <c r="C100" s="170" t="s">
        <v>37</v>
      </c>
      <c r="D100" s="9"/>
      <c r="E100" s="9">
        <v>95.3</v>
      </c>
      <c r="F100" s="9"/>
      <c r="G100" s="9"/>
      <c r="H100" s="28"/>
      <c r="I100" s="9"/>
      <c r="J100" s="167">
        <v>95.3</v>
      </c>
    </row>
    <row r="101" spans="1:10" s="40" customFormat="1" x14ac:dyDescent="0.35">
      <c r="A101" s="27">
        <v>43165</v>
      </c>
      <c r="B101" s="27" t="s">
        <v>31</v>
      </c>
      <c r="C101" s="170" t="s">
        <v>37</v>
      </c>
      <c r="D101" s="9"/>
      <c r="E101" s="9">
        <v>122.6</v>
      </c>
      <c r="F101" s="9">
        <v>14</v>
      </c>
      <c r="G101" s="9"/>
      <c r="H101" s="28">
        <v>2.95</v>
      </c>
      <c r="I101" s="9"/>
      <c r="J101" s="167">
        <v>122.6</v>
      </c>
    </row>
    <row r="102" spans="1:10" s="40" customFormat="1" x14ac:dyDescent="0.35">
      <c r="A102" s="27">
        <v>43171</v>
      </c>
      <c r="B102" s="27" t="s">
        <v>44</v>
      </c>
      <c r="C102" s="170" t="s">
        <v>37</v>
      </c>
      <c r="D102" s="9"/>
      <c r="E102" s="9"/>
      <c r="F102" s="9">
        <v>6</v>
      </c>
      <c r="G102" s="9"/>
      <c r="H102" s="28">
        <v>18.329999999999998</v>
      </c>
      <c r="I102" s="9"/>
      <c r="J102" s="167">
        <v>6</v>
      </c>
    </row>
    <row r="103" spans="1:10" s="40" customFormat="1" x14ac:dyDescent="0.35">
      <c r="A103" s="27">
        <v>43172</v>
      </c>
      <c r="B103" s="27" t="s">
        <v>44</v>
      </c>
      <c r="C103" s="170" t="s">
        <v>37</v>
      </c>
      <c r="D103" s="9"/>
      <c r="E103" s="9"/>
      <c r="F103" s="9">
        <v>7</v>
      </c>
      <c r="G103" s="9"/>
      <c r="H103" s="28">
        <v>1.59</v>
      </c>
      <c r="I103" s="9"/>
      <c r="J103" s="167">
        <v>7</v>
      </c>
    </row>
    <row r="104" spans="1:10" s="40" customFormat="1" x14ac:dyDescent="0.35">
      <c r="A104" s="27">
        <v>43174</v>
      </c>
      <c r="B104" s="27" t="s">
        <v>33</v>
      </c>
      <c r="C104" s="170" t="s">
        <v>37</v>
      </c>
      <c r="D104" s="9"/>
      <c r="E104" s="9"/>
      <c r="F104" s="9"/>
      <c r="G104" s="9"/>
      <c r="H104" s="28">
        <v>22.8</v>
      </c>
      <c r="I104" s="9"/>
      <c r="J104" s="167">
        <v>13.45</v>
      </c>
    </row>
    <row r="105" spans="1:10" s="40" customFormat="1" x14ac:dyDescent="0.35">
      <c r="A105" s="27">
        <v>43175</v>
      </c>
      <c r="B105" s="27" t="s">
        <v>33</v>
      </c>
      <c r="C105" s="170" t="s">
        <v>37</v>
      </c>
      <c r="D105" s="9"/>
      <c r="E105" s="9"/>
      <c r="F105" s="9"/>
      <c r="G105" s="9"/>
      <c r="H105" s="28">
        <v>2.65</v>
      </c>
      <c r="I105" s="9"/>
      <c r="J105" s="167">
        <v>2.65</v>
      </c>
    </row>
    <row r="106" spans="1:10" s="40" customFormat="1" x14ac:dyDescent="0.35">
      <c r="A106" s="27">
        <v>43178</v>
      </c>
      <c r="B106" s="27" t="s">
        <v>33</v>
      </c>
      <c r="C106" s="170" t="s">
        <v>37</v>
      </c>
      <c r="D106" s="9"/>
      <c r="E106" s="9"/>
      <c r="F106" s="9"/>
      <c r="G106" s="9"/>
      <c r="H106" s="28">
        <v>3.54</v>
      </c>
      <c r="I106" s="9"/>
      <c r="J106" s="167">
        <v>3.54</v>
      </c>
    </row>
    <row r="107" spans="1:10" s="40" customFormat="1" x14ac:dyDescent="0.35">
      <c r="A107" s="27">
        <v>43181</v>
      </c>
      <c r="B107" s="27" t="s">
        <v>31</v>
      </c>
      <c r="C107" s="170" t="s">
        <v>37</v>
      </c>
      <c r="D107" s="9"/>
      <c r="E107" s="9"/>
      <c r="F107" s="9"/>
      <c r="G107" s="9"/>
      <c r="H107" s="28">
        <v>24.85</v>
      </c>
      <c r="I107" s="9"/>
      <c r="J107" s="167">
        <v>4.4000000000000004</v>
      </c>
    </row>
    <row r="108" spans="1:10" s="40" customFormat="1" x14ac:dyDescent="0.35">
      <c r="A108" s="29">
        <v>43181</v>
      </c>
      <c r="B108" s="29" t="s">
        <v>52</v>
      </c>
      <c r="C108" s="12" t="s">
        <v>37</v>
      </c>
      <c r="D108" s="30"/>
      <c r="E108" s="30">
        <v>68.2</v>
      </c>
      <c r="F108" s="30"/>
      <c r="G108" s="30"/>
      <c r="H108" s="31"/>
      <c r="I108" s="30"/>
      <c r="J108" s="179">
        <v>68.2</v>
      </c>
    </row>
    <row r="109" spans="1:10" s="40" customFormat="1" x14ac:dyDescent="0.35">
      <c r="A109" s="27">
        <v>43185</v>
      </c>
      <c r="B109" s="27" t="s">
        <v>35</v>
      </c>
      <c r="C109" s="170" t="s">
        <v>61</v>
      </c>
      <c r="D109" s="9"/>
      <c r="E109" s="9"/>
      <c r="F109" s="9"/>
      <c r="G109" s="9"/>
      <c r="H109" s="28">
        <v>695</v>
      </c>
      <c r="I109" s="9"/>
      <c r="J109" s="167">
        <v>695</v>
      </c>
    </row>
    <row r="110" spans="1:10" s="40" customFormat="1" ht="14.25" customHeight="1" x14ac:dyDescent="0.35">
      <c r="A110" s="27"/>
      <c r="B110" s="27"/>
      <c r="C110" s="7"/>
      <c r="D110" s="9"/>
      <c r="E110" s="9"/>
      <c r="F110" s="9"/>
      <c r="G110" s="9"/>
      <c r="H110" s="28"/>
      <c r="I110" s="9"/>
      <c r="J110" s="54"/>
    </row>
  </sheetData>
  <mergeCells count="14">
    <mergeCell ref="B1:C1"/>
    <mergeCell ref="D1:J1"/>
    <mergeCell ref="J2:J4"/>
    <mergeCell ref="I2:I4"/>
    <mergeCell ref="A2:A4"/>
    <mergeCell ref="B2:B4"/>
    <mergeCell ref="C2:C4"/>
    <mergeCell ref="D2:F2"/>
    <mergeCell ref="G2:H2"/>
    <mergeCell ref="D3:D4"/>
    <mergeCell ref="E3:E4"/>
    <mergeCell ref="F3:F4"/>
    <mergeCell ref="G3:G4"/>
    <mergeCell ref="H3:H4"/>
  </mergeCells>
  <dataValidations count="1">
    <dataValidation allowBlank="1" showInputMessage="1" showErrorMessage="1" prompt="Please Select" sqref="C112:C65326 K1:K5 D3:H3 A1:B1 D1 A2:D2 I2:J2 G2 K36 L1:IQ109 K110:IQ110 D111:IQ65326 A111:B65326" xr:uid="{00000000-0002-0000-0200-000000000000}"/>
  </dataValidations>
  <pageMargins left="0.7" right="0.7" top="0.75" bottom="0.75" header="0.3" footer="0.3"/>
  <pageSetup paperSize="8" scale="8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/>
  <dimension ref="A1:N25"/>
  <sheetViews>
    <sheetView zoomScale="70" zoomScaleNormal="70" workbookViewId="0">
      <selection activeCell="I36" sqref="I36"/>
    </sheetView>
  </sheetViews>
  <sheetFormatPr defaultColWidth="8.84375" defaultRowHeight="15.5" x14ac:dyDescent="0.35"/>
  <cols>
    <col min="1" max="2" width="17.3046875" style="8" customWidth="1"/>
    <col min="3" max="3" width="39.765625" style="8" customWidth="1"/>
    <col min="4" max="4" width="9.23046875" style="8" customWidth="1"/>
    <col min="5" max="5" width="15.4609375" style="8" customWidth="1"/>
    <col min="6" max="6" width="11.765625" style="58" customWidth="1"/>
    <col min="7" max="7" width="12.4609375" style="8" customWidth="1"/>
    <col min="8" max="8" width="12.765625" style="8" customWidth="1"/>
    <col min="9" max="9" width="9.23046875" style="8" customWidth="1"/>
    <col min="10" max="10" width="11.69140625" style="8" customWidth="1"/>
    <col min="11" max="11" width="0" style="8" hidden="1" customWidth="1"/>
    <col min="12" max="12" width="8.84375" style="8" hidden="1" customWidth="1"/>
    <col min="13" max="13" width="0" style="8" hidden="1" customWidth="1"/>
    <col min="14" max="16384" width="8.84375" style="8"/>
  </cols>
  <sheetData>
    <row r="1" spans="1:14" x14ac:dyDescent="0.35">
      <c r="A1" s="84" t="s">
        <v>5</v>
      </c>
      <c r="B1" s="133" t="s">
        <v>83</v>
      </c>
      <c r="C1" s="92"/>
      <c r="D1" s="181" t="s">
        <v>30</v>
      </c>
      <c r="E1" s="181"/>
      <c r="F1" s="181"/>
      <c r="G1" s="181"/>
      <c r="H1" s="181"/>
      <c r="I1" s="181"/>
      <c r="J1" s="181"/>
    </row>
    <row r="2" spans="1:14" ht="32.25" customHeight="1" x14ac:dyDescent="0.35">
      <c r="A2" s="183" t="s">
        <v>67</v>
      </c>
      <c r="B2" s="183" t="s">
        <v>6</v>
      </c>
      <c r="C2" s="183" t="s">
        <v>7</v>
      </c>
      <c r="D2" s="184" t="s">
        <v>8</v>
      </c>
      <c r="E2" s="184"/>
      <c r="F2" s="184"/>
      <c r="G2" s="184" t="s">
        <v>9</v>
      </c>
      <c r="H2" s="184"/>
      <c r="I2" s="182" t="s">
        <v>10</v>
      </c>
      <c r="J2" s="182" t="s">
        <v>4</v>
      </c>
      <c r="K2" s="8" t="s">
        <v>11</v>
      </c>
    </row>
    <row r="3" spans="1:14" ht="16.5" customHeight="1" x14ac:dyDescent="0.35">
      <c r="A3" s="183"/>
      <c r="B3" s="183"/>
      <c r="C3" s="183"/>
      <c r="D3" s="183" t="s">
        <v>12</v>
      </c>
      <c r="E3" s="183" t="s">
        <v>1</v>
      </c>
      <c r="F3" s="185" t="s">
        <v>17</v>
      </c>
      <c r="G3" s="183" t="s">
        <v>13</v>
      </c>
      <c r="H3" s="184" t="s">
        <v>14</v>
      </c>
      <c r="I3" s="182"/>
      <c r="J3" s="182"/>
      <c r="K3" s="8" t="s">
        <v>15</v>
      </c>
    </row>
    <row r="4" spans="1:14" ht="15.75" customHeight="1" x14ac:dyDescent="0.35">
      <c r="A4" s="183"/>
      <c r="B4" s="183"/>
      <c r="C4" s="183"/>
      <c r="D4" s="183"/>
      <c r="E4" s="183"/>
      <c r="F4" s="185"/>
      <c r="G4" s="183"/>
      <c r="H4" s="184"/>
      <c r="I4" s="182"/>
      <c r="J4" s="182"/>
      <c r="K4" s="8" t="s">
        <v>16</v>
      </c>
    </row>
    <row r="5" spans="1:14" ht="20.149999999999999" customHeight="1" x14ac:dyDescent="0.35">
      <c r="A5" s="163" t="s">
        <v>18</v>
      </c>
      <c r="B5" s="5"/>
      <c r="C5" s="5"/>
      <c r="D5" s="5"/>
      <c r="E5" s="5"/>
      <c r="F5" s="52"/>
      <c r="G5" s="5"/>
      <c r="H5" s="164"/>
      <c r="I5" s="165"/>
      <c r="J5" s="165"/>
    </row>
    <row r="6" spans="1:14" x14ac:dyDescent="0.35">
      <c r="A6" s="53">
        <v>42751</v>
      </c>
      <c r="B6" s="53" t="s">
        <v>35</v>
      </c>
      <c r="C6" s="3" t="s">
        <v>32</v>
      </c>
      <c r="D6" s="56"/>
      <c r="E6" s="56">
        <v>86.44</v>
      </c>
      <c r="F6" s="28"/>
      <c r="G6" s="3"/>
      <c r="H6" s="3"/>
      <c r="I6" s="166"/>
      <c r="J6" s="167">
        <f>SUM(D6:I6)</f>
        <v>86.44</v>
      </c>
      <c r="N6" s="58"/>
    </row>
    <row r="7" spans="1:14" x14ac:dyDescent="0.35">
      <c r="A7" s="53">
        <v>42767</v>
      </c>
      <c r="B7" s="53" t="s">
        <v>35</v>
      </c>
      <c r="C7" s="3" t="s">
        <v>32</v>
      </c>
      <c r="D7" s="56"/>
      <c r="E7" s="56"/>
      <c r="F7" s="28">
        <v>2.2000000000000002</v>
      </c>
      <c r="G7" s="3"/>
      <c r="H7" s="3">
        <v>26</v>
      </c>
      <c r="I7" s="166"/>
      <c r="J7" s="167"/>
      <c r="N7" s="58"/>
    </row>
    <row r="8" spans="1:14" x14ac:dyDescent="0.35">
      <c r="A8" s="53">
        <v>42823</v>
      </c>
      <c r="B8" s="53" t="s">
        <v>35</v>
      </c>
      <c r="C8" s="3" t="s">
        <v>32</v>
      </c>
      <c r="D8" s="56">
        <v>54.58</v>
      </c>
      <c r="E8" s="56">
        <v>109.48</v>
      </c>
      <c r="F8" s="28">
        <v>4.4000000000000004</v>
      </c>
      <c r="G8" s="72">
        <v>75.599999999999994</v>
      </c>
      <c r="H8" s="3">
        <v>25.75</v>
      </c>
      <c r="I8" s="166"/>
      <c r="J8" s="167">
        <f>SUM(D8:I8)</f>
        <v>269.81</v>
      </c>
      <c r="N8" s="58"/>
    </row>
    <row r="9" spans="1:14" x14ac:dyDescent="0.35">
      <c r="A9" s="53">
        <v>42851</v>
      </c>
      <c r="B9" s="53" t="s">
        <v>35</v>
      </c>
      <c r="C9" s="3" t="s">
        <v>32</v>
      </c>
      <c r="D9" s="56"/>
      <c r="E9" s="56">
        <v>75.98</v>
      </c>
      <c r="F9" s="28">
        <v>4.5999999999999996</v>
      </c>
      <c r="G9" s="72">
        <v>72.599999999999994</v>
      </c>
      <c r="H9" s="3">
        <v>21.95</v>
      </c>
      <c r="I9" s="166"/>
      <c r="J9" s="167">
        <f>SUM(D9:I9)</f>
        <v>175.13</v>
      </c>
      <c r="N9" s="58"/>
    </row>
    <row r="10" spans="1:14" x14ac:dyDescent="0.35">
      <c r="A10" s="53">
        <v>42879</v>
      </c>
      <c r="B10" s="53" t="s">
        <v>35</v>
      </c>
      <c r="C10" s="3" t="s">
        <v>32</v>
      </c>
      <c r="D10" s="56">
        <v>57.98</v>
      </c>
      <c r="E10" s="56"/>
      <c r="F10" s="28">
        <v>20.7</v>
      </c>
      <c r="G10" s="3"/>
      <c r="H10" s="3">
        <v>28.78</v>
      </c>
      <c r="I10" s="166"/>
      <c r="J10" s="167">
        <f>SUM(D10:I10)</f>
        <v>107.46</v>
      </c>
      <c r="N10" s="58"/>
    </row>
    <row r="11" spans="1:14" x14ac:dyDescent="0.35">
      <c r="A11" s="53" t="s">
        <v>75</v>
      </c>
      <c r="B11" s="11" t="s">
        <v>31</v>
      </c>
      <c r="C11" s="3" t="s">
        <v>32</v>
      </c>
      <c r="D11" s="56">
        <v>39.49</v>
      </c>
      <c r="E11" s="56">
        <v>160.5</v>
      </c>
      <c r="F11" s="28">
        <v>19.45</v>
      </c>
      <c r="G11" s="71">
        <v>101</v>
      </c>
      <c r="H11" s="3"/>
      <c r="I11" s="166"/>
      <c r="J11" s="167">
        <v>284.49</v>
      </c>
      <c r="N11" s="58"/>
    </row>
    <row r="12" spans="1:14" s="40" customFormat="1" ht="20.149999999999999" customHeight="1" x14ac:dyDescent="0.35">
      <c r="A12" s="168" t="s">
        <v>19</v>
      </c>
      <c r="B12" s="168"/>
      <c r="C12" s="2"/>
      <c r="D12" s="33"/>
      <c r="E12" s="33"/>
      <c r="F12" s="33"/>
      <c r="G12" s="33"/>
      <c r="H12" s="33"/>
      <c r="I12" s="52"/>
      <c r="J12" s="169"/>
    </row>
    <row r="13" spans="1:14" x14ac:dyDescent="0.35">
      <c r="A13" s="53">
        <v>42942</v>
      </c>
      <c r="B13" s="53" t="s">
        <v>35</v>
      </c>
      <c r="C13" s="3" t="s">
        <v>32</v>
      </c>
      <c r="D13" s="73">
        <v>173.98</v>
      </c>
      <c r="E13" s="56"/>
      <c r="F13" s="28"/>
      <c r="G13" s="73">
        <v>72.599999999999994</v>
      </c>
      <c r="H13" s="3"/>
      <c r="I13" s="3"/>
      <c r="J13" s="167">
        <f>SUM(D13:H13)</f>
        <v>246.57999999999998</v>
      </c>
      <c r="N13" s="58"/>
    </row>
    <row r="14" spans="1:14" x14ac:dyDescent="0.35">
      <c r="A14" s="53">
        <v>42989</v>
      </c>
      <c r="B14" s="11" t="s">
        <v>31</v>
      </c>
      <c r="C14" s="3" t="s">
        <v>32</v>
      </c>
      <c r="D14" s="73">
        <v>59.49</v>
      </c>
      <c r="E14" s="73">
        <v>15.5</v>
      </c>
      <c r="F14" s="28">
        <v>55.69</v>
      </c>
      <c r="G14" s="3"/>
      <c r="H14" s="3">
        <v>24.36</v>
      </c>
      <c r="I14" s="3"/>
      <c r="J14" s="167">
        <f>SUM(D14:H14)</f>
        <v>155.04000000000002</v>
      </c>
      <c r="N14" s="58"/>
    </row>
    <row r="15" spans="1:14" x14ac:dyDescent="0.35">
      <c r="A15" s="53">
        <v>42990</v>
      </c>
      <c r="B15" s="11" t="s">
        <v>31</v>
      </c>
      <c r="C15" s="3" t="s">
        <v>32</v>
      </c>
      <c r="D15" s="73">
        <v>123</v>
      </c>
      <c r="E15" s="73">
        <v>59.6</v>
      </c>
      <c r="F15" s="28">
        <v>9.1999999999999993</v>
      </c>
      <c r="G15" s="3"/>
      <c r="H15" s="3">
        <v>7.19</v>
      </c>
      <c r="I15" s="3"/>
      <c r="J15" s="167">
        <f>SUM(D15:H15)</f>
        <v>198.98999999999998</v>
      </c>
      <c r="N15" s="58"/>
    </row>
    <row r="16" spans="1:14" s="40" customFormat="1" x14ac:dyDescent="0.35">
      <c r="A16" s="168" t="s">
        <v>20</v>
      </c>
      <c r="B16" s="168"/>
      <c r="C16" s="2"/>
      <c r="D16" s="33"/>
      <c r="E16" s="33"/>
      <c r="F16" s="33"/>
      <c r="G16" s="33"/>
      <c r="H16" s="33"/>
      <c r="I16" s="52"/>
      <c r="J16" s="169"/>
    </row>
    <row r="17" spans="1:14" s="40" customFormat="1" x14ac:dyDescent="0.35">
      <c r="A17" s="25">
        <v>43033</v>
      </c>
      <c r="B17" s="25" t="s">
        <v>35</v>
      </c>
      <c r="C17" s="1" t="s">
        <v>32</v>
      </c>
      <c r="D17" s="9"/>
      <c r="E17" s="9"/>
      <c r="F17" s="9">
        <v>31.49</v>
      </c>
      <c r="G17" s="9"/>
      <c r="H17" s="9">
        <v>21.7</v>
      </c>
      <c r="I17" s="28"/>
      <c r="J17" s="167"/>
    </row>
    <row r="18" spans="1:14" s="40" customFormat="1" x14ac:dyDescent="0.35">
      <c r="A18" s="156">
        <v>43034</v>
      </c>
      <c r="B18" s="25" t="s">
        <v>35</v>
      </c>
      <c r="C18" s="1" t="s">
        <v>32</v>
      </c>
      <c r="D18" s="9"/>
      <c r="E18" s="9"/>
      <c r="F18" s="9"/>
      <c r="G18" s="9"/>
      <c r="H18" s="40">
        <v>17.149999999999999</v>
      </c>
      <c r="I18" s="28"/>
      <c r="J18" s="167"/>
    </row>
    <row r="19" spans="1:14" x14ac:dyDescent="0.35">
      <c r="A19" s="53">
        <v>43068</v>
      </c>
      <c r="B19" s="11" t="s">
        <v>31</v>
      </c>
      <c r="C19" s="3" t="s">
        <v>32</v>
      </c>
      <c r="D19" s="51">
        <v>41.99</v>
      </c>
      <c r="E19" s="51">
        <v>60.6</v>
      </c>
      <c r="F19" s="161">
        <v>27.19</v>
      </c>
      <c r="G19" s="11"/>
      <c r="H19" s="11"/>
      <c r="I19" s="10"/>
      <c r="J19" s="167">
        <f>SUM(D19:I19)</f>
        <v>129.78</v>
      </c>
      <c r="N19" s="58"/>
    </row>
    <row r="20" spans="1:14" x14ac:dyDescent="0.35">
      <c r="A20" s="53">
        <v>43069</v>
      </c>
      <c r="B20" s="11" t="s">
        <v>31</v>
      </c>
      <c r="C20" s="3" t="s">
        <v>32</v>
      </c>
      <c r="D20" s="51">
        <v>38.99</v>
      </c>
      <c r="E20" s="51">
        <v>16.5</v>
      </c>
      <c r="F20" s="161">
        <v>19.2</v>
      </c>
      <c r="G20" s="11"/>
      <c r="H20" s="11"/>
      <c r="I20" s="10"/>
      <c r="J20" s="167">
        <f>SUM(D20:I20)</f>
        <v>74.69</v>
      </c>
      <c r="N20" s="58"/>
    </row>
    <row r="21" spans="1:14" x14ac:dyDescent="0.35">
      <c r="A21" s="168" t="s">
        <v>21</v>
      </c>
      <c r="B21" s="168"/>
      <c r="C21" s="17"/>
      <c r="D21" s="17"/>
      <c r="E21" s="46"/>
      <c r="F21" s="79"/>
      <c r="G21" s="46"/>
      <c r="H21" s="17"/>
      <c r="I21" s="15"/>
      <c r="J21" s="169"/>
    </row>
    <row r="22" spans="1:14" x14ac:dyDescent="0.35">
      <c r="A22" s="53">
        <v>43076</v>
      </c>
      <c r="B22" s="53" t="s">
        <v>35</v>
      </c>
      <c r="C22" s="3" t="s">
        <v>32</v>
      </c>
      <c r="D22" s="51">
        <v>83.98</v>
      </c>
      <c r="E22" s="64"/>
      <c r="F22" s="161"/>
      <c r="G22" s="11"/>
      <c r="H22" s="11"/>
      <c r="I22" s="70"/>
      <c r="J22" s="167">
        <f>SUM(D22:H22)</f>
        <v>83.98</v>
      </c>
      <c r="N22" s="58"/>
    </row>
    <row r="23" spans="1:14" x14ac:dyDescent="0.35">
      <c r="A23" s="53">
        <v>43123</v>
      </c>
      <c r="B23" s="53" t="s">
        <v>35</v>
      </c>
      <c r="C23" s="3" t="s">
        <v>32</v>
      </c>
      <c r="D23" s="51">
        <v>59.36</v>
      </c>
      <c r="E23" s="64"/>
      <c r="F23" s="161"/>
      <c r="G23" s="51">
        <v>68.599999999999994</v>
      </c>
      <c r="H23" s="11"/>
      <c r="I23" s="70"/>
      <c r="J23" s="167">
        <f>SUM(D23:H23)</f>
        <v>127.96</v>
      </c>
      <c r="N23" s="58"/>
    </row>
    <row r="24" spans="1:14" x14ac:dyDescent="0.35">
      <c r="A24" s="53">
        <v>43124</v>
      </c>
      <c r="B24" s="53" t="s">
        <v>35</v>
      </c>
      <c r="C24" s="3" t="s">
        <v>32</v>
      </c>
      <c r="D24" s="51">
        <v>65.459999999999994</v>
      </c>
      <c r="E24" s="64"/>
      <c r="F24" s="161">
        <v>30.2</v>
      </c>
      <c r="G24" s="11"/>
      <c r="H24" s="11">
        <v>26</v>
      </c>
      <c r="I24" s="70"/>
      <c r="J24" s="167">
        <f>SUM(D24:H24)</f>
        <v>121.66</v>
      </c>
      <c r="N24" s="58"/>
    </row>
    <row r="25" spans="1:14" x14ac:dyDescent="0.35">
      <c r="A25" s="53">
        <v>43152</v>
      </c>
      <c r="B25" s="53" t="s">
        <v>35</v>
      </c>
      <c r="C25" s="3" t="s">
        <v>32</v>
      </c>
      <c r="D25" s="11"/>
      <c r="E25" s="64"/>
      <c r="F25" s="161"/>
      <c r="G25" s="51">
        <v>74.599999999999994</v>
      </c>
      <c r="H25" s="11"/>
      <c r="I25" s="70"/>
      <c r="J25" s="167">
        <f>SUM(D25:H25)</f>
        <v>74.599999999999994</v>
      </c>
      <c r="N25" s="58"/>
    </row>
  </sheetData>
  <sortState xmlns:xlrd2="http://schemas.microsoft.com/office/spreadsheetml/2017/richdata2" ref="A6:N11">
    <sortCondition ref="A6:A11"/>
  </sortState>
  <mergeCells count="13">
    <mergeCell ref="D1:J1"/>
    <mergeCell ref="I2:I4"/>
    <mergeCell ref="J2:J4"/>
    <mergeCell ref="A2:A4"/>
    <mergeCell ref="C2:C4"/>
    <mergeCell ref="D2:F2"/>
    <mergeCell ref="G2:H2"/>
    <mergeCell ref="D3:D4"/>
    <mergeCell ref="E3:E4"/>
    <mergeCell ref="F3:F4"/>
    <mergeCell ref="G3:G4"/>
    <mergeCell ref="H3:H4"/>
    <mergeCell ref="B2:B4"/>
  </mergeCells>
  <dataValidations count="1">
    <dataValidation allowBlank="1" showInputMessage="1" showErrorMessage="1" prompt="Please Select" sqref="I2:J2 G2 A1:B1 D1 D3:H3 K21:M65425 A26:J65425 N22:N65425 O21:IV65425 A2:D2 K1:IV20" xr:uid="{00000000-0002-0000-0C00-000000000000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M20"/>
  <sheetViews>
    <sheetView tabSelected="1" zoomScale="70" zoomScaleNormal="70" workbookViewId="0">
      <selection activeCell="E31" sqref="E31"/>
    </sheetView>
  </sheetViews>
  <sheetFormatPr defaultColWidth="8.84375" defaultRowHeight="15.5" x14ac:dyDescent="0.35"/>
  <cols>
    <col min="1" max="1" width="17.3046875" style="8" customWidth="1"/>
    <col min="2" max="2" width="15.3046875" style="8" customWidth="1"/>
    <col min="3" max="3" width="39.765625" style="8" customWidth="1"/>
    <col min="4" max="5" width="9.23046875" style="8" customWidth="1"/>
    <col min="6" max="6" width="9.23046875" style="58" customWidth="1"/>
    <col min="7" max="7" width="12.4609375" style="8" customWidth="1"/>
    <col min="8" max="8" width="12.07421875" style="8" customWidth="1"/>
    <col min="9" max="9" width="9.23046875" style="8" customWidth="1"/>
    <col min="10" max="10" width="11.69140625" style="8" customWidth="1"/>
    <col min="11" max="11" width="0" style="8" hidden="1" customWidth="1"/>
    <col min="12" max="12" width="8.84375" style="8" hidden="1" customWidth="1"/>
    <col min="13" max="13" width="0" style="8" hidden="1" customWidth="1"/>
    <col min="14" max="16384" width="8.84375" style="8"/>
  </cols>
  <sheetData>
    <row r="1" spans="1:13" x14ac:dyDescent="0.35">
      <c r="A1" s="84" t="s">
        <v>5</v>
      </c>
      <c r="B1" s="193" t="s">
        <v>84</v>
      </c>
      <c r="C1" s="194"/>
      <c r="D1" s="181" t="s">
        <v>30</v>
      </c>
      <c r="E1" s="181"/>
      <c r="F1" s="181"/>
      <c r="G1" s="181"/>
      <c r="H1" s="181"/>
      <c r="I1" s="181"/>
      <c r="J1" s="181"/>
    </row>
    <row r="2" spans="1:13" ht="32.25" customHeight="1" x14ac:dyDescent="0.35">
      <c r="A2" s="183" t="s">
        <v>67</v>
      </c>
      <c r="B2" s="183" t="s">
        <v>6</v>
      </c>
      <c r="C2" s="183" t="s">
        <v>7</v>
      </c>
      <c r="D2" s="184" t="s">
        <v>8</v>
      </c>
      <c r="E2" s="184"/>
      <c r="F2" s="184"/>
      <c r="G2" s="184" t="s">
        <v>9</v>
      </c>
      <c r="H2" s="184"/>
      <c r="I2" s="182" t="s">
        <v>10</v>
      </c>
      <c r="J2" s="182" t="s">
        <v>4</v>
      </c>
      <c r="K2" s="8" t="s">
        <v>11</v>
      </c>
    </row>
    <row r="3" spans="1:13" ht="16.5" customHeight="1" x14ac:dyDescent="0.35">
      <c r="A3" s="183"/>
      <c r="B3" s="183"/>
      <c r="C3" s="183"/>
      <c r="D3" s="183" t="s">
        <v>12</v>
      </c>
      <c r="E3" s="183" t="s">
        <v>1</v>
      </c>
      <c r="F3" s="185" t="s">
        <v>17</v>
      </c>
      <c r="G3" s="183" t="s">
        <v>13</v>
      </c>
      <c r="H3" s="184" t="s">
        <v>14</v>
      </c>
      <c r="I3" s="182"/>
      <c r="J3" s="182"/>
      <c r="K3" s="8" t="s">
        <v>15</v>
      </c>
    </row>
    <row r="4" spans="1:13" ht="15.75" customHeight="1" x14ac:dyDescent="0.35">
      <c r="A4" s="183"/>
      <c r="B4" s="183"/>
      <c r="C4" s="183"/>
      <c r="D4" s="183"/>
      <c r="E4" s="183"/>
      <c r="F4" s="185"/>
      <c r="G4" s="183"/>
      <c r="H4" s="184"/>
      <c r="I4" s="182"/>
      <c r="J4" s="182"/>
      <c r="K4" s="8" t="s">
        <v>16</v>
      </c>
    </row>
    <row r="5" spans="1:13" ht="20.149999999999999" customHeight="1" x14ac:dyDescent="0.35">
      <c r="A5" s="85" t="s">
        <v>18</v>
      </c>
      <c r="B5" s="67"/>
      <c r="C5" s="67"/>
      <c r="D5" s="67"/>
      <c r="E5" s="67"/>
      <c r="F5" s="68"/>
      <c r="G5" s="67"/>
      <c r="H5" s="86"/>
      <c r="I5" s="69"/>
      <c r="J5" s="69"/>
    </row>
    <row r="6" spans="1:13" x14ac:dyDescent="0.35">
      <c r="A6" s="45">
        <v>42751</v>
      </c>
      <c r="B6" s="11" t="s">
        <v>35</v>
      </c>
      <c r="C6" s="11" t="s">
        <v>37</v>
      </c>
      <c r="D6" s="64"/>
      <c r="E6" s="64">
        <v>86.44</v>
      </c>
      <c r="F6" s="161"/>
      <c r="G6" s="11"/>
      <c r="H6" s="11"/>
      <c r="I6" s="10"/>
      <c r="J6" s="42">
        <f>SUM(D6:I6)</f>
        <v>86.44</v>
      </c>
      <c r="K6" s="78"/>
      <c r="L6" s="78"/>
      <c r="M6" s="78"/>
    </row>
    <row r="7" spans="1:13" x14ac:dyDescent="0.35">
      <c r="A7" s="45">
        <v>42851</v>
      </c>
      <c r="B7" s="11" t="s">
        <v>35</v>
      </c>
      <c r="C7" s="11" t="s">
        <v>37</v>
      </c>
      <c r="D7" s="64">
        <v>81.99</v>
      </c>
      <c r="E7" s="64">
        <v>75.98</v>
      </c>
      <c r="F7" s="161">
        <v>105.52</v>
      </c>
      <c r="G7" s="83">
        <v>72.599999999999994</v>
      </c>
      <c r="H7" s="11">
        <v>36</v>
      </c>
      <c r="I7" s="10"/>
      <c r="J7" s="42">
        <f>SUM(D7:I7)</f>
        <v>372.09000000000003</v>
      </c>
      <c r="K7" s="78"/>
      <c r="L7" s="78"/>
      <c r="M7" s="78"/>
    </row>
    <row r="8" spans="1:13" x14ac:dyDescent="0.35">
      <c r="A8" s="45">
        <v>42879</v>
      </c>
      <c r="B8" s="11" t="s">
        <v>35</v>
      </c>
      <c r="C8" s="11" t="s">
        <v>37</v>
      </c>
      <c r="D8" s="64">
        <v>39.979999999999997</v>
      </c>
      <c r="E8" s="64"/>
      <c r="F8" s="161">
        <v>26.98</v>
      </c>
      <c r="G8" s="83">
        <v>89.25</v>
      </c>
      <c r="H8" s="11">
        <v>53.93</v>
      </c>
      <c r="I8" s="10"/>
      <c r="J8" s="42">
        <f>D8+G8</f>
        <v>129.22999999999999</v>
      </c>
      <c r="K8" s="78"/>
      <c r="L8" s="78"/>
      <c r="M8" s="78"/>
    </row>
    <row r="9" spans="1:13" x14ac:dyDescent="0.35">
      <c r="A9" s="45" t="s">
        <v>74</v>
      </c>
      <c r="B9" s="11" t="s">
        <v>31</v>
      </c>
      <c r="C9" s="11" t="s">
        <v>37</v>
      </c>
      <c r="D9" s="64">
        <v>104.28</v>
      </c>
      <c r="E9" s="64">
        <v>25</v>
      </c>
      <c r="F9" s="161">
        <v>104.75</v>
      </c>
      <c r="G9" s="82">
        <v>101</v>
      </c>
      <c r="H9" s="11">
        <v>10.6</v>
      </c>
      <c r="I9" s="10"/>
      <c r="J9" s="42">
        <f>104.28+25+101</f>
        <v>230.28</v>
      </c>
      <c r="K9" s="78"/>
      <c r="L9" s="78"/>
      <c r="M9" s="78"/>
    </row>
    <row r="10" spans="1:13" s="40" customFormat="1" ht="20.149999999999999" customHeight="1" x14ac:dyDescent="0.35">
      <c r="A10" s="162" t="s">
        <v>19</v>
      </c>
      <c r="B10" s="49"/>
      <c r="C10" s="15"/>
      <c r="D10" s="46"/>
      <c r="E10" s="46"/>
      <c r="F10" s="46"/>
      <c r="G10" s="46"/>
      <c r="H10" s="46"/>
      <c r="I10" s="79"/>
      <c r="J10" s="46"/>
      <c r="K10" s="80"/>
      <c r="L10" s="80"/>
      <c r="M10" s="80"/>
    </row>
    <row r="11" spans="1:13" x14ac:dyDescent="0.35">
      <c r="A11" s="45">
        <v>42943</v>
      </c>
      <c r="B11" s="11" t="s">
        <v>35</v>
      </c>
      <c r="C11" s="11" t="s">
        <v>37</v>
      </c>
      <c r="D11" s="64"/>
      <c r="E11" s="51">
        <v>16.399999999999999</v>
      </c>
      <c r="F11" s="161">
        <v>109.4</v>
      </c>
      <c r="G11" s="10">
        <v>133.49</v>
      </c>
      <c r="H11" s="11">
        <v>7.43</v>
      </c>
      <c r="I11" s="70"/>
      <c r="J11" s="42">
        <f>SUM(D11:H11)</f>
        <v>266.72000000000003</v>
      </c>
      <c r="K11" s="78"/>
      <c r="L11" s="78"/>
      <c r="M11" s="78"/>
    </row>
    <row r="12" spans="1:13" s="40" customFormat="1" x14ac:dyDescent="0.35">
      <c r="A12" s="162" t="s">
        <v>20</v>
      </c>
      <c r="B12" s="49"/>
      <c r="C12" s="15"/>
      <c r="D12" s="46"/>
      <c r="E12" s="46"/>
      <c r="F12" s="46"/>
      <c r="G12" s="46"/>
      <c r="H12" s="46"/>
      <c r="I12" s="79"/>
      <c r="J12" s="46"/>
      <c r="K12" s="80"/>
      <c r="L12" s="80"/>
      <c r="M12" s="80"/>
    </row>
    <row r="13" spans="1:13" x14ac:dyDescent="0.35">
      <c r="A13" s="45">
        <v>43004</v>
      </c>
      <c r="B13" s="3" t="s">
        <v>33</v>
      </c>
      <c r="C13" s="11" t="s">
        <v>37</v>
      </c>
      <c r="D13" s="51">
        <v>165.92</v>
      </c>
      <c r="E13" s="64">
        <v>20.9</v>
      </c>
      <c r="F13" s="161">
        <v>73.58</v>
      </c>
      <c r="G13" s="11"/>
      <c r="H13" s="11">
        <v>11.09</v>
      </c>
      <c r="I13" s="70"/>
      <c r="J13" s="42">
        <f>SUM(D13:H13)</f>
        <v>271.48999999999995</v>
      </c>
      <c r="K13" s="78"/>
      <c r="L13" s="78"/>
      <c r="M13" s="78"/>
    </row>
    <row r="14" spans="1:13" x14ac:dyDescent="0.35">
      <c r="A14" s="45">
        <v>43033</v>
      </c>
      <c r="B14" s="3" t="s">
        <v>35</v>
      </c>
      <c r="C14" s="11" t="s">
        <v>37</v>
      </c>
      <c r="D14" s="51"/>
      <c r="E14" s="64"/>
      <c r="F14" s="161">
        <v>104.65</v>
      </c>
      <c r="G14" s="11"/>
      <c r="H14" s="11">
        <v>38.79</v>
      </c>
      <c r="I14" s="70"/>
      <c r="J14" s="42"/>
      <c r="K14" s="78"/>
      <c r="L14" s="78"/>
      <c r="M14" s="78"/>
    </row>
    <row r="15" spans="1:13" x14ac:dyDescent="0.35">
      <c r="A15" s="45">
        <v>43045</v>
      </c>
      <c r="B15" s="3" t="s">
        <v>33</v>
      </c>
      <c r="C15" s="3" t="s">
        <v>66</v>
      </c>
      <c r="D15" s="83">
        <v>139.6</v>
      </c>
      <c r="E15" s="64"/>
      <c r="F15" s="161">
        <v>79.34</v>
      </c>
      <c r="G15" s="64"/>
      <c r="H15" s="11">
        <v>33.53</v>
      </c>
      <c r="I15" s="10"/>
      <c r="J15" s="42">
        <f>SUM(D15:I15)</f>
        <v>252.47</v>
      </c>
      <c r="K15" s="78"/>
      <c r="L15" s="81"/>
      <c r="M15" s="78"/>
    </row>
    <row r="16" spans="1:13" x14ac:dyDescent="0.35">
      <c r="A16" s="45">
        <v>43068</v>
      </c>
      <c r="B16" s="3" t="s">
        <v>31</v>
      </c>
      <c r="C16" s="11" t="s">
        <v>37</v>
      </c>
      <c r="D16" s="83">
        <v>9.99</v>
      </c>
      <c r="E16" s="51">
        <v>39.9</v>
      </c>
      <c r="F16" s="161">
        <v>110.16</v>
      </c>
      <c r="G16" s="64">
        <v>75.989999999999995</v>
      </c>
      <c r="H16" s="11">
        <v>54.07</v>
      </c>
      <c r="I16" s="10"/>
      <c r="J16" s="42">
        <f>SUM(D16:I16)</f>
        <v>290.11</v>
      </c>
      <c r="K16" s="78"/>
      <c r="L16" s="78"/>
      <c r="M16" s="78"/>
    </row>
    <row r="17" spans="1:13" x14ac:dyDescent="0.35">
      <c r="A17" s="162" t="s">
        <v>21</v>
      </c>
      <c r="B17" s="17"/>
      <c r="C17" s="17"/>
      <c r="D17" s="17"/>
      <c r="E17" s="46"/>
      <c r="F17" s="79"/>
      <c r="G17" s="46"/>
      <c r="H17" s="17"/>
      <c r="I17" s="15"/>
      <c r="J17" s="46"/>
      <c r="K17" s="78"/>
      <c r="L17" s="78"/>
      <c r="M17" s="78"/>
    </row>
    <row r="18" spans="1:13" x14ac:dyDescent="0.35">
      <c r="A18" s="45">
        <v>43124</v>
      </c>
      <c r="B18" s="3" t="s">
        <v>35</v>
      </c>
      <c r="C18" s="11" t="s">
        <v>37</v>
      </c>
      <c r="D18" s="83">
        <v>58.55</v>
      </c>
      <c r="E18" s="64"/>
      <c r="F18" s="161">
        <v>86.4</v>
      </c>
      <c r="G18" s="11"/>
      <c r="H18" s="11">
        <v>13.36</v>
      </c>
      <c r="I18" s="83"/>
      <c r="J18" s="42">
        <f>SUM(D18:I18)</f>
        <v>158.31</v>
      </c>
      <c r="K18" s="78"/>
      <c r="L18" s="78"/>
      <c r="M18" s="78"/>
    </row>
    <row r="19" spans="1:13" x14ac:dyDescent="0.35">
      <c r="A19" s="45">
        <v>43152</v>
      </c>
      <c r="B19" s="3" t="s">
        <v>35</v>
      </c>
      <c r="C19" s="11" t="s">
        <v>37</v>
      </c>
      <c r="D19" s="83">
        <v>94.73</v>
      </c>
      <c r="E19" s="64"/>
      <c r="F19" s="161">
        <v>69.88</v>
      </c>
      <c r="G19" s="83">
        <v>74.599999999999994</v>
      </c>
      <c r="H19" s="11">
        <v>25.78</v>
      </c>
      <c r="I19" s="10"/>
      <c r="J19" s="42">
        <f>SUM(D19:I19)</f>
        <v>264.99</v>
      </c>
      <c r="K19" s="78"/>
      <c r="L19" s="78"/>
      <c r="M19" s="78"/>
    </row>
    <row r="20" spans="1:13" x14ac:dyDescent="0.35">
      <c r="A20" s="45"/>
      <c r="B20" s="3"/>
      <c r="C20" s="11"/>
      <c r="D20" s="83"/>
      <c r="E20" s="64"/>
      <c r="F20" s="65"/>
      <c r="G20" s="11"/>
      <c r="H20" s="63"/>
      <c r="I20" s="66"/>
      <c r="J20" s="43"/>
      <c r="K20" s="78"/>
      <c r="L20" s="78"/>
      <c r="M20" s="78"/>
    </row>
  </sheetData>
  <sortState xmlns:xlrd2="http://schemas.microsoft.com/office/spreadsheetml/2017/richdata2" ref="A18:P20">
    <sortCondition ref="A18:A20"/>
  </sortState>
  <mergeCells count="14">
    <mergeCell ref="B1:C1"/>
    <mergeCell ref="D1:J1"/>
    <mergeCell ref="I2:I4"/>
    <mergeCell ref="J2:J4"/>
    <mergeCell ref="A2:A4"/>
    <mergeCell ref="B2:B4"/>
    <mergeCell ref="C2:C4"/>
    <mergeCell ref="D2:F2"/>
    <mergeCell ref="G2:H2"/>
    <mergeCell ref="D3:D4"/>
    <mergeCell ref="E3:E4"/>
    <mergeCell ref="F3:F4"/>
    <mergeCell ref="G3:G4"/>
    <mergeCell ref="H3:H4"/>
  </mergeCells>
  <dataValidations count="1">
    <dataValidation allowBlank="1" showInputMessage="1" showErrorMessage="1" prompt="Please Select" sqref="A2:D2 D3:H3 D1 A1:B1 G2 I2:J2 A21:IR65397 K1:IR20" xr:uid="{00000000-0002-0000-0D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fitToPage="1"/>
  </sheetPr>
  <dimension ref="A1:O89"/>
  <sheetViews>
    <sheetView zoomScale="70" zoomScaleNormal="70" zoomScaleSheetLayoutView="70" workbookViewId="0">
      <pane ySplit="4" topLeftCell="A31" activePane="bottomLeft" state="frozen"/>
      <selection activeCell="I32" sqref="I32"/>
      <selection pane="bottomLeft" activeCell="N76" sqref="N76"/>
    </sheetView>
  </sheetViews>
  <sheetFormatPr defaultColWidth="8.84375" defaultRowHeight="15.5" x14ac:dyDescent="0.35"/>
  <cols>
    <col min="1" max="1" width="14.07421875" style="90" customWidth="1"/>
    <col min="2" max="2" width="15.765625" style="90" bestFit="1" customWidth="1"/>
    <col min="3" max="3" width="39.07421875" style="90" bestFit="1" customWidth="1"/>
    <col min="4" max="4" width="6" style="90" bestFit="1" customWidth="1"/>
    <col min="5" max="5" width="9.84375" style="90" bestFit="1" customWidth="1"/>
    <col min="6" max="6" width="15.69140625" style="90" customWidth="1"/>
    <col min="7" max="7" width="8.84375" style="90" bestFit="1" customWidth="1"/>
    <col min="8" max="8" width="14.23046875" style="90" customWidth="1"/>
    <col min="9" max="9" width="8.84375" style="90"/>
    <col min="10" max="10" width="9.84375" style="90" bestFit="1" customWidth="1"/>
    <col min="11" max="16384" width="8.84375" style="90"/>
  </cols>
  <sheetData>
    <row r="1" spans="1:14" ht="15.75" customHeight="1" x14ac:dyDescent="0.35">
      <c r="A1" s="84" t="s">
        <v>5</v>
      </c>
      <c r="B1" s="91" t="s">
        <v>87</v>
      </c>
      <c r="C1" s="92"/>
      <c r="D1" s="181" t="s">
        <v>30</v>
      </c>
      <c r="E1" s="181"/>
      <c r="F1" s="181"/>
      <c r="G1" s="181"/>
      <c r="H1" s="181"/>
      <c r="I1" s="181"/>
      <c r="J1" s="181"/>
    </row>
    <row r="2" spans="1:14" ht="15.75" customHeight="1" x14ac:dyDescent="0.35">
      <c r="A2" s="183" t="s">
        <v>67</v>
      </c>
      <c r="B2" s="183" t="s">
        <v>6</v>
      </c>
      <c r="C2" s="183" t="s">
        <v>7</v>
      </c>
      <c r="D2" s="184" t="s">
        <v>8</v>
      </c>
      <c r="E2" s="184"/>
      <c r="F2" s="184"/>
      <c r="G2" s="184" t="s">
        <v>9</v>
      </c>
      <c r="H2" s="184"/>
      <c r="I2" s="182" t="s">
        <v>10</v>
      </c>
      <c r="J2" s="182" t="s">
        <v>4</v>
      </c>
    </row>
    <row r="3" spans="1:14" ht="15.75" customHeight="1" x14ac:dyDescent="0.35">
      <c r="A3" s="183"/>
      <c r="B3" s="183"/>
      <c r="C3" s="183"/>
      <c r="D3" s="183" t="s">
        <v>12</v>
      </c>
      <c r="E3" s="183" t="s">
        <v>1</v>
      </c>
      <c r="F3" s="185" t="s">
        <v>22</v>
      </c>
      <c r="G3" s="183" t="s">
        <v>13</v>
      </c>
      <c r="H3" s="184" t="s">
        <v>14</v>
      </c>
      <c r="I3" s="182"/>
      <c r="J3" s="182"/>
    </row>
    <row r="4" spans="1:14" ht="15.75" customHeight="1" x14ac:dyDescent="0.35">
      <c r="A4" s="183"/>
      <c r="B4" s="183"/>
      <c r="C4" s="183"/>
      <c r="D4" s="183"/>
      <c r="E4" s="183"/>
      <c r="F4" s="185"/>
      <c r="G4" s="183"/>
      <c r="H4" s="184"/>
      <c r="I4" s="182"/>
      <c r="J4" s="182"/>
    </row>
    <row r="5" spans="1:14" ht="15.75" customHeight="1" x14ac:dyDescent="0.35">
      <c r="A5" s="93" t="s">
        <v>18</v>
      </c>
      <c r="B5" s="93"/>
      <c r="C5" s="94"/>
      <c r="D5" s="94"/>
      <c r="E5" s="94"/>
      <c r="F5" s="95"/>
      <c r="G5" s="94"/>
      <c r="H5" s="96"/>
      <c r="I5" s="97"/>
      <c r="J5" s="97"/>
    </row>
    <row r="6" spans="1:14" ht="16" hidden="1" customHeight="1" x14ac:dyDescent="0.35">
      <c r="A6" s="98" t="s">
        <v>23</v>
      </c>
      <c r="B6" s="98"/>
      <c r="C6" s="99"/>
      <c r="D6" s="9"/>
      <c r="E6" s="9"/>
      <c r="F6" s="9">
        <v>368</v>
      </c>
      <c r="G6" s="9"/>
      <c r="H6" s="9"/>
      <c r="I6" s="9"/>
      <c r="J6" s="100">
        <f t="shared" ref="J6:J9" si="0">SUM( E6:I6)</f>
        <v>368</v>
      </c>
      <c r="K6" s="90" t="s">
        <v>28</v>
      </c>
    </row>
    <row r="7" spans="1:14" ht="16" hidden="1" customHeight="1" x14ac:dyDescent="0.35">
      <c r="A7" s="98" t="s">
        <v>24</v>
      </c>
      <c r="B7" s="98"/>
      <c r="C7" s="99"/>
      <c r="D7" s="9"/>
      <c r="E7" s="9"/>
      <c r="F7" s="9">
        <v>625.20000000000005</v>
      </c>
      <c r="G7" s="9"/>
      <c r="H7" s="9"/>
      <c r="I7" s="9"/>
      <c r="J7" s="100">
        <f t="shared" si="0"/>
        <v>625.20000000000005</v>
      </c>
      <c r="K7" s="90" t="s">
        <v>28</v>
      </c>
    </row>
    <row r="8" spans="1:14" ht="16" hidden="1" customHeight="1" x14ac:dyDescent="0.35">
      <c r="A8" s="98" t="s">
        <v>25</v>
      </c>
      <c r="B8" s="98"/>
      <c r="C8" s="99"/>
      <c r="D8" s="9"/>
      <c r="E8" s="9"/>
      <c r="F8" s="9">
        <v>726.6</v>
      </c>
      <c r="G8" s="9"/>
      <c r="H8" s="9"/>
      <c r="I8" s="9"/>
      <c r="J8" s="100">
        <f t="shared" si="0"/>
        <v>726.6</v>
      </c>
      <c r="K8" s="90" t="s">
        <v>28</v>
      </c>
    </row>
    <row r="9" spans="1:14" ht="16" hidden="1" customHeight="1" x14ac:dyDescent="0.35">
      <c r="A9" s="98" t="s">
        <v>26</v>
      </c>
      <c r="B9" s="98"/>
      <c r="C9" s="99"/>
      <c r="D9" s="9"/>
      <c r="E9" s="9"/>
      <c r="F9" s="9">
        <v>887.2</v>
      </c>
      <c r="G9" s="9"/>
      <c r="H9" s="9"/>
      <c r="I9" s="9"/>
      <c r="J9" s="100">
        <f t="shared" si="0"/>
        <v>887.2</v>
      </c>
      <c r="K9" s="90" t="s">
        <v>28</v>
      </c>
    </row>
    <row r="10" spans="1:14" ht="16" customHeight="1" x14ac:dyDescent="0.35">
      <c r="A10" s="101">
        <v>42808</v>
      </c>
      <c r="B10" s="101" t="s">
        <v>33</v>
      </c>
      <c r="C10" s="102" t="s">
        <v>32</v>
      </c>
      <c r="D10" s="103"/>
      <c r="E10" s="103">
        <v>187.2</v>
      </c>
      <c r="F10" s="104"/>
      <c r="G10" s="103"/>
      <c r="H10" s="105"/>
      <c r="I10" s="106"/>
      <c r="J10" s="100">
        <f t="shared" ref="J10:J23" si="1">SUM( E10:I10)</f>
        <v>187.2</v>
      </c>
      <c r="M10" s="107"/>
      <c r="N10" s="107"/>
    </row>
    <row r="11" spans="1:14" ht="16" customHeight="1" x14ac:dyDescent="0.35">
      <c r="A11" s="101">
        <v>42816</v>
      </c>
      <c r="B11" s="101" t="s">
        <v>36</v>
      </c>
      <c r="C11" s="102" t="s">
        <v>32</v>
      </c>
      <c r="D11" s="103"/>
      <c r="E11" s="103">
        <v>9.6999999999999993</v>
      </c>
      <c r="F11" s="104"/>
      <c r="G11" s="103"/>
      <c r="H11" s="105"/>
      <c r="I11" s="106"/>
      <c r="J11" s="100">
        <f t="shared" si="1"/>
        <v>9.6999999999999993</v>
      </c>
      <c r="M11" s="107"/>
      <c r="N11" s="107"/>
    </row>
    <row r="12" spans="1:14" ht="16" customHeight="1" x14ac:dyDescent="0.35">
      <c r="A12" s="101">
        <v>42829</v>
      </c>
      <c r="B12" s="101" t="s">
        <v>36</v>
      </c>
      <c r="C12" s="102" t="s">
        <v>32</v>
      </c>
      <c r="D12" s="103"/>
      <c r="E12" s="103">
        <v>12.1</v>
      </c>
      <c r="F12" s="104"/>
      <c r="G12" s="103"/>
      <c r="H12" s="105"/>
      <c r="I12" s="106"/>
      <c r="J12" s="100">
        <f t="shared" si="1"/>
        <v>12.1</v>
      </c>
      <c r="M12" s="107"/>
      <c r="N12" s="107"/>
    </row>
    <row r="13" spans="1:14" ht="16" customHeight="1" x14ac:dyDescent="0.35">
      <c r="A13" s="101">
        <v>42836</v>
      </c>
      <c r="B13" s="101" t="s">
        <v>36</v>
      </c>
      <c r="C13" s="102" t="s">
        <v>32</v>
      </c>
      <c r="D13" s="103"/>
      <c r="E13" s="103">
        <v>12.1</v>
      </c>
      <c r="F13" s="104"/>
      <c r="G13" s="103"/>
      <c r="H13" s="105"/>
      <c r="I13" s="106"/>
      <c r="J13" s="100">
        <f t="shared" si="1"/>
        <v>12.1</v>
      </c>
      <c r="M13" s="107"/>
      <c r="N13" s="107"/>
    </row>
    <row r="14" spans="1:14" ht="16" customHeight="1" x14ac:dyDescent="0.35">
      <c r="A14" s="101">
        <v>42844</v>
      </c>
      <c r="B14" s="101" t="s">
        <v>33</v>
      </c>
      <c r="C14" s="102" t="s">
        <v>32</v>
      </c>
      <c r="D14" s="103"/>
      <c r="E14" s="103">
        <v>216.8</v>
      </c>
      <c r="F14" s="104"/>
      <c r="G14" s="103"/>
      <c r="H14" s="105"/>
      <c r="I14" s="106"/>
      <c r="J14" s="100">
        <f t="shared" si="1"/>
        <v>216.8</v>
      </c>
      <c r="M14" s="107"/>
      <c r="N14" s="107"/>
    </row>
    <row r="15" spans="1:14" ht="16" customHeight="1" x14ac:dyDescent="0.35">
      <c r="A15" s="108">
        <v>42844</v>
      </c>
      <c r="B15" s="101" t="s">
        <v>36</v>
      </c>
      <c r="C15" s="102" t="s">
        <v>32</v>
      </c>
      <c r="D15" s="103"/>
      <c r="E15" s="103">
        <v>12.1</v>
      </c>
      <c r="F15" s="104"/>
      <c r="G15" s="103"/>
      <c r="H15" s="105"/>
      <c r="I15" s="106"/>
      <c r="J15" s="100">
        <f t="shared" si="1"/>
        <v>12.1</v>
      </c>
      <c r="N15" s="107"/>
    </row>
    <row r="16" spans="1:14" ht="16" customHeight="1" x14ac:dyDescent="0.35">
      <c r="A16" s="101">
        <v>42851</v>
      </c>
      <c r="B16" s="101" t="s">
        <v>33</v>
      </c>
      <c r="C16" s="102" t="s">
        <v>32</v>
      </c>
      <c r="D16" s="103"/>
      <c r="E16" s="103">
        <v>187.2</v>
      </c>
      <c r="F16" s="104"/>
      <c r="G16" s="103"/>
      <c r="H16" s="105"/>
      <c r="I16" s="106"/>
      <c r="J16" s="100">
        <f t="shared" si="1"/>
        <v>187.2</v>
      </c>
      <c r="M16" s="107"/>
      <c r="N16" s="107"/>
    </row>
    <row r="17" spans="1:14" ht="16" customHeight="1" x14ac:dyDescent="0.35">
      <c r="A17" s="108">
        <v>42857</v>
      </c>
      <c r="B17" s="101" t="s">
        <v>36</v>
      </c>
      <c r="C17" s="102" t="s">
        <v>32</v>
      </c>
      <c r="D17" s="103"/>
      <c r="E17" s="103">
        <v>12.6</v>
      </c>
      <c r="F17" s="104"/>
      <c r="G17" s="103"/>
      <c r="H17" s="105"/>
      <c r="I17" s="106"/>
      <c r="J17" s="100">
        <f t="shared" si="1"/>
        <v>12.6</v>
      </c>
      <c r="M17" s="107"/>
      <c r="N17" s="107"/>
    </row>
    <row r="18" spans="1:14" ht="16" customHeight="1" x14ac:dyDescent="0.35">
      <c r="A18" s="108">
        <v>42864</v>
      </c>
      <c r="B18" s="101" t="s">
        <v>36</v>
      </c>
      <c r="C18" s="102" t="s">
        <v>32</v>
      </c>
      <c r="D18" s="103"/>
      <c r="E18" s="103">
        <v>12.6</v>
      </c>
      <c r="F18" s="104"/>
      <c r="G18" s="103"/>
      <c r="H18" s="105"/>
      <c r="I18" s="106"/>
      <c r="J18" s="100">
        <f t="shared" si="1"/>
        <v>12.6</v>
      </c>
      <c r="M18" s="107"/>
      <c r="N18" s="107"/>
    </row>
    <row r="19" spans="1:14" ht="16" customHeight="1" x14ac:dyDescent="0.35">
      <c r="A19" s="108">
        <v>42871</v>
      </c>
      <c r="B19" s="101" t="s">
        <v>36</v>
      </c>
      <c r="C19" s="102" t="s">
        <v>32</v>
      </c>
      <c r="D19" s="103"/>
      <c r="E19" s="103">
        <v>12.6</v>
      </c>
      <c r="F19" s="104"/>
      <c r="G19" s="103"/>
      <c r="H19" s="105"/>
      <c r="I19" s="106"/>
      <c r="J19" s="100">
        <f t="shared" si="1"/>
        <v>12.6</v>
      </c>
      <c r="M19" s="107"/>
      <c r="N19" s="107"/>
    </row>
    <row r="20" spans="1:14" ht="16" customHeight="1" x14ac:dyDescent="0.35">
      <c r="A20" s="108">
        <v>42872</v>
      </c>
      <c r="B20" s="101" t="s">
        <v>36</v>
      </c>
      <c r="C20" s="102" t="s">
        <v>32</v>
      </c>
      <c r="D20" s="103"/>
      <c r="E20" s="103">
        <v>12.6</v>
      </c>
      <c r="F20" s="104"/>
      <c r="G20" s="103"/>
      <c r="H20" s="105"/>
      <c r="I20" s="106"/>
      <c r="J20" s="100">
        <f t="shared" si="1"/>
        <v>12.6</v>
      </c>
      <c r="M20" s="107"/>
      <c r="N20" s="107"/>
    </row>
    <row r="21" spans="1:14" ht="16" customHeight="1" x14ac:dyDescent="0.35">
      <c r="A21" s="108">
        <v>42885</v>
      </c>
      <c r="B21" s="101" t="s">
        <v>36</v>
      </c>
      <c r="C21" s="102" t="s">
        <v>32</v>
      </c>
      <c r="D21" s="103"/>
      <c r="E21" s="103">
        <v>12.6</v>
      </c>
      <c r="F21" s="104"/>
      <c r="G21" s="103"/>
      <c r="H21" s="105"/>
      <c r="I21" s="106"/>
      <c r="J21" s="100">
        <f t="shared" si="1"/>
        <v>12.6</v>
      </c>
      <c r="M21" s="107"/>
      <c r="N21" s="107"/>
    </row>
    <row r="22" spans="1:14" ht="16" customHeight="1" x14ac:dyDescent="0.35">
      <c r="A22" s="108">
        <v>42886</v>
      </c>
      <c r="B22" s="101" t="s">
        <v>36</v>
      </c>
      <c r="C22" s="102" t="s">
        <v>32</v>
      </c>
      <c r="D22" s="103"/>
      <c r="E22" s="103">
        <v>12.6</v>
      </c>
      <c r="F22" s="104"/>
      <c r="G22" s="103"/>
      <c r="H22" s="105"/>
      <c r="I22" s="106"/>
      <c r="J22" s="100">
        <f t="shared" si="1"/>
        <v>12.6</v>
      </c>
      <c r="M22" s="107"/>
      <c r="N22" s="107"/>
    </row>
    <row r="23" spans="1:14" ht="16" customHeight="1" x14ac:dyDescent="0.35">
      <c r="A23" s="101">
        <v>42888</v>
      </c>
      <c r="B23" s="101" t="s">
        <v>44</v>
      </c>
      <c r="C23" s="102" t="s">
        <v>32</v>
      </c>
      <c r="D23" s="103"/>
      <c r="E23" s="103">
        <v>73.5</v>
      </c>
      <c r="F23" s="104"/>
      <c r="G23" s="103"/>
      <c r="H23" s="105"/>
      <c r="I23" s="106"/>
      <c r="J23" s="100">
        <f t="shared" si="1"/>
        <v>73.5</v>
      </c>
      <c r="M23" s="107"/>
      <c r="N23" s="107"/>
    </row>
    <row r="24" spans="1:14" ht="16" customHeight="1" x14ac:dyDescent="0.35">
      <c r="A24" s="109" t="s">
        <v>19</v>
      </c>
      <c r="B24" s="109"/>
      <c r="C24" s="110"/>
      <c r="D24" s="111"/>
      <c r="E24" s="112"/>
      <c r="F24" s="113"/>
      <c r="G24" s="111"/>
      <c r="H24" s="114"/>
      <c r="I24" s="115"/>
      <c r="J24" s="116"/>
      <c r="M24" s="107"/>
      <c r="N24" s="107"/>
    </row>
    <row r="25" spans="1:14" ht="16" customHeight="1" x14ac:dyDescent="0.35">
      <c r="A25" s="101">
        <v>42887</v>
      </c>
      <c r="B25" s="101" t="s">
        <v>35</v>
      </c>
      <c r="C25" s="102" t="s">
        <v>32</v>
      </c>
      <c r="D25" s="103"/>
      <c r="E25" s="103">
        <v>12.8</v>
      </c>
      <c r="F25" s="104"/>
      <c r="G25" s="103"/>
      <c r="H25" s="105"/>
      <c r="I25" s="106"/>
      <c r="J25" s="100">
        <f>SUM(E25:I25)</f>
        <v>12.8</v>
      </c>
      <c r="M25" s="107"/>
      <c r="N25" s="107"/>
    </row>
    <row r="26" spans="1:14" ht="16" customHeight="1" x14ac:dyDescent="0.35">
      <c r="A26" s="101">
        <v>42887</v>
      </c>
      <c r="B26" s="101" t="s">
        <v>36</v>
      </c>
      <c r="C26" s="102" t="s">
        <v>32</v>
      </c>
      <c r="D26" s="103"/>
      <c r="E26" s="103">
        <v>12.8</v>
      </c>
      <c r="F26" s="104"/>
      <c r="G26" s="103"/>
      <c r="H26" s="105"/>
      <c r="I26" s="106"/>
      <c r="J26" s="100">
        <f>SUM(E26:I26)</f>
        <v>12.8</v>
      </c>
      <c r="M26" s="107"/>
      <c r="N26" s="107"/>
    </row>
    <row r="27" spans="1:14" ht="16" customHeight="1" x14ac:dyDescent="0.35">
      <c r="A27" s="117">
        <v>42914</v>
      </c>
      <c r="B27" s="117" t="s">
        <v>31</v>
      </c>
      <c r="C27" s="102" t="s">
        <v>59</v>
      </c>
      <c r="D27" s="118"/>
      <c r="E27" s="118">
        <v>79.3</v>
      </c>
      <c r="F27" s="104"/>
      <c r="G27" s="103"/>
      <c r="H27" s="105"/>
      <c r="I27" s="106"/>
      <c r="J27" s="100">
        <f>SUM(E27:I27)</f>
        <v>79.3</v>
      </c>
      <c r="M27" s="107"/>
      <c r="N27" s="107"/>
    </row>
    <row r="28" spans="1:14" ht="16" customHeight="1" x14ac:dyDescent="0.35">
      <c r="A28" s="117">
        <v>42917</v>
      </c>
      <c r="B28" s="117" t="s">
        <v>36</v>
      </c>
      <c r="C28" s="102" t="s">
        <v>32</v>
      </c>
      <c r="D28" s="118"/>
      <c r="E28" s="103">
        <v>12.8</v>
      </c>
      <c r="F28" s="104"/>
      <c r="G28" s="103"/>
      <c r="H28" s="105"/>
      <c r="I28" s="106"/>
      <c r="J28" s="100">
        <v>12.8</v>
      </c>
      <c r="M28" s="107"/>
      <c r="N28" s="107"/>
    </row>
    <row r="29" spans="1:14" ht="16" customHeight="1" x14ac:dyDescent="0.35">
      <c r="A29" s="117">
        <v>42917</v>
      </c>
      <c r="B29" s="101" t="s">
        <v>36</v>
      </c>
      <c r="C29" s="102" t="s">
        <v>32</v>
      </c>
      <c r="D29" s="118"/>
      <c r="E29" s="118">
        <v>12.8</v>
      </c>
      <c r="F29" s="104"/>
      <c r="G29" s="103"/>
      <c r="H29" s="105"/>
      <c r="I29" s="106"/>
      <c r="J29" s="100">
        <v>12.8</v>
      </c>
      <c r="M29" s="107"/>
      <c r="N29" s="107"/>
    </row>
    <row r="30" spans="1:14" ht="16" customHeight="1" x14ac:dyDescent="0.35">
      <c r="A30" s="117">
        <v>42920</v>
      </c>
      <c r="B30" s="117" t="s">
        <v>33</v>
      </c>
      <c r="C30" s="102" t="s">
        <v>59</v>
      </c>
      <c r="D30" s="118"/>
      <c r="E30" s="118">
        <v>168.3</v>
      </c>
      <c r="F30" s="119"/>
      <c r="G30" s="118"/>
      <c r="H30" s="105"/>
      <c r="I30" s="106"/>
      <c r="J30" s="100">
        <f>SUM(E30:I30)</f>
        <v>168.3</v>
      </c>
      <c r="M30" s="107"/>
      <c r="N30" s="107"/>
    </row>
    <row r="31" spans="1:14" ht="16" customHeight="1" x14ac:dyDescent="0.35">
      <c r="A31" s="117">
        <v>42922</v>
      </c>
      <c r="B31" s="117" t="s">
        <v>44</v>
      </c>
      <c r="C31" s="102" t="s">
        <v>59</v>
      </c>
      <c r="D31" s="118"/>
      <c r="E31" s="118">
        <v>60.4</v>
      </c>
      <c r="F31" s="119"/>
      <c r="G31" s="118"/>
      <c r="H31" s="105"/>
      <c r="I31" s="106"/>
      <c r="J31" s="100">
        <f>SUM(E31:I31)</f>
        <v>60.4</v>
      </c>
      <c r="M31" s="107"/>
      <c r="N31" s="107"/>
    </row>
    <row r="32" spans="1:14" ht="16" customHeight="1" x14ac:dyDescent="0.35">
      <c r="A32" s="117">
        <v>42943</v>
      </c>
      <c r="B32" s="117" t="s">
        <v>35</v>
      </c>
      <c r="C32" s="102" t="s">
        <v>59</v>
      </c>
      <c r="D32" s="118"/>
      <c r="E32" s="120">
        <v>19.399999999999999</v>
      </c>
      <c r="F32" s="119"/>
      <c r="G32" s="118"/>
      <c r="H32" s="105"/>
      <c r="I32" s="106"/>
      <c r="J32" s="100">
        <f>SUM(E32:H32)</f>
        <v>19.399999999999999</v>
      </c>
      <c r="M32" s="107"/>
    </row>
    <row r="33" spans="1:14" ht="16" customHeight="1" x14ac:dyDescent="0.35">
      <c r="A33" s="117">
        <v>42948</v>
      </c>
      <c r="B33" s="117" t="s">
        <v>36</v>
      </c>
      <c r="C33" s="102" t="s">
        <v>32</v>
      </c>
      <c r="D33" s="118"/>
      <c r="E33" s="118">
        <v>12.8</v>
      </c>
      <c r="F33" s="119"/>
      <c r="G33" s="118"/>
      <c r="H33" s="105"/>
      <c r="I33" s="106"/>
      <c r="J33" s="100">
        <v>12.8</v>
      </c>
      <c r="M33" s="107"/>
      <c r="N33" s="107"/>
    </row>
    <row r="34" spans="1:14" ht="16" customHeight="1" x14ac:dyDescent="0.35">
      <c r="A34" s="117">
        <v>42948</v>
      </c>
      <c r="B34" s="117" t="s">
        <v>36</v>
      </c>
      <c r="C34" s="102" t="s">
        <v>32</v>
      </c>
      <c r="D34" s="118"/>
      <c r="E34" s="118">
        <v>12.8</v>
      </c>
      <c r="F34" s="119"/>
      <c r="G34" s="118"/>
      <c r="H34" s="105"/>
      <c r="I34" s="106"/>
      <c r="J34" s="100">
        <v>12.8</v>
      </c>
      <c r="M34" s="107"/>
      <c r="N34" s="107"/>
    </row>
    <row r="35" spans="1:14" ht="16" customHeight="1" x14ac:dyDescent="0.35">
      <c r="A35" s="117">
        <v>42982</v>
      </c>
      <c r="B35" s="117" t="s">
        <v>31</v>
      </c>
      <c r="C35" s="102" t="s">
        <v>59</v>
      </c>
      <c r="D35" s="118"/>
      <c r="E35" s="118">
        <v>74.900000000000006</v>
      </c>
      <c r="F35" s="119"/>
      <c r="G35" s="118"/>
      <c r="H35" s="105"/>
      <c r="I35" s="106"/>
      <c r="J35" s="100">
        <f>SUM(E35:I35)</f>
        <v>74.900000000000006</v>
      </c>
      <c r="M35" s="107"/>
      <c r="N35" s="107"/>
    </row>
    <row r="36" spans="1:14" ht="16" customHeight="1" x14ac:dyDescent="0.35">
      <c r="A36" s="121" t="s">
        <v>20</v>
      </c>
      <c r="B36" s="121"/>
      <c r="C36" s="122"/>
      <c r="D36" s="123"/>
      <c r="E36" s="123"/>
      <c r="F36" s="124"/>
      <c r="G36" s="123"/>
      <c r="H36" s="114"/>
      <c r="I36" s="115"/>
      <c r="J36" s="116"/>
    </row>
    <row r="37" spans="1:14" ht="16" customHeight="1" x14ac:dyDescent="0.35">
      <c r="A37" s="117">
        <v>42979</v>
      </c>
      <c r="B37" s="117" t="s">
        <v>35</v>
      </c>
      <c r="C37" s="102" t="s">
        <v>59</v>
      </c>
      <c r="D37" s="118"/>
      <c r="E37" s="118">
        <v>12.8</v>
      </c>
      <c r="F37" s="119"/>
      <c r="G37" s="118"/>
      <c r="H37" s="105"/>
      <c r="I37" s="106"/>
      <c r="J37" s="100">
        <v>12.8</v>
      </c>
      <c r="M37" s="107"/>
      <c r="N37" s="107"/>
    </row>
    <row r="38" spans="1:14" ht="16" customHeight="1" x14ac:dyDescent="0.35">
      <c r="A38" s="117">
        <v>42979</v>
      </c>
      <c r="B38" s="117" t="s">
        <v>35</v>
      </c>
      <c r="C38" s="102" t="s">
        <v>59</v>
      </c>
      <c r="D38" s="118"/>
      <c r="E38" s="118">
        <v>12.8</v>
      </c>
      <c r="F38" s="119"/>
      <c r="G38" s="118"/>
      <c r="H38" s="105"/>
      <c r="I38" s="106"/>
      <c r="J38" s="100">
        <v>12.8</v>
      </c>
      <c r="M38" s="107"/>
      <c r="N38" s="107"/>
    </row>
    <row r="39" spans="1:14" ht="16" customHeight="1" x14ac:dyDescent="0.35">
      <c r="A39" s="117">
        <v>42979</v>
      </c>
      <c r="B39" s="117" t="s">
        <v>35</v>
      </c>
      <c r="C39" s="102" t="s">
        <v>59</v>
      </c>
      <c r="D39" s="118"/>
      <c r="E39" s="118">
        <v>12.8</v>
      </c>
      <c r="F39" s="119"/>
      <c r="G39" s="118"/>
      <c r="H39" s="105"/>
      <c r="I39" s="106"/>
      <c r="J39" s="100">
        <v>12.8</v>
      </c>
      <c r="M39" s="107"/>
      <c r="N39" s="107"/>
    </row>
    <row r="40" spans="1:14" ht="16" customHeight="1" x14ac:dyDescent="0.35">
      <c r="A40" s="117">
        <v>42979</v>
      </c>
      <c r="B40" s="117" t="s">
        <v>35</v>
      </c>
      <c r="C40" s="102" t="s">
        <v>59</v>
      </c>
      <c r="D40" s="118"/>
      <c r="E40" s="118">
        <v>12.8</v>
      </c>
      <c r="F40" s="119"/>
      <c r="G40" s="118"/>
      <c r="H40" s="105"/>
      <c r="I40" s="106"/>
      <c r="J40" s="100">
        <v>12.8</v>
      </c>
      <c r="M40" s="107"/>
      <c r="N40" s="107"/>
    </row>
    <row r="41" spans="1:14" ht="16" customHeight="1" x14ac:dyDescent="0.35">
      <c r="A41" s="117">
        <v>42989</v>
      </c>
      <c r="B41" s="117" t="s">
        <v>55</v>
      </c>
      <c r="C41" s="102" t="s">
        <v>59</v>
      </c>
      <c r="D41" s="118"/>
      <c r="E41" s="118">
        <v>22.4</v>
      </c>
      <c r="F41" s="119"/>
      <c r="G41" s="118"/>
      <c r="H41" s="105"/>
      <c r="I41" s="106"/>
      <c r="J41" s="100">
        <f t="shared" ref="J41:J62" si="2">SUM(E41:I41)</f>
        <v>22.4</v>
      </c>
      <c r="M41" s="107"/>
      <c r="N41" s="107"/>
    </row>
    <row r="42" spans="1:14" ht="16" customHeight="1" x14ac:dyDescent="0.35">
      <c r="A42" s="117">
        <v>42989</v>
      </c>
      <c r="B42" s="117" t="s">
        <v>55</v>
      </c>
      <c r="C42" s="102" t="s">
        <v>59</v>
      </c>
      <c r="D42" s="118"/>
      <c r="E42" s="118">
        <v>74.900000000000006</v>
      </c>
      <c r="F42" s="119"/>
      <c r="G42" s="118"/>
      <c r="H42" s="105"/>
      <c r="I42" s="106"/>
      <c r="J42" s="100">
        <f t="shared" si="2"/>
        <v>74.900000000000006</v>
      </c>
      <c r="M42" s="107"/>
      <c r="N42" s="107"/>
    </row>
    <row r="43" spans="1:14" ht="16" customHeight="1" x14ac:dyDescent="0.35">
      <c r="A43" s="117">
        <v>42998</v>
      </c>
      <c r="B43" s="117" t="s">
        <v>54</v>
      </c>
      <c r="C43" s="102" t="s">
        <v>59</v>
      </c>
      <c r="D43" s="118"/>
      <c r="E43" s="118">
        <v>215.8</v>
      </c>
      <c r="F43" s="119"/>
      <c r="G43" s="118"/>
      <c r="H43" s="105"/>
      <c r="I43" s="106"/>
      <c r="J43" s="100">
        <f t="shared" si="2"/>
        <v>215.8</v>
      </c>
      <c r="M43" s="107"/>
      <c r="N43" s="107"/>
    </row>
    <row r="44" spans="1:14" ht="16" customHeight="1" x14ac:dyDescent="0.35">
      <c r="A44" s="117">
        <v>43009</v>
      </c>
      <c r="B44" s="117" t="s">
        <v>36</v>
      </c>
      <c r="C44" s="102" t="s">
        <v>32</v>
      </c>
      <c r="D44" s="118"/>
      <c r="E44" s="118">
        <v>12.6</v>
      </c>
      <c r="F44" s="119"/>
      <c r="G44" s="118"/>
      <c r="H44" s="105"/>
      <c r="I44" s="106"/>
      <c r="J44" s="100">
        <f t="shared" si="2"/>
        <v>12.6</v>
      </c>
      <c r="M44" s="107"/>
      <c r="N44" s="107"/>
    </row>
    <row r="45" spans="1:14" ht="16" customHeight="1" x14ac:dyDescent="0.35">
      <c r="A45" s="117">
        <v>43009</v>
      </c>
      <c r="B45" s="117" t="s">
        <v>36</v>
      </c>
      <c r="C45" s="102" t="s">
        <v>32</v>
      </c>
      <c r="D45" s="118"/>
      <c r="E45" s="118">
        <v>12.6</v>
      </c>
      <c r="F45" s="119"/>
      <c r="G45" s="118"/>
      <c r="H45" s="105"/>
      <c r="I45" s="106"/>
      <c r="J45" s="100">
        <f t="shared" si="2"/>
        <v>12.6</v>
      </c>
      <c r="M45" s="107"/>
      <c r="N45" s="107"/>
    </row>
    <row r="46" spans="1:14" ht="16" customHeight="1" x14ac:dyDescent="0.35">
      <c r="A46" s="117">
        <v>43013</v>
      </c>
      <c r="B46" s="117" t="s">
        <v>54</v>
      </c>
      <c r="C46" s="102" t="s">
        <v>59</v>
      </c>
      <c r="D46" s="118"/>
      <c r="E46" s="118">
        <v>135.30000000000001</v>
      </c>
      <c r="F46" s="119"/>
      <c r="G46" s="118"/>
      <c r="H46" s="105"/>
      <c r="I46" s="106"/>
      <c r="J46" s="100">
        <f t="shared" si="2"/>
        <v>135.30000000000001</v>
      </c>
      <c r="M46" s="107"/>
      <c r="N46" s="107"/>
    </row>
    <row r="47" spans="1:14" ht="16" customHeight="1" x14ac:dyDescent="0.35">
      <c r="A47" s="117">
        <v>43019</v>
      </c>
      <c r="B47" s="117" t="s">
        <v>54</v>
      </c>
      <c r="C47" s="102" t="s">
        <v>59</v>
      </c>
      <c r="D47" s="118"/>
      <c r="E47" s="118">
        <v>215.8</v>
      </c>
      <c r="F47" s="119"/>
      <c r="G47" s="118"/>
      <c r="H47" s="105"/>
      <c r="I47" s="106"/>
      <c r="J47" s="100">
        <f t="shared" si="2"/>
        <v>215.8</v>
      </c>
      <c r="M47" s="107"/>
      <c r="N47" s="107"/>
    </row>
    <row r="48" spans="1:14" ht="16" customHeight="1" x14ac:dyDescent="0.35">
      <c r="A48" s="117">
        <v>43040</v>
      </c>
      <c r="B48" s="117" t="s">
        <v>36</v>
      </c>
      <c r="C48" s="102" t="s">
        <v>32</v>
      </c>
      <c r="D48" s="118"/>
      <c r="E48" s="118">
        <v>12.6</v>
      </c>
      <c r="F48" s="119"/>
      <c r="G48" s="118"/>
      <c r="H48" s="105"/>
      <c r="I48" s="106"/>
      <c r="J48" s="100">
        <f t="shared" si="2"/>
        <v>12.6</v>
      </c>
      <c r="M48" s="107"/>
      <c r="N48" s="107"/>
    </row>
    <row r="49" spans="1:15" ht="16" customHeight="1" x14ac:dyDescent="0.35">
      <c r="A49" s="117">
        <v>43040</v>
      </c>
      <c r="B49" s="117" t="s">
        <v>36</v>
      </c>
      <c r="C49" s="102" t="s">
        <v>32</v>
      </c>
      <c r="D49" s="118"/>
      <c r="E49" s="118">
        <v>12.6</v>
      </c>
      <c r="F49" s="119"/>
      <c r="G49" s="118"/>
      <c r="H49" s="105"/>
      <c r="I49" s="106"/>
      <c r="J49" s="100">
        <f t="shared" si="2"/>
        <v>12.6</v>
      </c>
      <c r="M49" s="107"/>
      <c r="N49" s="107"/>
    </row>
    <row r="50" spans="1:15" ht="16" customHeight="1" x14ac:dyDescent="0.35">
      <c r="A50" s="125">
        <v>43040</v>
      </c>
      <c r="B50" s="117" t="s">
        <v>36</v>
      </c>
      <c r="C50" s="102" t="s">
        <v>32</v>
      </c>
      <c r="D50" s="118"/>
      <c r="E50" s="118">
        <v>12.6</v>
      </c>
      <c r="F50" s="118"/>
      <c r="G50" s="118"/>
      <c r="H50" s="105"/>
      <c r="I50" s="126"/>
      <c r="J50" s="100">
        <f t="shared" si="2"/>
        <v>12.6</v>
      </c>
    </row>
    <row r="51" spans="1:15" ht="16" customHeight="1" x14ac:dyDescent="0.35">
      <c r="A51" s="125">
        <v>43040</v>
      </c>
      <c r="B51" s="117" t="s">
        <v>36</v>
      </c>
      <c r="C51" s="102" t="s">
        <v>32</v>
      </c>
      <c r="D51" s="118"/>
      <c r="E51" s="118">
        <v>12.6</v>
      </c>
      <c r="F51" s="118"/>
      <c r="G51" s="118"/>
      <c r="H51" s="105"/>
      <c r="I51" s="126"/>
      <c r="J51" s="100">
        <f t="shared" si="2"/>
        <v>12.6</v>
      </c>
    </row>
    <row r="52" spans="1:15" ht="16" customHeight="1" x14ac:dyDescent="0.35">
      <c r="A52" s="125">
        <v>43040</v>
      </c>
      <c r="B52" s="117" t="s">
        <v>36</v>
      </c>
      <c r="C52" s="102" t="s">
        <v>32</v>
      </c>
      <c r="D52" s="118"/>
      <c r="E52" s="118">
        <v>12.6</v>
      </c>
      <c r="F52" s="118"/>
      <c r="G52" s="118"/>
      <c r="H52" s="105"/>
      <c r="I52" s="126"/>
      <c r="J52" s="100">
        <f t="shared" si="2"/>
        <v>12.6</v>
      </c>
    </row>
    <row r="53" spans="1:15" ht="16" customHeight="1" x14ac:dyDescent="0.35">
      <c r="A53" s="117">
        <v>43046</v>
      </c>
      <c r="B53" s="117" t="s">
        <v>54</v>
      </c>
      <c r="C53" s="102" t="s">
        <v>38</v>
      </c>
      <c r="D53" s="118"/>
      <c r="E53" s="118">
        <v>215.8</v>
      </c>
      <c r="F53" s="119"/>
      <c r="G53" s="118"/>
      <c r="H53" s="105"/>
      <c r="I53" s="106"/>
      <c r="J53" s="100">
        <f t="shared" si="2"/>
        <v>215.8</v>
      </c>
      <c r="M53" s="107"/>
      <c r="N53" s="107"/>
    </row>
    <row r="54" spans="1:15" ht="16" customHeight="1" x14ac:dyDescent="0.35">
      <c r="A54" s="117">
        <v>43048</v>
      </c>
      <c r="B54" s="117" t="s">
        <v>54</v>
      </c>
      <c r="C54" s="102" t="s">
        <v>59</v>
      </c>
      <c r="D54" s="118"/>
      <c r="E54" s="118">
        <v>145.44999999999999</v>
      </c>
      <c r="F54" s="119"/>
      <c r="G54" s="118">
        <v>145.6</v>
      </c>
      <c r="H54" s="105"/>
      <c r="I54" s="106"/>
      <c r="J54" s="100">
        <f t="shared" si="2"/>
        <v>291.04999999999995</v>
      </c>
      <c r="M54" s="107"/>
      <c r="N54" s="107"/>
    </row>
    <row r="55" spans="1:15" ht="16" customHeight="1" x14ac:dyDescent="0.35">
      <c r="A55" s="117">
        <v>43068</v>
      </c>
      <c r="B55" s="117" t="s">
        <v>54</v>
      </c>
      <c r="C55" s="102" t="s">
        <v>59</v>
      </c>
      <c r="D55" s="118"/>
      <c r="E55" s="118">
        <v>93.9</v>
      </c>
      <c r="F55" s="119"/>
      <c r="G55" s="118"/>
      <c r="H55" s="105"/>
      <c r="I55" s="106"/>
      <c r="J55" s="100">
        <f t="shared" si="2"/>
        <v>93.9</v>
      </c>
      <c r="M55" s="107"/>
      <c r="N55" s="107"/>
    </row>
    <row r="56" spans="1:15" ht="16" customHeight="1" x14ac:dyDescent="0.35">
      <c r="A56" s="117">
        <v>43068</v>
      </c>
      <c r="B56" s="117" t="s">
        <v>55</v>
      </c>
      <c r="C56" s="102" t="s">
        <v>59</v>
      </c>
      <c r="D56" s="127"/>
      <c r="E56" s="118">
        <v>147</v>
      </c>
      <c r="F56" s="119"/>
      <c r="G56" s="118"/>
      <c r="H56" s="105"/>
      <c r="I56" s="106"/>
      <c r="J56" s="100">
        <f t="shared" si="2"/>
        <v>147</v>
      </c>
      <c r="M56" s="107"/>
      <c r="N56" s="107"/>
    </row>
    <row r="57" spans="1:15" ht="16" customHeight="1" x14ac:dyDescent="0.35">
      <c r="A57" s="117">
        <v>43069</v>
      </c>
      <c r="B57" s="117" t="s">
        <v>56</v>
      </c>
      <c r="C57" s="102" t="s">
        <v>59</v>
      </c>
      <c r="D57" s="127"/>
      <c r="E57" s="118">
        <v>57.7</v>
      </c>
      <c r="F57" s="119"/>
      <c r="G57" s="118"/>
      <c r="H57" s="105"/>
      <c r="I57" s="106"/>
      <c r="J57" s="100">
        <f t="shared" si="2"/>
        <v>57.7</v>
      </c>
      <c r="M57" s="107"/>
      <c r="N57" s="107"/>
    </row>
    <row r="58" spans="1:15" ht="16" customHeight="1" x14ac:dyDescent="0.35">
      <c r="A58" s="125">
        <v>43075</v>
      </c>
      <c r="B58" s="117" t="s">
        <v>36</v>
      </c>
      <c r="C58" s="102" t="s">
        <v>32</v>
      </c>
      <c r="D58" s="127"/>
      <c r="E58" s="118">
        <v>12.6</v>
      </c>
      <c r="F58" s="118"/>
      <c r="G58" s="118"/>
      <c r="H58" s="105"/>
      <c r="I58" s="126"/>
      <c r="J58" s="100">
        <f t="shared" si="2"/>
        <v>12.6</v>
      </c>
    </row>
    <row r="59" spans="1:15" ht="16" customHeight="1" x14ac:dyDescent="0.35">
      <c r="A59" s="125">
        <v>43076</v>
      </c>
      <c r="B59" s="117" t="s">
        <v>36</v>
      </c>
      <c r="C59" s="102" t="s">
        <v>32</v>
      </c>
      <c r="D59" s="127"/>
      <c r="E59" s="118">
        <v>12.6</v>
      </c>
      <c r="F59" s="118"/>
      <c r="G59" s="118"/>
      <c r="H59" s="105"/>
      <c r="I59" s="126"/>
      <c r="J59" s="100">
        <f t="shared" si="2"/>
        <v>12.6</v>
      </c>
    </row>
    <row r="60" spans="1:15" ht="16" customHeight="1" x14ac:dyDescent="0.35">
      <c r="A60" s="117">
        <v>43081</v>
      </c>
      <c r="B60" s="117" t="s">
        <v>54</v>
      </c>
      <c r="C60" s="102" t="s">
        <v>59</v>
      </c>
      <c r="D60" s="127"/>
      <c r="E60" s="118">
        <v>225.2</v>
      </c>
      <c r="F60" s="119"/>
      <c r="G60" s="118"/>
      <c r="H60" s="105"/>
      <c r="I60" s="106"/>
      <c r="J60" s="100">
        <f t="shared" si="2"/>
        <v>225.2</v>
      </c>
      <c r="M60" s="107"/>
      <c r="N60" s="107"/>
    </row>
    <row r="61" spans="1:15" ht="16" customHeight="1" x14ac:dyDescent="0.35">
      <c r="A61" s="125">
        <v>43082</v>
      </c>
      <c r="B61" s="117" t="s">
        <v>36</v>
      </c>
      <c r="C61" s="102" t="s">
        <v>32</v>
      </c>
      <c r="D61" s="127"/>
      <c r="E61" s="118">
        <v>12.6</v>
      </c>
      <c r="F61" s="118"/>
      <c r="G61" s="118"/>
      <c r="H61" s="105"/>
      <c r="I61" s="126"/>
      <c r="J61" s="100">
        <f t="shared" si="2"/>
        <v>12.6</v>
      </c>
    </row>
    <row r="62" spans="1:15" ht="16" customHeight="1" x14ac:dyDescent="0.35">
      <c r="A62" s="125">
        <v>43083</v>
      </c>
      <c r="B62" s="117" t="s">
        <v>36</v>
      </c>
      <c r="C62" s="102" t="s">
        <v>32</v>
      </c>
      <c r="D62" s="127"/>
      <c r="E62" s="118">
        <v>12.6</v>
      </c>
      <c r="F62" s="118"/>
      <c r="G62" s="118"/>
      <c r="H62" s="105"/>
      <c r="I62" s="126"/>
      <c r="J62" s="100">
        <f t="shared" si="2"/>
        <v>12.6</v>
      </c>
    </row>
    <row r="63" spans="1:15" ht="16" customHeight="1" x14ac:dyDescent="0.35">
      <c r="A63" s="128" t="s">
        <v>21</v>
      </c>
      <c r="B63" s="128"/>
      <c r="C63" s="122"/>
      <c r="D63" s="129"/>
      <c r="E63" s="123"/>
      <c r="F63" s="130"/>
      <c r="G63" s="123"/>
      <c r="H63" s="114"/>
      <c r="I63" s="115"/>
      <c r="J63" s="115"/>
      <c r="M63" s="107"/>
      <c r="N63" s="107"/>
      <c r="O63" s="131"/>
    </row>
    <row r="64" spans="1:15" ht="16" customHeight="1" x14ac:dyDescent="0.35">
      <c r="A64" s="125">
        <v>43110</v>
      </c>
      <c r="B64" s="125" t="s">
        <v>35</v>
      </c>
      <c r="C64" s="102" t="s">
        <v>32</v>
      </c>
      <c r="D64" s="127"/>
      <c r="E64" s="118">
        <v>12.5</v>
      </c>
      <c r="F64" s="132"/>
      <c r="G64" s="118"/>
      <c r="H64" s="105"/>
      <c r="I64" s="106"/>
      <c r="J64" s="100">
        <f t="shared" ref="J64:J74" si="3">SUM(E64:I64)</f>
        <v>12.5</v>
      </c>
    </row>
    <row r="65" spans="1:14" ht="16" customHeight="1" x14ac:dyDescent="0.35">
      <c r="A65" s="125">
        <v>43111</v>
      </c>
      <c r="B65" s="125" t="s">
        <v>35</v>
      </c>
      <c r="C65" s="102" t="s">
        <v>32</v>
      </c>
      <c r="D65" s="127"/>
      <c r="E65" s="118">
        <v>12.5</v>
      </c>
      <c r="F65" s="132"/>
      <c r="G65" s="118"/>
      <c r="H65" s="105"/>
      <c r="I65" s="106"/>
      <c r="J65" s="100">
        <f t="shared" si="3"/>
        <v>12.5</v>
      </c>
    </row>
    <row r="66" spans="1:14" ht="16" customHeight="1" x14ac:dyDescent="0.35">
      <c r="A66" s="125">
        <v>43117</v>
      </c>
      <c r="B66" s="125" t="s">
        <v>35</v>
      </c>
      <c r="C66" s="102" t="s">
        <v>32</v>
      </c>
      <c r="D66" s="127"/>
      <c r="E66" s="118">
        <v>12.5</v>
      </c>
      <c r="F66" s="132"/>
      <c r="G66" s="118"/>
      <c r="H66" s="105"/>
      <c r="I66" s="106"/>
      <c r="J66" s="100">
        <f t="shared" si="3"/>
        <v>12.5</v>
      </c>
    </row>
    <row r="67" spans="1:14" ht="16" customHeight="1" x14ac:dyDescent="0.35">
      <c r="A67" s="125">
        <v>43118</v>
      </c>
      <c r="B67" s="125" t="s">
        <v>35</v>
      </c>
      <c r="C67" s="102" t="s">
        <v>32</v>
      </c>
      <c r="D67" s="127"/>
      <c r="E67" s="118">
        <v>12.5</v>
      </c>
      <c r="F67" s="132"/>
      <c r="G67" s="118"/>
      <c r="H67" s="105"/>
      <c r="I67" s="106"/>
      <c r="J67" s="100">
        <f t="shared" si="3"/>
        <v>12.5</v>
      </c>
    </row>
    <row r="68" spans="1:14" ht="16" customHeight="1" x14ac:dyDescent="0.35">
      <c r="A68" s="125">
        <v>43124</v>
      </c>
      <c r="B68" s="125" t="s">
        <v>35</v>
      </c>
      <c r="C68" s="102" t="s">
        <v>32</v>
      </c>
      <c r="D68" s="127"/>
      <c r="E68" s="118">
        <v>12.5</v>
      </c>
      <c r="F68" s="132"/>
      <c r="G68" s="118"/>
      <c r="H68" s="105"/>
      <c r="I68" s="106"/>
      <c r="J68" s="100">
        <f t="shared" si="3"/>
        <v>12.5</v>
      </c>
    </row>
    <row r="69" spans="1:14" ht="16" customHeight="1" x14ac:dyDescent="0.35">
      <c r="A69" s="125">
        <v>43125</v>
      </c>
      <c r="B69" s="125" t="s">
        <v>35</v>
      </c>
      <c r="C69" s="102" t="s">
        <v>32</v>
      </c>
      <c r="D69" s="127"/>
      <c r="E69" s="118">
        <v>12.5</v>
      </c>
      <c r="F69" s="132"/>
      <c r="G69" s="118"/>
      <c r="H69" s="105"/>
      <c r="I69" s="106"/>
      <c r="J69" s="100">
        <f t="shared" si="3"/>
        <v>12.5</v>
      </c>
      <c r="M69" s="107"/>
      <c r="N69" s="107"/>
    </row>
    <row r="70" spans="1:14" ht="16" customHeight="1" x14ac:dyDescent="0.35">
      <c r="A70" s="125">
        <v>43138</v>
      </c>
      <c r="B70" s="125" t="s">
        <v>35</v>
      </c>
      <c r="C70" s="102" t="s">
        <v>32</v>
      </c>
      <c r="D70" s="127"/>
      <c r="E70" s="118">
        <v>12.5</v>
      </c>
      <c r="F70" s="132"/>
      <c r="G70" s="118"/>
      <c r="H70" s="105"/>
      <c r="I70" s="106"/>
      <c r="J70" s="100">
        <f t="shared" si="3"/>
        <v>12.5</v>
      </c>
    </row>
    <row r="71" spans="1:14" ht="16" customHeight="1" x14ac:dyDescent="0.35">
      <c r="A71" s="125">
        <v>43139</v>
      </c>
      <c r="B71" s="125" t="s">
        <v>35</v>
      </c>
      <c r="C71" s="102" t="s">
        <v>32</v>
      </c>
      <c r="D71" s="127"/>
      <c r="E71" s="118">
        <v>12.5</v>
      </c>
      <c r="F71" s="132"/>
      <c r="G71" s="118"/>
      <c r="H71" s="105"/>
      <c r="I71" s="106"/>
      <c r="J71" s="100">
        <f t="shared" si="3"/>
        <v>12.5</v>
      </c>
    </row>
    <row r="72" spans="1:14" ht="16" customHeight="1" x14ac:dyDescent="0.35">
      <c r="A72" s="125">
        <v>43145</v>
      </c>
      <c r="B72" s="125" t="s">
        <v>35</v>
      </c>
      <c r="C72" s="102" t="s">
        <v>32</v>
      </c>
      <c r="D72" s="127"/>
      <c r="E72" s="118">
        <v>12.5</v>
      </c>
      <c r="F72" s="132"/>
      <c r="G72" s="118"/>
      <c r="H72" s="105"/>
      <c r="I72" s="106"/>
      <c r="J72" s="100">
        <f t="shared" si="3"/>
        <v>12.5</v>
      </c>
    </row>
    <row r="73" spans="1:14" ht="16" customHeight="1" x14ac:dyDescent="0.35">
      <c r="A73" s="125">
        <v>43152</v>
      </c>
      <c r="B73" s="125" t="s">
        <v>35</v>
      </c>
      <c r="C73" s="102" t="s">
        <v>32</v>
      </c>
      <c r="D73" s="127"/>
      <c r="E73" s="118">
        <v>12.5</v>
      </c>
      <c r="F73" s="132"/>
      <c r="G73" s="118"/>
      <c r="H73" s="105"/>
      <c r="I73" s="106"/>
      <c r="J73" s="100">
        <f t="shared" si="3"/>
        <v>12.5</v>
      </c>
    </row>
    <row r="74" spans="1:14" ht="16" customHeight="1" x14ac:dyDescent="0.35">
      <c r="A74" s="125">
        <v>43166</v>
      </c>
      <c r="B74" s="125" t="s">
        <v>35</v>
      </c>
      <c r="C74" s="102" t="s">
        <v>32</v>
      </c>
      <c r="D74" s="127"/>
      <c r="E74" s="118">
        <v>12.5</v>
      </c>
      <c r="F74" s="132"/>
      <c r="G74" s="118"/>
      <c r="H74" s="105"/>
      <c r="I74" s="106"/>
      <c r="J74" s="100">
        <f t="shared" si="3"/>
        <v>12.5</v>
      </c>
    </row>
    <row r="75" spans="1:14" x14ac:dyDescent="0.35">
      <c r="C75" s="8"/>
      <c r="D75" s="8"/>
      <c r="E75" s="8"/>
      <c r="F75" s="58"/>
      <c r="G75" s="8"/>
      <c r="H75" s="8"/>
    </row>
    <row r="76" spans="1:14" x14ac:dyDescent="0.35">
      <c r="C76" s="8"/>
      <c r="D76" s="8"/>
      <c r="E76" s="8"/>
      <c r="F76" s="58"/>
      <c r="G76" s="8"/>
      <c r="H76" s="8"/>
    </row>
    <row r="77" spans="1:14" x14ac:dyDescent="0.35">
      <c r="C77" s="8"/>
      <c r="D77" s="8"/>
      <c r="E77" s="8"/>
      <c r="F77" s="58"/>
      <c r="G77" s="8"/>
      <c r="H77" s="8"/>
    </row>
    <row r="78" spans="1:14" x14ac:dyDescent="0.35">
      <c r="C78" s="8"/>
      <c r="D78" s="8"/>
      <c r="E78" s="8"/>
      <c r="F78" s="58"/>
      <c r="G78" s="8"/>
      <c r="H78" s="8"/>
    </row>
    <row r="79" spans="1:14" x14ac:dyDescent="0.35">
      <c r="C79" s="8"/>
      <c r="D79" s="8"/>
      <c r="E79" s="8"/>
      <c r="F79" s="58"/>
      <c r="G79" s="8"/>
      <c r="H79" s="8"/>
    </row>
    <row r="80" spans="1:14" x14ac:dyDescent="0.35">
      <c r="C80" s="8"/>
      <c r="D80" s="8"/>
      <c r="E80" s="8"/>
      <c r="F80" s="58"/>
      <c r="G80" s="8"/>
      <c r="H80" s="8"/>
    </row>
    <row r="81" spans="3:14" x14ac:dyDescent="0.35">
      <c r="C81" s="8"/>
      <c r="D81" s="8"/>
      <c r="E81" s="8"/>
      <c r="F81" s="58"/>
      <c r="G81" s="8"/>
      <c r="H81" s="8"/>
    </row>
    <row r="82" spans="3:14" x14ac:dyDescent="0.35">
      <c r="C82" s="8"/>
      <c r="D82" s="8"/>
      <c r="E82" s="8"/>
      <c r="F82" s="58"/>
      <c r="G82" s="8"/>
      <c r="H82" s="8"/>
    </row>
    <row r="83" spans="3:14" x14ac:dyDescent="0.35">
      <c r="C83" s="8"/>
      <c r="D83" s="8"/>
      <c r="E83" s="8"/>
      <c r="F83" s="58"/>
      <c r="G83" s="8"/>
      <c r="H83" s="8"/>
    </row>
    <row r="84" spans="3:14" x14ac:dyDescent="0.35">
      <c r="C84" s="8"/>
      <c r="D84" s="8"/>
      <c r="E84" s="8"/>
      <c r="F84" s="58"/>
      <c r="G84" s="8"/>
      <c r="H84" s="8"/>
    </row>
    <row r="85" spans="3:14" x14ac:dyDescent="0.35">
      <c r="C85" s="8"/>
      <c r="D85" s="8"/>
      <c r="E85" s="8"/>
      <c r="F85" s="58"/>
      <c r="G85" s="8"/>
      <c r="H85" s="8"/>
    </row>
    <row r="86" spans="3:14" x14ac:dyDescent="0.35">
      <c r="C86" s="8"/>
      <c r="D86" s="8"/>
      <c r="E86" s="58"/>
      <c r="F86" s="8"/>
      <c r="G86" s="8"/>
      <c r="H86" s="8"/>
    </row>
    <row r="87" spans="3:14" x14ac:dyDescent="0.35">
      <c r="C87" s="8"/>
      <c r="D87" s="8"/>
      <c r="E87" s="58"/>
      <c r="F87" s="8"/>
      <c r="G87" s="8"/>
      <c r="H87" s="8"/>
    </row>
    <row r="88" spans="3:14" x14ac:dyDescent="0.35">
      <c r="C88" s="8"/>
      <c r="D88" s="8"/>
      <c r="E88" s="58"/>
      <c r="F88" s="8"/>
      <c r="G88" s="8"/>
      <c r="H88" s="8"/>
    </row>
    <row r="89" spans="3:14" x14ac:dyDescent="0.35">
      <c r="M89" s="90" t="s">
        <v>2</v>
      </c>
      <c r="N89" s="90" t="s">
        <v>3</v>
      </c>
    </row>
  </sheetData>
  <sortState xmlns:xlrd2="http://schemas.microsoft.com/office/spreadsheetml/2017/richdata2" ref="A64:O74">
    <sortCondition ref="A64:A74"/>
  </sortState>
  <mergeCells count="13">
    <mergeCell ref="D1:J1"/>
    <mergeCell ref="J2:J4"/>
    <mergeCell ref="A2:A4"/>
    <mergeCell ref="B2:B4"/>
    <mergeCell ref="C2:C4"/>
    <mergeCell ref="D2:F2"/>
    <mergeCell ref="G2:H2"/>
    <mergeCell ref="I2:I4"/>
    <mergeCell ref="D3:D4"/>
    <mergeCell ref="E3:E4"/>
    <mergeCell ref="F3:F4"/>
    <mergeCell ref="G3:G4"/>
    <mergeCell ref="H3:H4"/>
  </mergeCells>
  <dataValidations xWindow="190" yWindow="556" count="1">
    <dataValidation allowBlank="1" showInputMessage="1" showErrorMessage="1" prompt="Please Select" sqref="H75:H88 C86:G88" xr:uid="{00000000-0002-0000-0300-000000000000}"/>
  </dataValidations>
  <pageMargins left="0.70866141732283472" right="0.70866141732283472" top="0.74803149606299213" bottom="0.74803149606299213" header="0.31496062992125984" footer="0.31496062992125984"/>
  <pageSetup paperSize="9" scale="65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>
    <pageSetUpPr fitToPage="1"/>
  </sheetPr>
  <dimension ref="A1:O17"/>
  <sheetViews>
    <sheetView zoomScale="70" zoomScaleNormal="70" workbookViewId="0">
      <pane ySplit="4" topLeftCell="A5" activePane="bottomLeft" state="frozen"/>
      <selection activeCell="I32" sqref="I32"/>
      <selection pane="bottomLeft" activeCell="G40" sqref="G40"/>
    </sheetView>
  </sheetViews>
  <sheetFormatPr defaultColWidth="8.84375" defaultRowHeight="15.5" x14ac:dyDescent="0.35"/>
  <cols>
    <col min="1" max="1" width="17.3046875" style="13" customWidth="1"/>
    <col min="2" max="2" width="18.765625" style="13" bestFit="1" customWidth="1"/>
    <col min="3" max="3" width="19.4609375" style="13" customWidth="1"/>
    <col min="4" max="4" width="9.23046875" style="13" customWidth="1"/>
    <col min="5" max="5" width="10.4609375" style="13" bestFit="1" customWidth="1"/>
    <col min="6" max="6" width="14.3046875" style="14" customWidth="1"/>
    <col min="7" max="7" width="9.23046875" style="13" customWidth="1"/>
    <col min="8" max="8" width="14.4609375" style="13" customWidth="1"/>
    <col min="9" max="9" width="9.23046875" style="13" customWidth="1"/>
    <col min="10" max="10" width="12.69140625" style="13" customWidth="1"/>
    <col min="11" max="11" width="0" style="13" hidden="1" customWidth="1"/>
    <col min="12" max="12" width="8.84375" style="13" hidden="1" customWidth="1"/>
    <col min="13" max="13" width="0" style="13" hidden="1" customWidth="1"/>
    <col min="14" max="16384" width="8.84375" style="13"/>
  </cols>
  <sheetData>
    <row r="1" spans="1:15" ht="20.149999999999999" customHeight="1" x14ac:dyDescent="0.35">
      <c r="A1" s="154" t="s">
        <v>5</v>
      </c>
      <c r="B1" s="186" t="s">
        <v>78</v>
      </c>
      <c r="C1" s="187"/>
      <c r="D1" s="188" t="s">
        <v>30</v>
      </c>
      <c r="E1" s="188"/>
      <c r="F1" s="188"/>
      <c r="G1" s="188"/>
      <c r="H1" s="188"/>
      <c r="I1" s="188"/>
      <c r="J1" s="188"/>
    </row>
    <row r="2" spans="1:15" ht="20.149999999999999" customHeight="1" x14ac:dyDescent="0.35">
      <c r="A2" s="190" t="s">
        <v>68</v>
      </c>
      <c r="B2" s="190" t="s">
        <v>6</v>
      </c>
      <c r="C2" s="190" t="s">
        <v>7</v>
      </c>
      <c r="D2" s="191" t="s">
        <v>8</v>
      </c>
      <c r="E2" s="191"/>
      <c r="F2" s="191"/>
      <c r="G2" s="191" t="s">
        <v>9</v>
      </c>
      <c r="H2" s="191"/>
      <c r="I2" s="189" t="s">
        <v>10</v>
      </c>
      <c r="J2" s="189" t="s">
        <v>4</v>
      </c>
      <c r="K2" s="13" t="s">
        <v>11</v>
      </c>
    </row>
    <row r="3" spans="1:15" ht="20.149999999999999" customHeight="1" x14ac:dyDescent="0.35">
      <c r="A3" s="190"/>
      <c r="B3" s="190"/>
      <c r="C3" s="190"/>
      <c r="D3" s="190" t="s">
        <v>12</v>
      </c>
      <c r="E3" s="190" t="s">
        <v>1</v>
      </c>
      <c r="F3" s="192" t="s">
        <v>17</v>
      </c>
      <c r="G3" s="190" t="s">
        <v>13</v>
      </c>
      <c r="H3" s="191" t="s">
        <v>14</v>
      </c>
      <c r="I3" s="189"/>
      <c r="J3" s="189"/>
      <c r="K3" s="13" t="s">
        <v>15</v>
      </c>
    </row>
    <row r="4" spans="1:15" ht="37.5" customHeight="1" x14ac:dyDescent="0.35">
      <c r="A4" s="190"/>
      <c r="B4" s="190"/>
      <c r="C4" s="190"/>
      <c r="D4" s="190"/>
      <c r="E4" s="190"/>
      <c r="F4" s="192"/>
      <c r="G4" s="190"/>
      <c r="H4" s="191"/>
      <c r="I4" s="189"/>
      <c r="J4" s="189"/>
      <c r="K4" s="13" t="s">
        <v>16</v>
      </c>
    </row>
    <row r="5" spans="1:15" ht="20.149999999999999" customHeight="1" x14ac:dyDescent="0.35">
      <c r="A5" s="21" t="s">
        <v>18</v>
      </c>
      <c r="B5" s="18"/>
      <c r="C5" s="18"/>
      <c r="D5" s="18"/>
      <c r="E5" s="18"/>
      <c r="F5" s="19"/>
      <c r="G5" s="18"/>
      <c r="H5" s="22"/>
      <c r="I5" s="20"/>
      <c r="J5" s="20"/>
    </row>
    <row r="6" spans="1:15" s="16" customFormat="1" ht="20.149999999999999" customHeight="1" x14ac:dyDescent="0.35">
      <c r="A6" s="41">
        <v>42823</v>
      </c>
      <c r="B6" s="42" t="s">
        <v>31</v>
      </c>
      <c r="C6" s="23" t="s">
        <v>32</v>
      </c>
      <c r="D6" s="42"/>
      <c r="E6" s="42">
        <v>62.45</v>
      </c>
      <c r="F6" s="42">
        <v>11</v>
      </c>
      <c r="G6" s="42">
        <v>75.599999999999994</v>
      </c>
      <c r="H6" s="42">
        <v>18.850000000000001</v>
      </c>
      <c r="I6" s="42"/>
      <c r="J6" s="42">
        <f t="shared" ref="J6:J8" si="0">SUM(D6:I6)</f>
        <v>167.9</v>
      </c>
      <c r="O6" s="24"/>
    </row>
    <row r="7" spans="1:15" s="16" customFormat="1" ht="20.149999999999999" customHeight="1" x14ac:dyDescent="0.35">
      <c r="A7" s="41">
        <v>42851</v>
      </c>
      <c r="B7" s="41" t="s">
        <v>35</v>
      </c>
      <c r="C7" s="23" t="s">
        <v>32</v>
      </c>
      <c r="D7" s="42"/>
      <c r="E7" s="42">
        <v>155.85</v>
      </c>
      <c r="F7" s="42">
        <v>6</v>
      </c>
      <c r="G7" s="42">
        <v>72.599999999999994</v>
      </c>
      <c r="H7" s="42">
        <v>25.65</v>
      </c>
      <c r="I7" s="42"/>
      <c r="J7" s="42">
        <f t="shared" si="0"/>
        <v>260.09999999999997</v>
      </c>
      <c r="O7" s="24"/>
    </row>
    <row r="8" spans="1:15" s="16" customFormat="1" ht="20.149999999999999" customHeight="1" x14ac:dyDescent="0.35">
      <c r="A8" s="41">
        <v>42879</v>
      </c>
      <c r="B8" s="41" t="s">
        <v>35</v>
      </c>
      <c r="C8" s="23" t="s">
        <v>32</v>
      </c>
      <c r="D8" s="42"/>
      <c r="E8" s="42">
        <v>62.45</v>
      </c>
      <c r="F8" s="42">
        <v>6</v>
      </c>
      <c r="G8" s="42"/>
      <c r="H8" s="42">
        <v>18.5</v>
      </c>
      <c r="I8" s="42"/>
      <c r="J8" s="42">
        <f t="shared" si="0"/>
        <v>86.95</v>
      </c>
      <c r="O8" s="24"/>
    </row>
    <row r="9" spans="1:15" s="16" customFormat="1" ht="20.149999999999999" customHeight="1" x14ac:dyDescent="0.35">
      <c r="A9" s="178" t="s">
        <v>19</v>
      </c>
      <c r="B9" s="46"/>
      <c r="C9" s="15"/>
      <c r="D9" s="46"/>
      <c r="E9" s="15"/>
      <c r="F9" s="46"/>
      <c r="G9" s="15"/>
      <c r="H9" s="46"/>
      <c r="I9" s="46"/>
      <c r="J9" s="46"/>
      <c r="O9" s="24"/>
    </row>
    <row r="10" spans="1:15" s="16" customFormat="1" ht="20.149999999999999" customHeight="1" x14ac:dyDescent="0.35">
      <c r="A10" s="41">
        <v>42914</v>
      </c>
      <c r="B10" s="41" t="s">
        <v>31</v>
      </c>
      <c r="C10" s="10" t="s">
        <v>37</v>
      </c>
      <c r="D10" s="42"/>
      <c r="E10" s="44">
        <v>204.3</v>
      </c>
      <c r="F10" s="42">
        <v>7</v>
      </c>
      <c r="G10" s="42">
        <v>101</v>
      </c>
      <c r="H10" s="42"/>
      <c r="I10" s="42"/>
      <c r="J10" s="42">
        <f>SUM(D10:I10)</f>
        <v>312.3</v>
      </c>
      <c r="O10" s="24"/>
    </row>
    <row r="11" spans="1:15" ht="20.149999999999999" customHeight="1" x14ac:dyDescent="0.35">
      <c r="A11" s="45">
        <v>42942</v>
      </c>
      <c r="B11" s="41" t="s">
        <v>36</v>
      </c>
      <c r="C11" s="10" t="s">
        <v>37</v>
      </c>
      <c r="D11" s="42"/>
      <c r="E11" s="42">
        <v>62.45</v>
      </c>
      <c r="F11" s="42">
        <v>13.5</v>
      </c>
      <c r="G11" s="42">
        <v>72.599999999999994</v>
      </c>
      <c r="H11" s="42">
        <v>25.95</v>
      </c>
      <c r="I11" s="42"/>
      <c r="J11" s="42">
        <f>SUM(D11:H11)</f>
        <v>174.5</v>
      </c>
      <c r="O11" s="24"/>
    </row>
    <row r="12" spans="1:15" ht="20.149999999999999" customHeight="1" x14ac:dyDescent="0.35">
      <c r="A12" s="162" t="s">
        <v>20</v>
      </c>
      <c r="B12" s="49"/>
      <c r="C12" s="15"/>
      <c r="D12" s="46"/>
      <c r="E12" s="46"/>
      <c r="F12" s="46"/>
      <c r="G12" s="46"/>
      <c r="H12" s="46"/>
      <c r="I12" s="46"/>
      <c r="J12" s="46"/>
    </row>
    <row r="13" spans="1:15" s="16" customFormat="1" ht="20.149999999999999" customHeight="1" x14ac:dyDescent="0.35">
      <c r="A13" s="41">
        <v>42989</v>
      </c>
      <c r="B13" s="41" t="s">
        <v>55</v>
      </c>
      <c r="C13" s="10" t="s">
        <v>37</v>
      </c>
      <c r="D13" s="42">
        <v>142.44999999999999</v>
      </c>
      <c r="E13" s="42">
        <v>11.25</v>
      </c>
      <c r="F13" s="42"/>
      <c r="G13" s="42"/>
      <c r="H13" s="42"/>
      <c r="I13" s="42"/>
      <c r="J13" s="42">
        <f>SUM(D13:I13)</f>
        <v>153.69999999999999</v>
      </c>
      <c r="O13" s="24"/>
    </row>
    <row r="14" spans="1:15" s="16" customFormat="1" ht="19.5" customHeight="1" x14ac:dyDescent="0.35">
      <c r="A14" s="41">
        <v>42990</v>
      </c>
      <c r="B14" s="41" t="s">
        <v>55</v>
      </c>
      <c r="C14" s="10" t="s">
        <v>37</v>
      </c>
      <c r="D14" s="42">
        <v>202.35</v>
      </c>
      <c r="E14" s="42">
        <v>11.25</v>
      </c>
      <c r="F14" s="42"/>
      <c r="G14" s="42"/>
      <c r="H14" s="42"/>
      <c r="I14" s="42"/>
      <c r="J14" s="42">
        <f>SUM(D14:I14)</f>
        <v>213.6</v>
      </c>
      <c r="O14" s="24"/>
    </row>
    <row r="15" spans="1:15" s="16" customFormat="1" ht="19.5" customHeight="1" x14ac:dyDescent="0.35">
      <c r="A15" s="41">
        <v>43033</v>
      </c>
      <c r="B15" s="41" t="s">
        <v>36</v>
      </c>
      <c r="C15" s="10" t="s">
        <v>37</v>
      </c>
      <c r="D15" s="42"/>
      <c r="E15" s="42">
        <v>62.45</v>
      </c>
      <c r="F15" s="42">
        <v>12</v>
      </c>
      <c r="G15" s="42">
        <v>72.599999999999994</v>
      </c>
      <c r="H15" s="42">
        <v>19</v>
      </c>
      <c r="I15" s="42"/>
      <c r="J15" s="42">
        <f>SUM(D15:I15)</f>
        <v>166.05</v>
      </c>
      <c r="O15" s="24"/>
    </row>
    <row r="16" spans="1:15" s="16" customFormat="1" ht="19.5" customHeight="1" x14ac:dyDescent="0.35">
      <c r="A16" s="41">
        <v>43068</v>
      </c>
      <c r="B16" s="41" t="s">
        <v>55</v>
      </c>
      <c r="C16" s="10" t="s">
        <v>37</v>
      </c>
      <c r="D16" s="42">
        <v>186.92</v>
      </c>
      <c r="E16" s="42">
        <v>10.25</v>
      </c>
      <c r="F16" s="42">
        <v>14.5</v>
      </c>
      <c r="G16" s="42"/>
      <c r="H16" s="42"/>
      <c r="I16" s="42"/>
      <c r="J16" s="42">
        <f>SUM(D16:I16)</f>
        <v>211.67</v>
      </c>
      <c r="O16" s="24"/>
    </row>
    <row r="17" spans="1:10" s="16" customFormat="1" ht="20.149999999999999" customHeight="1" x14ac:dyDescent="0.35">
      <c r="A17" s="48" t="s">
        <v>21</v>
      </c>
      <c r="B17" s="46"/>
      <c r="C17" s="50"/>
      <c r="D17" s="46"/>
      <c r="E17" s="46"/>
      <c r="F17" s="46"/>
      <c r="G17" s="15"/>
      <c r="H17" s="46"/>
      <c r="I17" s="46"/>
      <c r="J17" s="47"/>
    </row>
  </sheetData>
  <sortState xmlns:xlrd2="http://schemas.microsoft.com/office/spreadsheetml/2017/richdata2" ref="A13:U16">
    <sortCondition ref="A13:A16"/>
  </sortState>
  <mergeCells count="14">
    <mergeCell ref="B1:C1"/>
    <mergeCell ref="D1:J1"/>
    <mergeCell ref="J2:J4"/>
    <mergeCell ref="A2:A4"/>
    <mergeCell ref="B2:B4"/>
    <mergeCell ref="C2:C4"/>
    <mergeCell ref="D2:F2"/>
    <mergeCell ref="G2:H2"/>
    <mergeCell ref="I2:I4"/>
    <mergeCell ref="D3:D4"/>
    <mergeCell ref="E3:E4"/>
    <mergeCell ref="F3:F4"/>
    <mergeCell ref="G3:G4"/>
    <mergeCell ref="H3:H4"/>
  </mergeCells>
  <dataValidations count="1">
    <dataValidation allowBlank="1" showInputMessage="1" showErrorMessage="1" prompt="Please Select" sqref="G2 I2:J2 A2:D2 D1 D3:H3 A1:B1 A18:IV65401 K1:IV17" xr:uid="{00000000-0002-0000-0500-000000000000}"/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pageSetUpPr fitToPage="1"/>
  </sheetPr>
  <dimension ref="A1:Q32"/>
  <sheetViews>
    <sheetView zoomScale="70" zoomScaleNormal="70" zoomScaleSheetLayoutView="70" workbookViewId="0">
      <pane ySplit="4" topLeftCell="A5" activePane="bottomLeft" state="frozen"/>
      <selection activeCell="I32" sqref="I32"/>
      <selection pane="bottomLeft" activeCell="R30" sqref="R30"/>
    </sheetView>
  </sheetViews>
  <sheetFormatPr defaultColWidth="8.84375" defaultRowHeight="15.5" x14ac:dyDescent="0.35"/>
  <cols>
    <col min="1" max="1" width="17.3046875" style="135" customWidth="1"/>
    <col min="2" max="2" width="15.3046875" style="135" customWidth="1"/>
    <col min="3" max="3" width="16.3046875" style="135" customWidth="1"/>
    <col min="4" max="4" width="9.23046875" style="135" customWidth="1"/>
    <col min="5" max="5" width="9.69140625" style="135" customWidth="1"/>
    <col min="6" max="6" width="9.23046875" style="151" customWidth="1"/>
    <col min="7" max="7" width="11.765625" style="135" customWidth="1"/>
    <col min="8" max="8" width="13.07421875" style="135" customWidth="1"/>
    <col min="9" max="9" width="9.23046875" style="135" customWidth="1"/>
    <col min="10" max="10" width="11.84375" style="135" bestFit="1" customWidth="1"/>
    <col min="11" max="11" width="0" style="135" hidden="1" customWidth="1"/>
    <col min="12" max="12" width="8.84375" style="135" hidden="1" customWidth="1"/>
    <col min="13" max="14" width="0" style="135" hidden="1" customWidth="1"/>
    <col min="15" max="15" width="11.53515625" style="135" customWidth="1"/>
    <col min="16" max="16" width="13.765625" style="135" customWidth="1"/>
    <col min="17" max="16384" width="8.84375" style="135"/>
  </cols>
  <sheetData>
    <row r="1" spans="1:17" x14ac:dyDescent="0.35">
      <c r="A1" s="134" t="s">
        <v>5</v>
      </c>
      <c r="B1" s="193" t="s">
        <v>80</v>
      </c>
      <c r="C1" s="194"/>
      <c r="D1" s="181" t="s">
        <v>30</v>
      </c>
      <c r="E1" s="181"/>
      <c r="F1" s="181"/>
      <c r="G1" s="181"/>
      <c r="H1" s="181"/>
      <c r="I1" s="181"/>
      <c r="J1" s="181"/>
    </row>
    <row r="2" spans="1:17" ht="32.25" customHeight="1" x14ac:dyDescent="0.35">
      <c r="A2" s="183" t="s">
        <v>67</v>
      </c>
      <c r="B2" s="183" t="s">
        <v>6</v>
      </c>
      <c r="C2" s="183" t="s">
        <v>7</v>
      </c>
      <c r="D2" s="184" t="s">
        <v>8</v>
      </c>
      <c r="E2" s="184"/>
      <c r="F2" s="184"/>
      <c r="G2" s="184" t="s">
        <v>9</v>
      </c>
      <c r="H2" s="184"/>
      <c r="I2" s="182" t="s">
        <v>10</v>
      </c>
      <c r="J2" s="182" t="s">
        <v>4</v>
      </c>
      <c r="K2" s="135" t="s">
        <v>11</v>
      </c>
    </row>
    <row r="3" spans="1:17" ht="16.5" customHeight="1" x14ac:dyDescent="0.35">
      <c r="A3" s="183"/>
      <c r="B3" s="183"/>
      <c r="C3" s="183"/>
      <c r="D3" s="183" t="s">
        <v>12</v>
      </c>
      <c r="E3" s="183" t="s">
        <v>1</v>
      </c>
      <c r="F3" s="185" t="s">
        <v>17</v>
      </c>
      <c r="G3" s="183" t="s">
        <v>13</v>
      </c>
      <c r="H3" s="184" t="s">
        <v>14</v>
      </c>
      <c r="I3" s="182"/>
      <c r="J3" s="182"/>
      <c r="K3" s="135" t="s">
        <v>15</v>
      </c>
    </row>
    <row r="4" spans="1:17" ht="15.75" customHeight="1" x14ac:dyDescent="0.35">
      <c r="A4" s="183"/>
      <c r="B4" s="183"/>
      <c r="C4" s="183"/>
      <c r="D4" s="183"/>
      <c r="E4" s="183"/>
      <c r="F4" s="185"/>
      <c r="G4" s="183"/>
      <c r="H4" s="184"/>
      <c r="I4" s="182"/>
      <c r="J4" s="182"/>
      <c r="K4" s="135" t="s">
        <v>16</v>
      </c>
    </row>
    <row r="5" spans="1:17" ht="20.149999999999999" customHeight="1" x14ac:dyDescent="0.35">
      <c r="A5" s="136" t="s">
        <v>18</v>
      </c>
      <c r="B5" s="137"/>
      <c r="C5" s="137"/>
      <c r="D5" s="137"/>
      <c r="E5" s="137"/>
      <c r="F5" s="138"/>
      <c r="G5" s="137"/>
      <c r="H5" s="139"/>
      <c r="I5" s="140"/>
      <c r="J5" s="140"/>
    </row>
    <row r="6" spans="1:17" s="40" customFormat="1" ht="20.149999999999999" customHeight="1" x14ac:dyDescent="0.35">
      <c r="A6" s="25">
        <v>42808</v>
      </c>
      <c r="B6" s="25" t="s">
        <v>35</v>
      </c>
      <c r="C6" s="4" t="s">
        <v>32</v>
      </c>
      <c r="D6" s="141"/>
      <c r="E6" s="9">
        <v>201.95</v>
      </c>
      <c r="F6" s="141"/>
      <c r="G6" s="141"/>
      <c r="H6" s="141"/>
      <c r="I6" s="142"/>
      <c r="J6" s="9">
        <v>201.95</v>
      </c>
      <c r="O6" s="143"/>
    </row>
    <row r="7" spans="1:17" s="40" customFormat="1" ht="20.149999999999999" customHeight="1" x14ac:dyDescent="0.35">
      <c r="A7" s="25">
        <v>42823</v>
      </c>
      <c r="B7" s="25" t="s">
        <v>35</v>
      </c>
      <c r="C7" s="4" t="s">
        <v>32</v>
      </c>
      <c r="D7" s="141"/>
      <c r="E7" s="9">
        <v>201.95</v>
      </c>
      <c r="F7" s="141">
        <v>25.2</v>
      </c>
      <c r="G7" s="9">
        <v>75.599999999999994</v>
      </c>
      <c r="H7" s="141">
        <v>30.64</v>
      </c>
      <c r="I7" s="142"/>
      <c r="J7" s="144">
        <v>277.55</v>
      </c>
      <c r="O7" s="143"/>
    </row>
    <row r="8" spans="1:17" s="40" customFormat="1" ht="20.149999999999999" customHeight="1" x14ac:dyDescent="0.35">
      <c r="A8" s="25">
        <v>42829</v>
      </c>
      <c r="B8" s="25" t="s">
        <v>35</v>
      </c>
      <c r="C8" s="4" t="s">
        <v>32</v>
      </c>
      <c r="D8" s="141"/>
      <c r="E8" s="9">
        <v>160.65</v>
      </c>
      <c r="F8" s="141">
        <v>27</v>
      </c>
      <c r="G8" s="9"/>
      <c r="H8" s="141">
        <v>12.19</v>
      </c>
      <c r="I8" s="141"/>
      <c r="J8" s="9">
        <v>160.65</v>
      </c>
      <c r="O8" s="143"/>
    </row>
    <row r="9" spans="1:17" s="40" customFormat="1" ht="20.149999999999999" customHeight="1" x14ac:dyDescent="0.35">
      <c r="A9" s="25">
        <v>42851</v>
      </c>
      <c r="B9" s="25" t="s">
        <v>35</v>
      </c>
      <c r="C9" s="4" t="s">
        <v>32</v>
      </c>
      <c r="D9" s="141"/>
      <c r="E9" s="9">
        <v>133.65</v>
      </c>
      <c r="F9" s="141">
        <v>40.92</v>
      </c>
      <c r="G9" s="9">
        <v>72.599999999999994</v>
      </c>
      <c r="H9" s="142">
        <v>31</v>
      </c>
      <c r="I9" s="141"/>
      <c r="J9" s="144">
        <v>206.25</v>
      </c>
      <c r="O9" s="143"/>
    </row>
    <row r="10" spans="1:17" s="8" customFormat="1" ht="20.149999999999999" customHeight="1" x14ac:dyDescent="0.35">
      <c r="A10" s="168" t="s">
        <v>19</v>
      </c>
      <c r="B10" s="145"/>
      <c r="C10" s="146"/>
      <c r="D10" s="33"/>
      <c r="E10" s="147"/>
      <c r="F10" s="33"/>
      <c r="G10" s="33"/>
      <c r="H10" s="33"/>
      <c r="I10" s="33"/>
      <c r="J10" s="148"/>
      <c r="O10" s="177"/>
      <c r="Q10" s="149"/>
    </row>
    <row r="11" spans="1:17" s="40" customFormat="1" ht="20.149999999999999" customHeight="1" x14ac:dyDescent="0.35">
      <c r="A11" s="25">
        <v>42914</v>
      </c>
      <c r="B11" s="25" t="s">
        <v>31</v>
      </c>
      <c r="C11" s="1" t="s">
        <v>32</v>
      </c>
      <c r="D11" s="141"/>
      <c r="E11" s="9">
        <v>84.8</v>
      </c>
      <c r="F11" s="141">
        <v>40.94</v>
      </c>
      <c r="G11" s="9">
        <v>101</v>
      </c>
      <c r="H11" s="142">
        <v>7.1</v>
      </c>
      <c r="I11" s="141"/>
      <c r="J11" s="144">
        <v>185.8</v>
      </c>
      <c r="O11" s="143"/>
    </row>
    <row r="12" spans="1:17" s="40" customFormat="1" ht="20.149999999999999" customHeight="1" x14ac:dyDescent="0.35">
      <c r="A12" s="25">
        <v>43033</v>
      </c>
      <c r="B12" s="25" t="s">
        <v>35</v>
      </c>
      <c r="C12" s="1" t="s">
        <v>32</v>
      </c>
      <c r="D12" s="141"/>
      <c r="E12" s="9"/>
      <c r="F12" s="141">
        <v>39</v>
      </c>
      <c r="G12" s="9"/>
      <c r="H12" s="142">
        <v>26</v>
      </c>
      <c r="I12" s="141"/>
      <c r="J12" s="144">
        <v>65</v>
      </c>
      <c r="O12" s="143"/>
    </row>
    <row r="13" spans="1:17" s="8" customFormat="1" ht="20.149999999999999" customHeight="1" x14ac:dyDescent="0.35">
      <c r="A13" s="53">
        <v>42989</v>
      </c>
      <c r="B13" s="25" t="s">
        <v>31</v>
      </c>
      <c r="C13" s="1" t="s">
        <v>32</v>
      </c>
      <c r="D13" s="9"/>
      <c r="E13" s="9">
        <v>189.75</v>
      </c>
      <c r="F13" s="9">
        <v>38</v>
      </c>
      <c r="G13" s="9"/>
      <c r="H13" s="9">
        <v>30.75</v>
      </c>
      <c r="J13" s="9">
        <v>189.75</v>
      </c>
      <c r="O13" s="143"/>
      <c r="P13" s="58"/>
    </row>
    <row r="14" spans="1:17" s="8" customFormat="1" ht="20.149999999999999" customHeight="1" x14ac:dyDescent="0.35">
      <c r="A14" s="168" t="s">
        <v>20</v>
      </c>
      <c r="B14" s="39"/>
      <c r="C14" s="2"/>
      <c r="D14" s="33"/>
      <c r="E14" s="33"/>
      <c r="F14" s="33"/>
      <c r="G14" s="33"/>
      <c r="H14" s="33"/>
      <c r="I14" s="52"/>
      <c r="J14" s="148"/>
      <c r="O14" s="58"/>
      <c r="P14" s="58"/>
    </row>
    <row r="15" spans="1:17" s="8" customFormat="1" ht="20.149999999999999" customHeight="1" x14ac:dyDescent="0.35">
      <c r="A15" s="25">
        <v>43069</v>
      </c>
      <c r="B15" s="25" t="s">
        <v>31</v>
      </c>
      <c r="C15" s="1" t="s">
        <v>32</v>
      </c>
      <c r="D15" s="9"/>
      <c r="E15" s="9"/>
      <c r="F15" s="9">
        <v>25</v>
      </c>
      <c r="G15" s="9"/>
      <c r="H15" s="9">
        <v>8.09</v>
      </c>
      <c r="I15" s="157"/>
      <c r="J15" s="150">
        <v>33.090000000000003</v>
      </c>
      <c r="O15" s="58"/>
      <c r="P15" s="58"/>
    </row>
    <row r="16" spans="1:17" s="8" customFormat="1" ht="20.149999999999999" customHeight="1" x14ac:dyDescent="0.35">
      <c r="A16" s="27">
        <v>43076</v>
      </c>
      <c r="B16" s="25" t="s">
        <v>35</v>
      </c>
      <c r="C16" s="1" t="s">
        <v>32</v>
      </c>
      <c r="D16" s="9"/>
      <c r="E16" s="9">
        <v>210.9</v>
      </c>
      <c r="F16" s="9">
        <v>41.72</v>
      </c>
      <c r="G16" s="9"/>
      <c r="H16" s="9"/>
      <c r="J16" s="150">
        <f>SUM(D16:H16)</f>
        <v>252.62</v>
      </c>
      <c r="O16" s="143"/>
    </row>
    <row r="17" spans="1:16" s="40" customFormat="1" ht="20.149999999999999" customHeight="1" x14ac:dyDescent="0.35">
      <c r="A17" s="168" t="s">
        <v>21</v>
      </c>
      <c r="B17" s="39"/>
      <c r="C17" s="2"/>
      <c r="D17" s="33"/>
      <c r="E17" s="33"/>
      <c r="F17" s="33"/>
      <c r="G17" s="33"/>
      <c r="H17" s="33"/>
      <c r="I17" s="52"/>
      <c r="J17" s="148"/>
    </row>
    <row r="18" spans="1:16" s="8" customFormat="1" ht="20.149999999999999" customHeight="1" x14ac:dyDescent="0.35">
      <c r="A18" s="27">
        <v>43123</v>
      </c>
      <c r="B18" s="25" t="s">
        <v>35</v>
      </c>
      <c r="C18" s="1" t="s">
        <v>32</v>
      </c>
      <c r="D18" s="9"/>
      <c r="E18" s="9">
        <v>210.9</v>
      </c>
      <c r="F18" s="9">
        <v>11.2</v>
      </c>
      <c r="G18" s="9"/>
      <c r="H18" s="9">
        <v>17.399999999999999</v>
      </c>
      <c r="I18" s="9"/>
      <c r="J18" s="158">
        <v>125.55</v>
      </c>
      <c r="O18" s="143"/>
    </row>
    <row r="19" spans="1:16" s="8" customFormat="1" ht="20.149999999999999" customHeight="1" x14ac:dyDescent="0.35">
      <c r="A19" s="25">
        <v>43152</v>
      </c>
      <c r="B19" s="25" t="s">
        <v>35</v>
      </c>
      <c r="C19" s="1" t="s">
        <v>32</v>
      </c>
      <c r="D19" s="9"/>
      <c r="E19" s="9">
        <v>210.9</v>
      </c>
      <c r="F19" s="9">
        <v>28</v>
      </c>
      <c r="G19" s="9">
        <v>74.599999999999994</v>
      </c>
      <c r="H19" s="9">
        <v>21.95</v>
      </c>
      <c r="I19" s="9"/>
      <c r="J19" s="150">
        <f>SUM(D19:I19)</f>
        <v>335.45</v>
      </c>
      <c r="O19" s="143"/>
    </row>
    <row r="20" spans="1:16" ht="20.149999999999999" customHeight="1" x14ac:dyDescent="0.35">
      <c r="I20" s="152"/>
    </row>
    <row r="21" spans="1:16" ht="20.149999999999999" customHeight="1" x14ac:dyDescent="0.35">
      <c r="I21" s="152"/>
    </row>
    <row r="22" spans="1:16" ht="20.149999999999999" customHeight="1" x14ac:dyDescent="0.35">
      <c r="I22" s="152"/>
    </row>
    <row r="23" spans="1:16" ht="20.149999999999999" customHeight="1" x14ac:dyDescent="0.35">
      <c r="I23" s="152"/>
    </row>
    <row r="24" spans="1:16" ht="20.149999999999999" customHeight="1" x14ac:dyDescent="0.35">
      <c r="I24" s="152"/>
    </row>
    <row r="25" spans="1:16" ht="20.149999999999999" customHeight="1" x14ac:dyDescent="0.35">
      <c r="I25" s="152"/>
    </row>
    <row r="26" spans="1:16" ht="20.149999999999999" customHeight="1" x14ac:dyDescent="0.35">
      <c r="I26" s="152"/>
    </row>
    <row r="27" spans="1:16" ht="20.149999999999999" customHeight="1" x14ac:dyDescent="0.35">
      <c r="I27" s="152"/>
    </row>
    <row r="28" spans="1:16" ht="20.149999999999999" customHeight="1" x14ac:dyDescent="0.35">
      <c r="I28" s="152"/>
    </row>
    <row r="29" spans="1:16" ht="20.149999999999999" customHeight="1" x14ac:dyDescent="0.35">
      <c r="I29" s="152"/>
    </row>
    <row r="30" spans="1:16" ht="20.149999999999999" customHeight="1" x14ac:dyDescent="0.35">
      <c r="E30" s="151"/>
      <c r="F30" s="135"/>
      <c r="I30" s="152"/>
    </row>
    <row r="31" spans="1:16" ht="20.149999999999999" customHeight="1" x14ac:dyDescent="0.35">
      <c r="E31" s="151"/>
      <c r="F31" s="135"/>
      <c r="I31" s="152"/>
      <c r="O31" s="153"/>
      <c r="P31" s="153"/>
    </row>
    <row r="32" spans="1:16" ht="20.149999999999999" customHeight="1" x14ac:dyDescent="0.35">
      <c r="E32" s="151"/>
      <c r="F32" s="135"/>
      <c r="I32" s="152"/>
    </row>
  </sheetData>
  <sortState xmlns:xlrd2="http://schemas.microsoft.com/office/spreadsheetml/2017/richdata2" ref="A18:Q19">
    <sortCondition ref="A18:A19"/>
  </sortState>
  <mergeCells count="14">
    <mergeCell ref="B1:C1"/>
    <mergeCell ref="D1:J1"/>
    <mergeCell ref="J2:J4"/>
    <mergeCell ref="I2:I4"/>
    <mergeCell ref="A2:A4"/>
    <mergeCell ref="B2:B4"/>
    <mergeCell ref="C2:C4"/>
    <mergeCell ref="D2:F2"/>
    <mergeCell ref="G2:H2"/>
    <mergeCell ref="D3:D4"/>
    <mergeCell ref="E3:E4"/>
    <mergeCell ref="F3:F4"/>
    <mergeCell ref="G3:G4"/>
    <mergeCell ref="H3:H4"/>
  </mergeCells>
  <dataValidations count="1">
    <dataValidation allowBlank="1" showInputMessage="1" showErrorMessage="1" prompt="Please Select" sqref="A32:B32 C30:G32 A33:I65408 A1:B1 D3:H3 D1 A2:D2 I2:J2 G2 J20:IV65408 H20:H32 K1:IV19" xr:uid="{00000000-0002-0000-0600-000000000000}"/>
  </dataValidations>
  <pageMargins left="0.7" right="0.7" top="0.75" bottom="0.75" header="0.3" footer="0.3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pageSetUpPr fitToPage="1"/>
  </sheetPr>
  <dimension ref="A1:N34"/>
  <sheetViews>
    <sheetView zoomScale="70" zoomScaleNormal="70" zoomScaleSheetLayoutView="70" workbookViewId="0">
      <pane ySplit="4" topLeftCell="A5" activePane="bottomLeft" state="frozen"/>
      <selection activeCell="I32" sqref="I32"/>
      <selection pane="bottomLeft" activeCell="H30" sqref="H30"/>
    </sheetView>
  </sheetViews>
  <sheetFormatPr defaultColWidth="8.84375" defaultRowHeight="15.5" x14ac:dyDescent="0.35"/>
  <cols>
    <col min="1" max="1" width="17.3046875" style="8" customWidth="1"/>
    <col min="2" max="2" width="15.3046875" style="8" customWidth="1"/>
    <col min="3" max="3" width="39.765625" style="8" customWidth="1"/>
    <col min="4" max="5" width="9.23046875" style="8" customWidth="1"/>
    <col min="6" max="6" width="9.23046875" style="58" customWidth="1"/>
    <col min="7" max="7" width="9.23046875" style="8" customWidth="1"/>
    <col min="8" max="8" width="10.23046875" style="8" customWidth="1"/>
    <col min="9" max="10" width="9.23046875" style="8" customWidth="1"/>
    <col min="11" max="11" width="0" style="8" hidden="1" customWidth="1"/>
    <col min="12" max="12" width="8.84375" style="8" hidden="1" customWidth="1"/>
    <col min="13" max="13" width="0" style="8" hidden="1" customWidth="1"/>
    <col min="14" max="16384" width="8.84375" style="8"/>
  </cols>
  <sheetData>
    <row r="1" spans="1:14" x14ac:dyDescent="0.35">
      <c r="A1" s="84" t="s">
        <v>5</v>
      </c>
      <c r="B1" s="193" t="s">
        <v>79</v>
      </c>
      <c r="C1" s="194"/>
      <c r="D1" s="181" t="s">
        <v>30</v>
      </c>
      <c r="E1" s="181"/>
      <c r="F1" s="181"/>
      <c r="G1" s="181"/>
      <c r="H1" s="181"/>
      <c r="I1" s="181"/>
      <c r="J1" s="181"/>
    </row>
    <row r="2" spans="1:14" ht="32.25" customHeight="1" x14ac:dyDescent="0.35">
      <c r="A2" s="183" t="s">
        <v>67</v>
      </c>
      <c r="B2" s="183" t="s">
        <v>6</v>
      </c>
      <c r="C2" s="183" t="s">
        <v>7</v>
      </c>
      <c r="D2" s="184" t="s">
        <v>8</v>
      </c>
      <c r="E2" s="184"/>
      <c r="F2" s="184"/>
      <c r="G2" s="184" t="s">
        <v>9</v>
      </c>
      <c r="H2" s="184"/>
      <c r="I2" s="182" t="s">
        <v>10</v>
      </c>
      <c r="J2" s="182" t="s">
        <v>4</v>
      </c>
      <c r="K2" s="8" t="s">
        <v>11</v>
      </c>
    </row>
    <row r="3" spans="1:14" ht="16.5" customHeight="1" x14ac:dyDescent="0.35">
      <c r="A3" s="183"/>
      <c r="B3" s="183"/>
      <c r="C3" s="183"/>
      <c r="D3" s="183" t="s">
        <v>12</v>
      </c>
      <c r="E3" s="183" t="s">
        <v>1</v>
      </c>
      <c r="F3" s="185" t="s">
        <v>17</v>
      </c>
      <c r="G3" s="183" t="s">
        <v>13</v>
      </c>
      <c r="H3" s="184" t="s">
        <v>14</v>
      </c>
      <c r="I3" s="182"/>
      <c r="J3" s="182"/>
      <c r="K3" s="8" t="s">
        <v>15</v>
      </c>
    </row>
    <row r="4" spans="1:14" ht="15.75" customHeight="1" x14ac:dyDescent="0.35">
      <c r="A4" s="183"/>
      <c r="B4" s="183"/>
      <c r="C4" s="183"/>
      <c r="D4" s="183"/>
      <c r="E4" s="183"/>
      <c r="F4" s="185"/>
      <c r="G4" s="183"/>
      <c r="H4" s="184"/>
      <c r="I4" s="182"/>
      <c r="J4" s="182"/>
      <c r="K4" s="8" t="s">
        <v>16</v>
      </c>
    </row>
    <row r="5" spans="1:14" ht="20.149999999999999" customHeight="1" x14ac:dyDescent="0.35">
      <c r="A5" s="85" t="s">
        <v>18</v>
      </c>
      <c r="B5" s="67"/>
      <c r="C5" s="67"/>
      <c r="D5" s="67"/>
      <c r="E5" s="67"/>
      <c r="F5" s="68"/>
      <c r="G5" s="67"/>
      <c r="H5" s="86"/>
      <c r="I5" s="69"/>
      <c r="J5" s="69"/>
    </row>
    <row r="6" spans="1:14" s="40" customFormat="1" ht="20.149999999999999" customHeight="1" x14ac:dyDescent="0.35">
      <c r="A6" s="25">
        <v>42823</v>
      </c>
      <c r="B6" s="25" t="s">
        <v>35</v>
      </c>
      <c r="C6" s="4" t="s">
        <v>37</v>
      </c>
      <c r="D6" s="9"/>
      <c r="E6" s="9"/>
      <c r="F6" s="9">
        <v>64</v>
      </c>
      <c r="G6" s="9">
        <v>75.599999999999994</v>
      </c>
      <c r="H6" s="9">
        <v>22.35</v>
      </c>
      <c r="I6" s="28"/>
      <c r="J6" s="167">
        <f>SUM(D6:I6)</f>
        <v>161.94999999999999</v>
      </c>
      <c r="N6" s="58"/>
    </row>
    <row r="7" spans="1:14" s="40" customFormat="1" ht="20.149999999999999" customHeight="1" x14ac:dyDescent="0.35">
      <c r="A7" s="25">
        <v>42852</v>
      </c>
      <c r="B7" s="25" t="s">
        <v>35</v>
      </c>
      <c r="C7" s="4" t="s">
        <v>37</v>
      </c>
      <c r="D7" s="9"/>
      <c r="E7" s="9"/>
      <c r="F7" s="9">
        <v>64</v>
      </c>
      <c r="G7" s="9"/>
      <c r="H7" s="9"/>
      <c r="I7" s="28"/>
      <c r="J7" s="167"/>
      <c r="N7" s="58"/>
    </row>
    <row r="8" spans="1:14" s="40" customFormat="1" ht="20.149999999999999" customHeight="1" x14ac:dyDescent="0.35">
      <c r="A8" s="25">
        <v>42879</v>
      </c>
      <c r="B8" s="25" t="s">
        <v>35</v>
      </c>
      <c r="C8" s="4" t="s">
        <v>37</v>
      </c>
      <c r="D8" s="9"/>
      <c r="E8" s="9"/>
      <c r="F8" s="9">
        <v>64</v>
      </c>
      <c r="G8" s="9"/>
      <c r="H8" s="9"/>
      <c r="I8" s="28"/>
      <c r="J8" s="167"/>
      <c r="N8" s="58"/>
    </row>
    <row r="9" spans="1:14" s="40" customFormat="1" ht="20.149999999999999" customHeight="1" x14ac:dyDescent="0.35">
      <c r="A9" s="168" t="s">
        <v>19</v>
      </c>
      <c r="B9" s="39"/>
      <c r="C9" s="2"/>
      <c r="D9" s="33"/>
      <c r="E9" s="33"/>
      <c r="F9" s="33"/>
      <c r="G9" s="33"/>
      <c r="H9" s="33"/>
      <c r="I9" s="52"/>
      <c r="J9" s="169"/>
    </row>
    <row r="10" spans="1:14" s="40" customFormat="1" ht="20.149999999999999" customHeight="1" x14ac:dyDescent="0.35">
      <c r="A10" s="25">
        <v>42914</v>
      </c>
      <c r="B10" s="25" t="s">
        <v>31</v>
      </c>
      <c r="C10" s="4" t="s">
        <v>37</v>
      </c>
      <c r="D10" s="9"/>
      <c r="E10" s="176">
        <v>52.9</v>
      </c>
      <c r="F10" s="9">
        <v>14</v>
      </c>
      <c r="G10" s="9">
        <v>101</v>
      </c>
      <c r="H10" s="9"/>
      <c r="I10" s="28"/>
      <c r="J10" s="167">
        <f>SUM(D10:I10)</f>
        <v>167.9</v>
      </c>
      <c r="N10" s="58"/>
    </row>
    <row r="11" spans="1:14" s="40" customFormat="1" ht="20.149999999999999" customHeight="1" x14ac:dyDescent="0.35">
      <c r="A11" s="25">
        <v>42943</v>
      </c>
      <c r="B11" s="25" t="s">
        <v>35</v>
      </c>
      <c r="C11" s="4" t="s">
        <v>37</v>
      </c>
      <c r="D11" s="9"/>
      <c r="E11" s="176"/>
      <c r="F11" s="9">
        <v>64</v>
      </c>
      <c r="G11" s="9"/>
      <c r="H11" s="9"/>
      <c r="I11" s="28"/>
      <c r="J11" s="167"/>
      <c r="N11" s="58"/>
    </row>
    <row r="12" spans="1:14" s="40" customFormat="1" ht="20.149999999999999" customHeight="1" x14ac:dyDescent="0.35">
      <c r="A12" s="168" t="s">
        <v>20</v>
      </c>
      <c r="B12" s="39"/>
      <c r="C12" s="2"/>
      <c r="D12" s="33"/>
      <c r="E12" s="33"/>
      <c r="F12" s="33"/>
      <c r="G12" s="33"/>
      <c r="H12" s="33"/>
      <c r="I12" s="52"/>
      <c r="J12" s="169"/>
    </row>
    <row r="13" spans="1:14" s="40" customFormat="1" ht="20.149999999999999" customHeight="1" x14ac:dyDescent="0.35">
      <c r="A13" s="25">
        <v>42989</v>
      </c>
      <c r="B13" s="25" t="s">
        <v>31</v>
      </c>
      <c r="C13" s="1" t="s">
        <v>37</v>
      </c>
      <c r="D13" s="9"/>
      <c r="E13" s="9"/>
      <c r="F13" s="9">
        <v>64</v>
      </c>
      <c r="G13" s="9"/>
      <c r="H13" s="9">
        <v>24.37</v>
      </c>
      <c r="I13" s="28"/>
      <c r="J13" s="167"/>
    </row>
    <row r="14" spans="1:14" s="40" customFormat="1" ht="20.149999999999999" customHeight="1" x14ac:dyDescent="0.35">
      <c r="A14" s="25">
        <v>43027</v>
      </c>
      <c r="B14" s="25" t="s">
        <v>35</v>
      </c>
      <c r="C14" s="1" t="s">
        <v>37</v>
      </c>
      <c r="D14" s="9"/>
      <c r="E14" s="9"/>
      <c r="F14" s="9">
        <v>64</v>
      </c>
      <c r="G14" s="9"/>
      <c r="H14" s="9"/>
      <c r="I14" s="28"/>
      <c r="J14" s="167"/>
    </row>
    <row r="15" spans="1:14" s="40" customFormat="1" ht="20.149999999999999" customHeight="1" x14ac:dyDescent="0.35">
      <c r="A15" s="25">
        <v>43033</v>
      </c>
      <c r="B15" s="25" t="s">
        <v>35</v>
      </c>
      <c r="C15" s="4" t="s">
        <v>37</v>
      </c>
      <c r="D15" s="9"/>
      <c r="E15" s="9"/>
      <c r="F15" s="160">
        <v>64</v>
      </c>
      <c r="G15" s="9">
        <v>72.599999999999994</v>
      </c>
      <c r="H15" s="9">
        <v>20.6</v>
      </c>
      <c r="I15" s="28"/>
      <c r="J15" s="167">
        <f>SUM(D15:I15)</f>
        <v>157.19999999999999</v>
      </c>
      <c r="N15" s="58"/>
    </row>
    <row r="16" spans="1:14" x14ac:dyDescent="0.35">
      <c r="A16" s="159">
        <v>43068</v>
      </c>
      <c r="B16" s="8" t="s">
        <v>31</v>
      </c>
      <c r="C16" s="8" t="s">
        <v>37</v>
      </c>
      <c r="F16" s="58">
        <v>64</v>
      </c>
      <c r="G16" s="158"/>
      <c r="H16" s="158"/>
      <c r="I16" s="158"/>
      <c r="J16" s="158"/>
    </row>
    <row r="17" spans="1:10" ht="20.149999999999999" customHeight="1" x14ac:dyDescent="0.35">
      <c r="A17" s="37" t="s">
        <v>21</v>
      </c>
      <c r="B17" s="5"/>
      <c r="C17" s="5"/>
      <c r="D17" s="67"/>
      <c r="E17" s="33"/>
      <c r="F17" s="68"/>
      <c r="G17" s="33"/>
      <c r="H17" s="67"/>
      <c r="I17" s="69"/>
      <c r="J17" s="57"/>
    </row>
    <row r="18" spans="1:10" ht="20.149999999999999" customHeight="1" x14ac:dyDescent="0.35">
      <c r="I18" s="90"/>
    </row>
    <row r="19" spans="1:10" ht="20.149999999999999" customHeight="1" x14ac:dyDescent="0.35">
      <c r="I19" s="90"/>
    </row>
    <row r="20" spans="1:10" ht="20.149999999999999" customHeight="1" x14ac:dyDescent="0.35">
      <c r="I20" s="90"/>
    </row>
    <row r="21" spans="1:10" ht="20.149999999999999" customHeight="1" x14ac:dyDescent="0.35">
      <c r="I21" s="90"/>
    </row>
    <row r="22" spans="1:10" ht="20.149999999999999" customHeight="1" x14ac:dyDescent="0.35">
      <c r="I22" s="90"/>
    </row>
    <row r="23" spans="1:10" ht="20.149999999999999" customHeight="1" x14ac:dyDescent="0.35">
      <c r="I23" s="90"/>
    </row>
    <row r="24" spans="1:10" ht="20.149999999999999" customHeight="1" x14ac:dyDescent="0.35">
      <c r="I24" s="90"/>
    </row>
    <row r="25" spans="1:10" ht="20.149999999999999" customHeight="1" x14ac:dyDescent="0.35">
      <c r="I25" s="90"/>
    </row>
    <row r="26" spans="1:10" ht="20.149999999999999" customHeight="1" x14ac:dyDescent="0.35">
      <c r="I26" s="90"/>
    </row>
    <row r="27" spans="1:10" ht="20.149999999999999" customHeight="1" x14ac:dyDescent="0.35">
      <c r="I27" s="90"/>
    </row>
    <row r="28" spans="1:10" ht="20.149999999999999" customHeight="1" x14ac:dyDescent="0.35">
      <c r="I28" s="90"/>
    </row>
    <row r="29" spans="1:10" ht="20.149999999999999" customHeight="1" x14ac:dyDescent="0.35">
      <c r="E29" s="58"/>
      <c r="F29" s="8"/>
      <c r="I29" s="90"/>
    </row>
    <row r="30" spans="1:10" ht="20.149999999999999" customHeight="1" x14ac:dyDescent="0.35">
      <c r="E30" s="58"/>
      <c r="F30" s="8"/>
      <c r="I30" s="90"/>
    </row>
    <row r="31" spans="1:10" ht="20.149999999999999" customHeight="1" x14ac:dyDescent="0.35">
      <c r="E31" s="58"/>
      <c r="F31" s="8"/>
      <c r="I31" s="90"/>
    </row>
    <row r="32" spans="1:10" ht="20.149999999999999" customHeight="1" x14ac:dyDescent="0.35"/>
    <row r="33" ht="20.149999999999999" customHeight="1" x14ac:dyDescent="0.35"/>
    <row r="34" ht="20.149999999999999" customHeight="1" x14ac:dyDescent="0.35"/>
  </sheetData>
  <mergeCells count="14">
    <mergeCell ref="B1:C1"/>
    <mergeCell ref="D1:J1"/>
    <mergeCell ref="J2:J4"/>
    <mergeCell ref="I2:I4"/>
    <mergeCell ref="D3:D4"/>
    <mergeCell ref="E3:E4"/>
    <mergeCell ref="F3:F4"/>
    <mergeCell ref="G3:G4"/>
    <mergeCell ref="H3:H4"/>
    <mergeCell ref="A2:A4"/>
    <mergeCell ref="B2:B4"/>
    <mergeCell ref="C2:C4"/>
    <mergeCell ref="D2:F2"/>
    <mergeCell ref="G2:H2"/>
  </mergeCells>
  <dataValidations count="1">
    <dataValidation allowBlank="1" showInputMessage="1" showErrorMessage="1" prompt="Please Select" sqref="A31:B31 A32:I65433 H18:H31 C29:G31 A2:D2 I2:J2 G2 A1:B1 D1 D3:H3 N1:O5 P1:IV8 K1:M8 N6:N8 J17:IV65433 K9:IV15" xr:uid="{00000000-0002-0000-0700-000000000000}"/>
  </dataValidations>
  <pageMargins left="0.7" right="0.7" top="0.75" bottom="0.75" header="0.3" footer="0.3"/>
  <pageSetup paperSize="9" scale="7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>
    <pageSetUpPr fitToPage="1"/>
  </sheetPr>
  <dimension ref="A1:M30"/>
  <sheetViews>
    <sheetView zoomScale="60" zoomScaleNormal="60" workbookViewId="0">
      <pane ySplit="4" topLeftCell="A5" activePane="bottomLeft" state="frozen"/>
      <selection pane="bottomLeft" activeCell="V25" sqref="V25"/>
    </sheetView>
  </sheetViews>
  <sheetFormatPr defaultColWidth="8.84375" defaultRowHeight="15.5" x14ac:dyDescent="0.35"/>
  <cols>
    <col min="1" max="1" width="17.3046875" style="8" customWidth="1"/>
    <col min="2" max="2" width="15.3046875" style="8" customWidth="1"/>
    <col min="3" max="3" width="39.765625" style="8" customWidth="1"/>
    <col min="4" max="4" width="9.23046875" style="8" customWidth="1"/>
    <col min="5" max="5" width="12.3046875" style="8" customWidth="1"/>
    <col min="6" max="6" width="9.23046875" style="58" customWidth="1"/>
    <col min="7" max="7" width="9.23046875" style="8" customWidth="1"/>
    <col min="8" max="8" width="15" style="8" customWidth="1"/>
    <col min="9" max="9" width="9.23046875" style="8" customWidth="1"/>
    <col min="10" max="10" width="13.69140625" style="8" customWidth="1"/>
    <col min="11" max="11" width="0" style="8" hidden="1" customWidth="1"/>
    <col min="12" max="12" width="8.84375" style="8" hidden="1" customWidth="1"/>
    <col min="13" max="13" width="0" style="8" hidden="1" customWidth="1"/>
    <col min="14" max="16384" width="8.84375" style="8"/>
  </cols>
  <sheetData>
    <row r="1" spans="1:11" x14ac:dyDescent="0.35">
      <c r="A1" s="84" t="s">
        <v>5</v>
      </c>
      <c r="B1" s="193" t="s">
        <v>86</v>
      </c>
      <c r="C1" s="194"/>
      <c r="D1" s="181" t="s">
        <v>30</v>
      </c>
      <c r="E1" s="181"/>
      <c r="F1" s="181"/>
      <c r="G1" s="181"/>
      <c r="H1" s="181"/>
      <c r="I1" s="181"/>
      <c r="J1" s="181"/>
    </row>
    <row r="2" spans="1:11" ht="32.25" customHeight="1" x14ac:dyDescent="0.35">
      <c r="A2" s="183" t="s">
        <v>67</v>
      </c>
      <c r="B2" s="183" t="s">
        <v>6</v>
      </c>
      <c r="C2" s="183" t="s">
        <v>7</v>
      </c>
      <c r="D2" s="184" t="s">
        <v>8</v>
      </c>
      <c r="E2" s="184"/>
      <c r="F2" s="184"/>
      <c r="G2" s="184" t="s">
        <v>9</v>
      </c>
      <c r="H2" s="184"/>
      <c r="I2" s="182" t="s">
        <v>10</v>
      </c>
      <c r="J2" s="182" t="s">
        <v>4</v>
      </c>
      <c r="K2" s="8" t="s">
        <v>11</v>
      </c>
    </row>
    <row r="3" spans="1:11" ht="16.5" customHeight="1" x14ac:dyDescent="0.35">
      <c r="A3" s="183"/>
      <c r="B3" s="183"/>
      <c r="C3" s="183"/>
      <c r="D3" s="183" t="s">
        <v>12</v>
      </c>
      <c r="E3" s="183" t="s">
        <v>1</v>
      </c>
      <c r="F3" s="185" t="s">
        <v>17</v>
      </c>
      <c r="G3" s="183" t="s">
        <v>13</v>
      </c>
      <c r="H3" s="184" t="s">
        <v>14</v>
      </c>
      <c r="I3" s="182"/>
      <c r="J3" s="182"/>
      <c r="K3" s="8" t="s">
        <v>15</v>
      </c>
    </row>
    <row r="4" spans="1:11" ht="73.5" customHeight="1" x14ac:dyDescent="0.35">
      <c r="A4" s="183"/>
      <c r="B4" s="183"/>
      <c r="C4" s="183"/>
      <c r="D4" s="183"/>
      <c r="E4" s="183"/>
      <c r="F4" s="185"/>
      <c r="G4" s="183"/>
      <c r="H4" s="184"/>
      <c r="I4" s="182"/>
      <c r="J4" s="182"/>
      <c r="K4" s="8" t="s">
        <v>16</v>
      </c>
    </row>
    <row r="5" spans="1:11" ht="20.149999999999999" customHeight="1" x14ac:dyDescent="0.35">
      <c r="A5" s="85" t="s">
        <v>18</v>
      </c>
      <c r="B5" s="67"/>
      <c r="C5" s="67"/>
      <c r="D5" s="67"/>
      <c r="E5" s="67"/>
      <c r="F5" s="68"/>
      <c r="G5" s="67"/>
      <c r="H5" s="86"/>
      <c r="I5" s="69"/>
      <c r="J5" s="69"/>
    </row>
    <row r="6" spans="1:11" s="40" customFormat="1" ht="20.149999999999999" customHeight="1" x14ac:dyDescent="0.35">
      <c r="A6" s="25">
        <v>42810</v>
      </c>
      <c r="B6" s="25" t="s">
        <v>33</v>
      </c>
      <c r="C6" s="1" t="s">
        <v>32</v>
      </c>
      <c r="D6" s="9"/>
      <c r="E6" s="9">
        <v>267</v>
      </c>
      <c r="F6" s="9"/>
      <c r="G6" s="9"/>
      <c r="H6" s="9"/>
      <c r="I6" s="28"/>
      <c r="J6" s="167">
        <f t="shared" ref="J6:J11" si="0">SUM(D6:I6)</f>
        <v>267</v>
      </c>
    </row>
    <row r="7" spans="1:11" s="40" customFormat="1" ht="20.149999999999999" customHeight="1" x14ac:dyDescent="0.35">
      <c r="A7" s="25">
        <v>42828</v>
      </c>
      <c r="B7" s="25" t="s">
        <v>33</v>
      </c>
      <c r="C7" s="1" t="s">
        <v>32</v>
      </c>
      <c r="D7" s="9"/>
      <c r="E7" s="9"/>
      <c r="F7" s="9"/>
      <c r="G7" s="9">
        <v>47.85</v>
      </c>
      <c r="H7" s="9"/>
      <c r="I7" s="9"/>
      <c r="J7" s="167">
        <f t="shared" si="0"/>
        <v>47.85</v>
      </c>
    </row>
    <row r="8" spans="1:11" s="40" customFormat="1" ht="20.149999999999999" customHeight="1" x14ac:dyDescent="0.35">
      <c r="A8" s="25">
        <v>42829</v>
      </c>
      <c r="B8" s="25" t="s">
        <v>33</v>
      </c>
      <c r="C8" s="1" t="s">
        <v>32</v>
      </c>
      <c r="D8" s="9"/>
      <c r="E8" s="9"/>
      <c r="F8" s="9"/>
      <c r="G8" s="9">
        <v>135.6</v>
      </c>
      <c r="H8" s="9"/>
      <c r="I8" s="9"/>
      <c r="J8" s="167">
        <f t="shared" si="0"/>
        <v>135.6</v>
      </c>
    </row>
    <row r="9" spans="1:11" s="40" customFormat="1" ht="20.149999999999999" customHeight="1" x14ac:dyDescent="0.35">
      <c r="A9" s="25">
        <v>42845</v>
      </c>
      <c r="B9" s="25" t="s">
        <v>33</v>
      </c>
      <c r="C9" s="1" t="s">
        <v>32</v>
      </c>
      <c r="D9" s="9"/>
      <c r="E9" s="9">
        <v>274.3</v>
      </c>
      <c r="F9" s="9"/>
      <c r="G9" s="9"/>
      <c r="H9" s="9"/>
      <c r="I9" s="9"/>
      <c r="J9" s="167">
        <f t="shared" si="0"/>
        <v>274.3</v>
      </c>
    </row>
    <row r="10" spans="1:11" s="40" customFormat="1" ht="20.149999999999999" customHeight="1" x14ac:dyDescent="0.35">
      <c r="A10" s="53">
        <v>42871</v>
      </c>
      <c r="B10" s="25" t="s">
        <v>33</v>
      </c>
      <c r="C10" s="1" t="s">
        <v>32</v>
      </c>
      <c r="D10" s="9"/>
      <c r="E10" s="9">
        <v>136.15</v>
      </c>
      <c r="F10" s="9"/>
      <c r="G10" s="9"/>
      <c r="H10" s="56"/>
      <c r="I10" s="9"/>
      <c r="J10" s="167">
        <f t="shared" si="0"/>
        <v>136.15</v>
      </c>
    </row>
    <row r="11" spans="1:11" s="40" customFormat="1" ht="20.149999999999999" customHeight="1" x14ac:dyDescent="0.35">
      <c r="A11" s="53">
        <v>42886</v>
      </c>
      <c r="B11" s="25" t="s">
        <v>69</v>
      </c>
      <c r="C11" s="1" t="s">
        <v>32</v>
      </c>
      <c r="D11" s="9"/>
      <c r="E11" s="9">
        <v>34.799999999999997</v>
      </c>
      <c r="F11" s="9"/>
      <c r="G11" s="9"/>
      <c r="H11" s="56"/>
      <c r="I11" s="9"/>
      <c r="J11" s="167">
        <f t="shared" si="0"/>
        <v>34.799999999999997</v>
      </c>
    </row>
    <row r="12" spans="1:11" s="40" customFormat="1" ht="20.149999999999999" customHeight="1" x14ac:dyDescent="0.35">
      <c r="A12" s="175" t="s">
        <v>19</v>
      </c>
      <c r="B12" s="39"/>
      <c r="C12" s="6"/>
      <c r="D12" s="33"/>
      <c r="E12" s="33"/>
      <c r="F12" s="33"/>
      <c r="G12" s="33"/>
      <c r="H12" s="33"/>
      <c r="I12" s="33"/>
      <c r="J12" s="169"/>
    </row>
    <row r="13" spans="1:11" s="40" customFormat="1" ht="20.149999999999999" customHeight="1" x14ac:dyDescent="0.35">
      <c r="A13" s="53">
        <v>42948</v>
      </c>
      <c r="B13" s="25" t="s">
        <v>33</v>
      </c>
      <c r="C13" s="1" t="s">
        <v>32</v>
      </c>
      <c r="D13" s="9"/>
      <c r="E13" s="9">
        <v>145</v>
      </c>
      <c r="F13" s="9"/>
      <c r="G13" s="9"/>
      <c r="H13" s="9">
        <v>12</v>
      </c>
      <c r="I13" s="38"/>
      <c r="J13" s="167">
        <f>SUM(D13:H13)</f>
        <v>157</v>
      </c>
    </row>
    <row r="14" spans="1:11" s="40" customFormat="1" ht="20.149999999999999" customHeight="1" x14ac:dyDescent="0.35">
      <c r="A14" s="53">
        <v>42949</v>
      </c>
      <c r="B14" s="25" t="s">
        <v>47</v>
      </c>
      <c r="C14" s="1" t="s">
        <v>32</v>
      </c>
      <c r="D14" s="9"/>
      <c r="E14" s="9">
        <v>9.3000000000000007</v>
      </c>
      <c r="F14" s="9"/>
      <c r="G14" s="9"/>
      <c r="H14" s="75"/>
      <c r="I14" s="9"/>
      <c r="J14" s="167">
        <f>SUM(D14:I14)</f>
        <v>9.3000000000000007</v>
      </c>
    </row>
    <row r="15" spans="1:11" s="40" customFormat="1" ht="20.149999999999999" customHeight="1" x14ac:dyDescent="0.35">
      <c r="A15" s="53">
        <v>42949</v>
      </c>
      <c r="B15" s="25"/>
      <c r="C15" s="1" t="s">
        <v>49</v>
      </c>
      <c r="D15" s="9"/>
      <c r="E15" s="9"/>
      <c r="F15" s="9"/>
      <c r="G15" s="9"/>
      <c r="H15" s="38"/>
      <c r="I15" s="56">
        <v>15.03</v>
      </c>
      <c r="J15" s="167">
        <f>SUM(D15:I15)</f>
        <v>15.03</v>
      </c>
    </row>
    <row r="16" spans="1:11" s="40" customFormat="1" ht="20.149999999999999" customHeight="1" x14ac:dyDescent="0.35">
      <c r="A16" s="53">
        <v>42964</v>
      </c>
      <c r="B16" s="25" t="s">
        <v>36</v>
      </c>
      <c r="C16" s="1" t="s">
        <v>70</v>
      </c>
      <c r="D16" s="9"/>
      <c r="E16" s="9"/>
      <c r="F16" s="74"/>
      <c r="G16" s="9"/>
      <c r="H16" s="56">
        <v>18.75</v>
      </c>
      <c r="I16" s="9"/>
      <c r="J16" s="167">
        <f>SUM(D16:I16)</f>
        <v>18.75</v>
      </c>
    </row>
    <row r="17" spans="1:13" s="40" customFormat="1" ht="20.149999999999999" customHeight="1" x14ac:dyDescent="0.35">
      <c r="A17" s="53">
        <v>42964</v>
      </c>
      <c r="B17" s="25" t="s">
        <v>35</v>
      </c>
      <c r="C17" s="1" t="s">
        <v>32</v>
      </c>
      <c r="D17" s="9"/>
      <c r="E17" s="9"/>
      <c r="F17" s="9"/>
      <c r="G17" s="9">
        <v>71.7</v>
      </c>
      <c r="H17" s="56"/>
      <c r="I17" s="9"/>
      <c r="J17" s="167">
        <f>SUM(D17:I17)</f>
        <v>71.7</v>
      </c>
    </row>
    <row r="18" spans="1:13" s="40" customFormat="1" ht="20.149999999999999" customHeight="1" x14ac:dyDescent="0.35">
      <c r="A18" s="53">
        <v>42965</v>
      </c>
      <c r="B18" s="25" t="s">
        <v>36</v>
      </c>
      <c r="C18" s="1" t="s">
        <v>70</v>
      </c>
      <c r="D18" s="9"/>
      <c r="E18" s="9"/>
      <c r="F18" s="38"/>
      <c r="G18" s="9"/>
      <c r="H18" s="9">
        <v>24</v>
      </c>
      <c r="I18" s="38"/>
      <c r="J18" s="167">
        <f>SUM(D18:H18)</f>
        <v>24</v>
      </c>
    </row>
    <row r="19" spans="1:13" s="40" customFormat="1" ht="20.149999999999999" customHeight="1" x14ac:dyDescent="0.35">
      <c r="A19" s="53">
        <v>42971</v>
      </c>
      <c r="B19" s="25" t="s">
        <v>54</v>
      </c>
      <c r="C19" s="1" t="s">
        <v>32</v>
      </c>
      <c r="D19" s="9"/>
      <c r="E19" s="9">
        <v>156.15</v>
      </c>
      <c r="F19" s="9"/>
      <c r="G19" s="9"/>
      <c r="H19" s="75">
        <v>9.4</v>
      </c>
      <c r="I19" s="9">
        <v>12</v>
      </c>
      <c r="J19" s="167">
        <f>SUM(D19:I19)</f>
        <v>177.55</v>
      </c>
    </row>
    <row r="20" spans="1:13" s="40" customFormat="1" ht="20.149999999999999" customHeight="1" x14ac:dyDescent="0.35">
      <c r="A20" s="53">
        <v>42990</v>
      </c>
      <c r="B20" s="25" t="s">
        <v>44</v>
      </c>
      <c r="C20" s="1" t="s">
        <v>32</v>
      </c>
      <c r="D20" s="9"/>
      <c r="E20" s="9"/>
      <c r="F20" s="9"/>
      <c r="G20" s="9"/>
      <c r="H20" s="56">
        <v>24.37</v>
      </c>
      <c r="I20" s="9"/>
      <c r="J20" s="167">
        <f>SUM(D20:I20)</f>
        <v>24.37</v>
      </c>
    </row>
    <row r="21" spans="1:13" s="40" customFormat="1" ht="20.149999999999999" customHeight="1" x14ac:dyDescent="0.35">
      <c r="A21" s="53">
        <v>43000</v>
      </c>
      <c r="B21" s="25" t="s">
        <v>36</v>
      </c>
      <c r="C21" s="1" t="s">
        <v>32</v>
      </c>
      <c r="D21" s="9"/>
      <c r="E21" s="9"/>
      <c r="F21" s="9"/>
      <c r="G21" s="9"/>
      <c r="H21" s="38"/>
      <c r="I21" s="56">
        <v>10.199999999999999</v>
      </c>
      <c r="J21" s="167">
        <f>SUM(D21:I21)</f>
        <v>10.199999999999999</v>
      </c>
    </row>
    <row r="22" spans="1:13" ht="20.149999999999999" customHeight="1" x14ac:dyDescent="0.35">
      <c r="A22" s="168" t="s">
        <v>20</v>
      </c>
      <c r="B22" s="39"/>
      <c r="C22" s="2"/>
      <c r="D22" s="33"/>
      <c r="E22" s="33"/>
      <c r="F22" s="33"/>
      <c r="G22" s="33"/>
      <c r="H22" s="33"/>
      <c r="I22" s="33"/>
      <c r="J22" s="169"/>
    </row>
    <row r="23" spans="1:13" s="40" customFormat="1" ht="20.149999999999999" customHeight="1" x14ac:dyDescent="0.35">
      <c r="A23" s="53">
        <v>43068</v>
      </c>
      <c r="B23" s="25" t="s">
        <v>44</v>
      </c>
      <c r="C23" s="1" t="s">
        <v>32</v>
      </c>
      <c r="D23" s="9"/>
      <c r="E23" s="9">
        <v>94.9</v>
      </c>
      <c r="F23" s="9">
        <v>6.7</v>
      </c>
      <c r="G23" s="9"/>
      <c r="H23" s="56"/>
      <c r="I23" s="74"/>
      <c r="J23" s="167">
        <f>SUM(D23:I23)</f>
        <v>101.60000000000001</v>
      </c>
    </row>
    <row r="24" spans="1:13" s="40" customFormat="1" ht="20.149999999999999" customHeight="1" x14ac:dyDescent="0.35">
      <c r="A24" s="53">
        <v>43069</v>
      </c>
      <c r="B24" s="25" t="s">
        <v>44</v>
      </c>
      <c r="C24" s="1" t="s">
        <v>32</v>
      </c>
      <c r="D24" s="9"/>
      <c r="E24" s="9">
        <v>94.9</v>
      </c>
      <c r="F24" s="9"/>
      <c r="G24" s="9"/>
      <c r="H24" s="9">
        <v>24</v>
      </c>
      <c r="I24" s="38"/>
      <c r="J24" s="167">
        <f>SUM(D24:H24)</f>
        <v>118.9</v>
      </c>
    </row>
    <row r="25" spans="1:13" ht="20.149999999999999" customHeight="1" x14ac:dyDescent="0.35">
      <c r="A25" s="168" t="s">
        <v>21</v>
      </c>
      <c r="B25" s="39"/>
      <c r="C25" s="2"/>
      <c r="D25" s="33"/>
      <c r="E25" s="33"/>
      <c r="F25" s="33"/>
      <c r="G25" s="33"/>
      <c r="H25" s="59"/>
      <c r="I25" s="33"/>
      <c r="J25" s="169"/>
      <c r="L25" s="58">
        <f>SUM(J23:J24)</f>
        <v>220.5</v>
      </c>
      <c r="M25" s="58" t="e">
        <f>L25-#REF!</f>
        <v>#REF!</v>
      </c>
    </row>
    <row r="26" spans="1:13" s="40" customFormat="1" ht="20.149999999999999" customHeight="1" x14ac:dyDescent="0.35">
      <c r="A26" s="53">
        <v>43123</v>
      </c>
      <c r="B26" s="25" t="s">
        <v>44</v>
      </c>
      <c r="C26" s="1" t="s">
        <v>37</v>
      </c>
      <c r="D26" s="9"/>
      <c r="E26" s="9">
        <v>54.92</v>
      </c>
      <c r="F26" s="9"/>
      <c r="G26" s="9"/>
      <c r="H26" s="56"/>
      <c r="I26" s="9"/>
      <c r="J26" s="167">
        <f>SUM(D26:I26)</f>
        <v>54.92</v>
      </c>
    </row>
    <row r="27" spans="1:13" s="40" customFormat="1" ht="20.149999999999999" customHeight="1" x14ac:dyDescent="0.35">
      <c r="A27" s="53">
        <v>43172</v>
      </c>
      <c r="B27" s="25" t="s">
        <v>44</v>
      </c>
      <c r="C27" s="1" t="s">
        <v>37</v>
      </c>
      <c r="D27" s="9"/>
      <c r="E27" s="9"/>
      <c r="F27" s="9">
        <v>6.5</v>
      </c>
      <c r="G27" s="9"/>
      <c r="H27" s="56"/>
      <c r="I27" s="9"/>
      <c r="J27" s="167">
        <f>SUM(D27:I27)</f>
        <v>6.5</v>
      </c>
    </row>
    <row r="28" spans="1:13" s="40" customFormat="1" ht="20.149999999999999" customHeight="1" x14ac:dyDescent="0.35">
      <c r="A28" s="53">
        <v>43173</v>
      </c>
      <c r="B28" s="25" t="s">
        <v>44</v>
      </c>
      <c r="C28" s="1" t="s">
        <v>37</v>
      </c>
      <c r="D28" s="9"/>
      <c r="E28" s="9">
        <v>24</v>
      </c>
      <c r="F28" s="9"/>
      <c r="G28" s="9"/>
      <c r="H28" s="56"/>
      <c r="I28" s="9"/>
      <c r="J28" s="167">
        <f>SUM(D28:I28)</f>
        <v>24</v>
      </c>
    </row>
    <row r="29" spans="1:13" s="40" customFormat="1" ht="20.149999999999999" customHeight="1" x14ac:dyDescent="0.35">
      <c r="A29" s="53">
        <v>43181</v>
      </c>
      <c r="B29" s="25" t="s">
        <v>34</v>
      </c>
      <c r="C29" s="1" t="s">
        <v>37</v>
      </c>
      <c r="D29" s="9"/>
      <c r="E29" s="9">
        <v>10.48</v>
      </c>
      <c r="F29" s="9"/>
      <c r="G29" s="9"/>
      <c r="H29" s="56"/>
      <c r="I29" s="9"/>
      <c r="J29" s="167">
        <f>SUM(D29:I29)</f>
        <v>10.48</v>
      </c>
    </row>
    <row r="30" spans="1:13" s="40" customFormat="1" ht="20.149999999999999" customHeight="1" x14ac:dyDescent="0.35">
      <c r="A30" s="53">
        <v>43181</v>
      </c>
      <c r="B30" s="26" t="s">
        <v>52</v>
      </c>
      <c r="C30" s="7" t="s">
        <v>37</v>
      </c>
      <c r="D30" s="9"/>
      <c r="E30" s="9">
        <v>24</v>
      </c>
      <c r="F30" s="9">
        <v>6</v>
      </c>
      <c r="G30" s="9"/>
      <c r="H30" s="56"/>
      <c r="I30" s="9"/>
      <c r="J30" s="54">
        <f>SUM(D30:I30)</f>
        <v>30</v>
      </c>
    </row>
  </sheetData>
  <sortState xmlns:xlrd2="http://schemas.microsoft.com/office/spreadsheetml/2017/richdata2" ref="A26:M30">
    <sortCondition ref="A26:A30"/>
  </sortState>
  <mergeCells count="14">
    <mergeCell ref="B1:C1"/>
    <mergeCell ref="D1:J1"/>
    <mergeCell ref="J2:J4"/>
    <mergeCell ref="A2:A4"/>
    <mergeCell ref="B2:B4"/>
    <mergeCell ref="C2:C4"/>
    <mergeCell ref="D2:F2"/>
    <mergeCell ref="G2:H2"/>
    <mergeCell ref="I2:I4"/>
    <mergeCell ref="D3:D4"/>
    <mergeCell ref="E3:E4"/>
    <mergeCell ref="F3:F4"/>
    <mergeCell ref="G3:G4"/>
    <mergeCell ref="H3:H4"/>
  </mergeCells>
  <dataValidations count="1">
    <dataValidation allowBlank="1" showInputMessage="1" showErrorMessage="1" prompt="Please Select" sqref="A2:D2 I2:J2 G2 A1:B1 D3:H3 D1 A31:IS65401 K1:IS30" xr:uid="{00000000-0002-0000-0800-000000000000}"/>
  </dataValidations>
  <pageMargins left="0.7" right="0.7" top="0.75" bottom="0.75" header="0.3" footer="0.3"/>
  <pageSetup paperSize="9"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pageSetUpPr fitToPage="1"/>
  </sheetPr>
  <dimension ref="A1:O38"/>
  <sheetViews>
    <sheetView zoomScale="70" zoomScaleNormal="70" workbookViewId="0">
      <pane ySplit="4" topLeftCell="A5" activePane="bottomLeft" state="frozen"/>
      <selection activeCell="I32" sqref="I32"/>
      <selection pane="bottomLeft" activeCell="F10" sqref="F10"/>
    </sheetView>
  </sheetViews>
  <sheetFormatPr defaultColWidth="8.84375" defaultRowHeight="15.5" x14ac:dyDescent="0.35"/>
  <cols>
    <col min="1" max="1" width="19.4609375" style="8" customWidth="1"/>
    <col min="2" max="2" width="18.765625" style="8" bestFit="1" customWidth="1"/>
    <col min="3" max="3" width="44.84375" style="8" customWidth="1"/>
    <col min="4" max="5" width="9.23046875" style="8" customWidth="1"/>
    <col min="6" max="6" width="9.23046875" style="58" customWidth="1"/>
    <col min="7" max="7" width="9.23046875" style="8" customWidth="1"/>
    <col min="8" max="8" width="13.84375" style="8" customWidth="1"/>
    <col min="9" max="9" width="9.23046875" style="8" customWidth="1"/>
    <col min="10" max="10" width="14.23046875" style="8" customWidth="1"/>
    <col min="11" max="11" width="0" style="8" hidden="1" customWidth="1"/>
    <col min="12" max="12" width="8.84375" style="8" hidden="1" customWidth="1"/>
    <col min="13" max="13" width="0" style="8" hidden="1" customWidth="1"/>
    <col min="14" max="14" width="13" style="8" customWidth="1"/>
    <col min="15" max="15" width="10.765625" style="8" bestFit="1" customWidth="1"/>
    <col min="16" max="16384" width="8.84375" style="8"/>
  </cols>
  <sheetData>
    <row r="1" spans="1:14" x14ac:dyDescent="0.35">
      <c r="A1" s="84" t="s">
        <v>5</v>
      </c>
      <c r="B1" s="193" t="s">
        <v>81</v>
      </c>
      <c r="C1" s="194"/>
      <c r="D1" s="181" t="s">
        <v>30</v>
      </c>
      <c r="E1" s="181"/>
      <c r="F1" s="181"/>
      <c r="G1" s="181"/>
      <c r="H1" s="181"/>
      <c r="I1" s="181"/>
      <c r="J1" s="181"/>
    </row>
    <row r="2" spans="1:14" ht="32.25" customHeight="1" x14ac:dyDescent="0.35">
      <c r="A2" s="183" t="s">
        <v>67</v>
      </c>
      <c r="B2" s="183" t="s">
        <v>6</v>
      </c>
      <c r="C2" s="183" t="s">
        <v>7</v>
      </c>
      <c r="D2" s="184" t="s">
        <v>8</v>
      </c>
      <c r="E2" s="184"/>
      <c r="F2" s="184"/>
      <c r="G2" s="184" t="s">
        <v>9</v>
      </c>
      <c r="H2" s="184"/>
      <c r="I2" s="182" t="s">
        <v>10</v>
      </c>
      <c r="J2" s="182" t="s">
        <v>4</v>
      </c>
      <c r="K2" s="8" t="s">
        <v>11</v>
      </c>
    </row>
    <row r="3" spans="1:14" ht="16.5" customHeight="1" x14ac:dyDescent="0.35">
      <c r="A3" s="183"/>
      <c r="B3" s="183"/>
      <c r="C3" s="183"/>
      <c r="D3" s="183" t="s">
        <v>12</v>
      </c>
      <c r="E3" s="183" t="s">
        <v>1</v>
      </c>
      <c r="F3" s="185" t="s">
        <v>17</v>
      </c>
      <c r="G3" s="183" t="s">
        <v>13</v>
      </c>
      <c r="H3" s="184" t="s">
        <v>14</v>
      </c>
      <c r="I3" s="182"/>
      <c r="J3" s="182"/>
      <c r="K3" s="8" t="s">
        <v>15</v>
      </c>
    </row>
    <row r="4" spans="1:14" ht="15.75" customHeight="1" x14ac:dyDescent="0.35">
      <c r="A4" s="183"/>
      <c r="B4" s="183"/>
      <c r="C4" s="183"/>
      <c r="D4" s="183"/>
      <c r="E4" s="183"/>
      <c r="F4" s="185"/>
      <c r="G4" s="183"/>
      <c r="H4" s="184"/>
      <c r="I4" s="182"/>
      <c r="J4" s="182"/>
      <c r="K4" s="8" t="s">
        <v>16</v>
      </c>
    </row>
    <row r="5" spans="1:14" ht="15.75" customHeight="1" x14ac:dyDescent="0.35">
      <c r="A5" s="163" t="s">
        <v>18</v>
      </c>
      <c r="B5" s="5"/>
      <c r="C5" s="5"/>
      <c r="D5" s="5"/>
      <c r="E5" s="5"/>
      <c r="F5" s="52"/>
      <c r="G5" s="5"/>
      <c r="H5" s="164"/>
      <c r="I5" s="165"/>
      <c r="J5" s="165"/>
      <c r="N5" s="40"/>
    </row>
    <row r="6" spans="1:14" s="40" customFormat="1" ht="20.149999999999999" customHeight="1" x14ac:dyDescent="0.35">
      <c r="A6" s="25">
        <v>42823</v>
      </c>
      <c r="B6" s="9" t="s">
        <v>35</v>
      </c>
      <c r="C6" s="172" t="s">
        <v>32</v>
      </c>
      <c r="D6" s="9"/>
      <c r="E6" s="9">
        <v>43.2</v>
      </c>
      <c r="F6" s="9"/>
      <c r="G6" s="9">
        <v>75.599999999999994</v>
      </c>
      <c r="H6" s="9">
        <v>17.7</v>
      </c>
      <c r="I6" s="28"/>
      <c r="J6" s="167">
        <f t="shared" ref="J6:J7" si="0">SUM(D6:I6)</f>
        <v>136.5</v>
      </c>
      <c r="N6" s="55"/>
    </row>
    <row r="7" spans="1:14" s="40" customFormat="1" ht="20.149999999999999" customHeight="1" x14ac:dyDescent="0.35">
      <c r="A7" s="25">
        <v>42851</v>
      </c>
      <c r="B7" s="9" t="s">
        <v>35</v>
      </c>
      <c r="C7" s="172" t="s">
        <v>32</v>
      </c>
      <c r="D7" s="9"/>
      <c r="E7" s="173">
        <v>43.2</v>
      </c>
      <c r="F7" s="9">
        <v>6</v>
      </c>
      <c r="G7" s="9">
        <v>72.599999999999994</v>
      </c>
      <c r="H7" s="9"/>
      <c r="I7" s="56"/>
      <c r="J7" s="167">
        <f t="shared" si="0"/>
        <v>121.8</v>
      </c>
      <c r="N7" s="55"/>
    </row>
    <row r="8" spans="1:14" s="40" customFormat="1" ht="20.149999999999999" customHeight="1" x14ac:dyDescent="0.35">
      <c r="A8" s="25">
        <v>42914</v>
      </c>
      <c r="B8" s="9" t="s">
        <v>44</v>
      </c>
      <c r="C8" s="172" t="s">
        <v>32</v>
      </c>
      <c r="D8" s="9"/>
      <c r="E8" s="9"/>
      <c r="F8" s="9"/>
      <c r="G8" s="9">
        <v>101</v>
      </c>
      <c r="H8" s="9">
        <v>15.2</v>
      </c>
      <c r="I8" s="56"/>
      <c r="J8" s="167">
        <v>101</v>
      </c>
      <c r="N8" s="55"/>
    </row>
    <row r="9" spans="1:14" s="40" customFormat="1" ht="20.149999999999999" customHeight="1" x14ac:dyDescent="0.35">
      <c r="A9" s="168" t="s">
        <v>19</v>
      </c>
      <c r="B9" s="33"/>
      <c r="C9" s="2"/>
      <c r="D9" s="33"/>
      <c r="E9" s="33"/>
      <c r="F9" s="33"/>
      <c r="G9" s="33"/>
      <c r="H9" s="33"/>
      <c r="I9" s="33"/>
      <c r="J9" s="169"/>
      <c r="N9" s="55"/>
    </row>
    <row r="10" spans="1:14" s="40" customFormat="1" ht="20.149999999999999" customHeight="1" x14ac:dyDescent="0.35">
      <c r="A10" s="25">
        <v>42888</v>
      </c>
      <c r="B10" s="9" t="s">
        <v>44</v>
      </c>
      <c r="C10" s="1" t="s">
        <v>32</v>
      </c>
      <c r="D10" s="9"/>
      <c r="E10" s="9"/>
      <c r="F10" s="9">
        <v>48</v>
      </c>
      <c r="G10" s="9"/>
      <c r="H10" s="9"/>
      <c r="I10" s="9"/>
      <c r="J10" s="167"/>
      <c r="N10" s="55"/>
    </row>
    <row r="11" spans="1:14" s="40" customFormat="1" ht="20.149999999999999" customHeight="1" x14ac:dyDescent="0.35">
      <c r="A11" s="25">
        <v>42908</v>
      </c>
      <c r="B11" s="9" t="s">
        <v>54</v>
      </c>
      <c r="C11" s="172" t="s">
        <v>32</v>
      </c>
      <c r="D11" s="9"/>
      <c r="E11" s="9">
        <v>251</v>
      </c>
      <c r="F11" s="9"/>
      <c r="G11" s="174"/>
      <c r="H11" s="9"/>
      <c r="I11" s="56"/>
      <c r="J11" s="167">
        <f>SUM(D11:I11)</f>
        <v>251</v>
      </c>
      <c r="N11" s="55"/>
    </row>
    <row r="12" spans="1:14" s="40" customFormat="1" ht="20.149999999999999" customHeight="1" x14ac:dyDescent="0.35">
      <c r="A12" s="25">
        <v>42914</v>
      </c>
      <c r="B12" s="9" t="s">
        <v>44</v>
      </c>
      <c r="C12" s="172" t="s">
        <v>32</v>
      </c>
      <c r="D12" s="9"/>
      <c r="E12" s="9"/>
      <c r="F12" s="9">
        <v>48</v>
      </c>
      <c r="G12" s="174"/>
      <c r="H12" s="9"/>
      <c r="I12" s="56"/>
      <c r="J12" s="167"/>
      <c r="N12" s="55"/>
    </row>
    <row r="13" spans="1:14" s="40" customFormat="1" ht="20.149999999999999" customHeight="1" x14ac:dyDescent="0.35">
      <c r="A13" s="25">
        <v>43699</v>
      </c>
      <c r="B13" s="9" t="s">
        <v>44</v>
      </c>
      <c r="C13" s="172" t="s">
        <v>32</v>
      </c>
      <c r="D13" s="9"/>
      <c r="E13" s="9"/>
      <c r="F13" s="9">
        <v>48.8</v>
      </c>
      <c r="G13" s="174"/>
      <c r="H13" s="9"/>
      <c r="I13" s="56"/>
      <c r="J13" s="167">
        <v>48.8</v>
      </c>
      <c r="N13" s="55"/>
    </row>
    <row r="14" spans="1:14" ht="20.149999999999999" customHeight="1" x14ac:dyDescent="0.35">
      <c r="A14" s="53">
        <v>42942</v>
      </c>
      <c r="B14" s="9" t="s">
        <v>36</v>
      </c>
      <c r="C14" s="172" t="s">
        <v>32</v>
      </c>
      <c r="D14" s="9"/>
      <c r="E14" s="9">
        <v>54.2</v>
      </c>
      <c r="F14" s="9">
        <v>6</v>
      </c>
      <c r="G14" s="9">
        <v>72.599999999999994</v>
      </c>
      <c r="H14" s="9">
        <v>14.5</v>
      </c>
      <c r="I14" s="9"/>
      <c r="J14" s="167">
        <f>SUM(D14:H14)</f>
        <v>147.30000000000001</v>
      </c>
      <c r="N14" s="55"/>
    </row>
    <row r="15" spans="1:14" ht="20.149999999999999" customHeight="1" x14ac:dyDescent="0.35">
      <c r="A15" s="53">
        <v>42989</v>
      </c>
      <c r="B15" s="9" t="s">
        <v>44</v>
      </c>
      <c r="C15" s="172" t="s">
        <v>32</v>
      </c>
      <c r="D15" s="9"/>
      <c r="E15" s="9"/>
      <c r="F15" s="9">
        <v>49.1</v>
      </c>
      <c r="G15" s="9"/>
      <c r="H15" s="9">
        <v>24.37</v>
      </c>
      <c r="I15" s="9"/>
      <c r="J15" s="167">
        <v>73.47</v>
      </c>
      <c r="N15" s="55"/>
    </row>
    <row r="16" spans="1:14" ht="20.149999999999999" customHeight="1" x14ac:dyDescent="0.35">
      <c r="A16" s="168" t="s">
        <v>20</v>
      </c>
      <c r="B16" s="39"/>
      <c r="C16" s="2"/>
      <c r="D16" s="33"/>
      <c r="E16" s="33"/>
      <c r="F16" s="33"/>
      <c r="G16" s="33"/>
      <c r="H16" s="33"/>
      <c r="I16" s="33"/>
      <c r="J16" s="169"/>
      <c r="L16" s="58">
        <f>SUM(J11:J14)</f>
        <v>447.1</v>
      </c>
      <c r="M16" s="58" t="e">
        <f>L16-#REF!-#REF!</f>
        <v>#REF!</v>
      </c>
    </row>
    <row r="17" spans="1:14" ht="20.149999999999999" customHeight="1" x14ac:dyDescent="0.35">
      <c r="A17" s="53">
        <v>43033</v>
      </c>
      <c r="B17" s="9" t="s">
        <v>72</v>
      </c>
      <c r="C17" s="172" t="s">
        <v>32</v>
      </c>
      <c r="D17" s="9"/>
      <c r="E17" s="9">
        <v>43.2</v>
      </c>
      <c r="F17" s="9">
        <v>6</v>
      </c>
      <c r="G17" s="9">
        <v>72.599999999999994</v>
      </c>
      <c r="H17" s="9">
        <v>22.7</v>
      </c>
      <c r="I17" s="9"/>
      <c r="J17" s="167">
        <f>SUM(D17:I17)</f>
        <v>144.5</v>
      </c>
      <c r="N17" s="55"/>
    </row>
    <row r="18" spans="1:14" ht="20.149999999999999" customHeight="1" x14ac:dyDescent="0.35">
      <c r="A18" s="53">
        <v>43046</v>
      </c>
      <c r="B18" s="9" t="s">
        <v>71</v>
      </c>
      <c r="C18" s="172" t="s">
        <v>32</v>
      </c>
      <c r="D18" s="9"/>
      <c r="E18" s="9">
        <v>251</v>
      </c>
      <c r="F18" s="9"/>
      <c r="G18" s="9"/>
      <c r="H18" s="9"/>
      <c r="I18" s="9"/>
      <c r="J18" s="167">
        <f>SUM(D18:I18)</f>
        <v>251</v>
      </c>
      <c r="N18" s="55"/>
    </row>
    <row r="19" spans="1:14" ht="20.149999999999999" customHeight="1" x14ac:dyDescent="0.35">
      <c r="A19" s="53">
        <v>43053</v>
      </c>
      <c r="B19" s="9" t="s">
        <v>72</v>
      </c>
      <c r="C19" s="172" t="s">
        <v>32</v>
      </c>
      <c r="D19" s="9"/>
      <c r="E19" s="9">
        <v>55.2</v>
      </c>
      <c r="F19" s="9"/>
      <c r="G19" s="9"/>
      <c r="H19" s="9"/>
      <c r="I19" s="9"/>
      <c r="J19" s="167">
        <f>SUM(D19:I19)</f>
        <v>55.2</v>
      </c>
      <c r="N19" s="55"/>
    </row>
    <row r="20" spans="1:14" ht="20.149999999999999" customHeight="1" x14ac:dyDescent="0.35">
      <c r="A20" s="53">
        <v>43076</v>
      </c>
      <c r="B20" s="9" t="s">
        <v>72</v>
      </c>
      <c r="C20" s="172" t="s">
        <v>32</v>
      </c>
      <c r="D20" s="9"/>
      <c r="E20" s="9">
        <v>55.2</v>
      </c>
      <c r="F20" s="9"/>
      <c r="G20" s="9"/>
      <c r="H20" s="9"/>
      <c r="I20" s="9"/>
      <c r="J20" s="167">
        <f>SUM(D20:I20)</f>
        <v>55.2</v>
      </c>
      <c r="N20" s="55"/>
    </row>
    <row r="21" spans="1:14" s="40" customFormat="1" ht="20.149999999999999" customHeight="1" x14ac:dyDescent="0.35">
      <c r="A21" s="168" t="s">
        <v>21</v>
      </c>
      <c r="B21" s="39"/>
      <c r="C21" s="2"/>
      <c r="D21" s="62"/>
      <c r="E21" s="33"/>
      <c r="F21" s="33"/>
      <c r="G21" s="33"/>
      <c r="H21" s="33"/>
      <c r="I21" s="33"/>
      <c r="J21" s="169"/>
      <c r="N21" s="58"/>
    </row>
    <row r="22" spans="1:14" ht="20.149999999999999" customHeight="1" x14ac:dyDescent="0.35">
      <c r="A22" s="53">
        <v>43123</v>
      </c>
      <c r="B22" s="9" t="s">
        <v>35</v>
      </c>
      <c r="C22" s="172" t="s">
        <v>32</v>
      </c>
      <c r="D22" s="9"/>
      <c r="E22" s="9">
        <v>60.36</v>
      </c>
      <c r="F22" s="9"/>
      <c r="G22" s="9">
        <v>68.599999999999994</v>
      </c>
      <c r="H22" s="9"/>
      <c r="I22" s="9"/>
      <c r="J22" s="167">
        <f t="shared" ref="J22" si="1">SUM(D22:I22)</f>
        <v>128.95999999999998</v>
      </c>
      <c r="N22" s="55"/>
    </row>
    <row r="23" spans="1:14" ht="20.149999999999999" customHeight="1" x14ac:dyDescent="0.35"/>
    <row r="24" spans="1:14" ht="20.149999999999999" customHeight="1" x14ac:dyDescent="0.35">
      <c r="I24" s="90"/>
    </row>
    <row r="25" spans="1:14" ht="20.149999999999999" customHeight="1" x14ac:dyDescent="0.35">
      <c r="I25" s="90"/>
    </row>
    <row r="26" spans="1:14" ht="20.149999999999999" customHeight="1" x14ac:dyDescent="0.35">
      <c r="I26" s="90"/>
    </row>
    <row r="27" spans="1:14" ht="20.149999999999999" customHeight="1" x14ac:dyDescent="0.35">
      <c r="I27" s="90"/>
    </row>
    <row r="28" spans="1:14" ht="20.149999999999999" customHeight="1" x14ac:dyDescent="0.35">
      <c r="I28" s="90"/>
    </row>
    <row r="29" spans="1:14" ht="20.149999999999999" customHeight="1" x14ac:dyDescent="0.35">
      <c r="I29" s="90"/>
    </row>
    <row r="30" spans="1:14" ht="20.149999999999999" customHeight="1" x14ac:dyDescent="0.35">
      <c r="I30" s="90"/>
    </row>
    <row r="31" spans="1:14" ht="20.149999999999999" customHeight="1" x14ac:dyDescent="0.35">
      <c r="I31" s="90"/>
    </row>
    <row r="32" spans="1:14" ht="20.149999999999999" customHeight="1" x14ac:dyDescent="0.35">
      <c r="I32" s="90"/>
    </row>
    <row r="33" spans="5:15" ht="20.149999999999999" customHeight="1" x14ac:dyDescent="0.35">
      <c r="I33" s="90"/>
    </row>
    <row r="34" spans="5:15" ht="20.149999999999999" customHeight="1" x14ac:dyDescent="0.35">
      <c r="I34" s="90"/>
    </row>
    <row r="35" spans="5:15" ht="20.149999999999999" customHeight="1" x14ac:dyDescent="0.35">
      <c r="E35" s="58"/>
      <c r="F35" s="8"/>
      <c r="I35" s="90"/>
    </row>
    <row r="36" spans="5:15" ht="20.149999999999999" customHeight="1" x14ac:dyDescent="0.35">
      <c r="E36" s="58"/>
      <c r="F36" s="8"/>
      <c r="I36" s="90"/>
      <c r="N36" s="58"/>
      <c r="O36" s="58"/>
    </row>
    <row r="37" spans="5:15" ht="20.149999999999999" customHeight="1" x14ac:dyDescent="0.35">
      <c r="E37" s="58"/>
      <c r="F37" s="8"/>
      <c r="I37" s="90"/>
      <c r="N37" s="40"/>
    </row>
    <row r="38" spans="5:15" ht="20.149999999999999" customHeight="1" x14ac:dyDescent="0.35"/>
  </sheetData>
  <sortState xmlns:xlrd2="http://schemas.microsoft.com/office/spreadsheetml/2017/richdata2" ref="A17:P20">
    <sortCondition ref="A17:A20"/>
  </sortState>
  <mergeCells count="14">
    <mergeCell ref="B1:C1"/>
    <mergeCell ref="D1:J1"/>
    <mergeCell ref="J2:J4"/>
    <mergeCell ref="A2:A4"/>
    <mergeCell ref="B2:B4"/>
    <mergeCell ref="C2:C4"/>
    <mergeCell ref="D2:F2"/>
    <mergeCell ref="G2:H2"/>
    <mergeCell ref="I2:I4"/>
    <mergeCell ref="D3:D4"/>
    <mergeCell ref="E3:E4"/>
    <mergeCell ref="F3:F4"/>
    <mergeCell ref="G3:G4"/>
    <mergeCell ref="H3:H4"/>
  </mergeCells>
  <dataValidations count="1">
    <dataValidation allowBlank="1" showInputMessage="1" showErrorMessage="1" prompt="Please Select" sqref="A38:I65416 D3:H3 D1 A2:D2 I2:J2 N1:N5 G2 A1:B1 C35:G37 H24:H37 A37:B37 O1:O6 P1:IV7 N9:N15 J23:IV65416 A23:I23 N17:N22 K1:M22 O8:IV22" xr:uid="{00000000-0002-0000-0900-000000000000}"/>
  </dataValidations>
  <pageMargins left="0.7" right="0.7" top="0.75" bottom="0.75" header="0.3" footer="0.3"/>
  <pageSetup paperSize="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9">
    <pageSetUpPr fitToPage="1"/>
  </sheetPr>
  <dimension ref="A1:O61"/>
  <sheetViews>
    <sheetView zoomScale="55" zoomScaleNormal="55" workbookViewId="0">
      <pane ySplit="4" topLeftCell="A11" activePane="bottomLeft" state="frozen"/>
      <selection pane="bottomLeft" activeCell="V34" sqref="V34"/>
    </sheetView>
  </sheetViews>
  <sheetFormatPr defaultColWidth="8.84375" defaultRowHeight="15.5" x14ac:dyDescent="0.35"/>
  <cols>
    <col min="1" max="1" width="17.3046875" style="8" customWidth="1"/>
    <col min="2" max="2" width="21.07421875" style="8" customWidth="1"/>
    <col min="3" max="3" width="39.765625" style="8" customWidth="1"/>
    <col min="4" max="4" width="9.23046875" style="8" customWidth="1"/>
    <col min="5" max="5" width="11.4609375" style="8" customWidth="1"/>
    <col min="6" max="6" width="19.23046875" style="58" customWidth="1"/>
    <col min="7" max="7" width="9.23046875" style="8" customWidth="1"/>
    <col min="8" max="8" width="29" style="8" customWidth="1"/>
    <col min="9" max="9" width="9.23046875" style="8" customWidth="1"/>
    <col min="10" max="10" width="12.3046875" style="8" customWidth="1"/>
    <col min="11" max="11" width="0" style="8" hidden="1" customWidth="1"/>
    <col min="12" max="12" width="8.84375" style="8" hidden="1" customWidth="1"/>
    <col min="13" max="13" width="9.4609375" style="8" hidden="1" customWidth="1"/>
    <col min="14" max="14" width="8.84375" style="8"/>
    <col min="15" max="15" width="10.23046875" style="8" bestFit="1" customWidth="1"/>
    <col min="16" max="16384" width="8.84375" style="8"/>
  </cols>
  <sheetData>
    <row r="1" spans="1:15" x14ac:dyDescent="0.35">
      <c r="A1" s="84" t="s">
        <v>5</v>
      </c>
      <c r="B1" s="193" t="s">
        <v>85</v>
      </c>
      <c r="C1" s="194"/>
      <c r="D1" s="181" t="s">
        <v>30</v>
      </c>
      <c r="E1" s="181"/>
      <c r="F1" s="181"/>
      <c r="G1" s="181"/>
      <c r="H1" s="181"/>
      <c r="I1" s="181"/>
      <c r="J1" s="181"/>
    </row>
    <row r="2" spans="1:15" ht="32.25" customHeight="1" x14ac:dyDescent="0.35">
      <c r="A2" s="183" t="s">
        <v>0</v>
      </c>
      <c r="B2" s="183" t="s">
        <v>6</v>
      </c>
      <c r="C2" s="183" t="s">
        <v>7</v>
      </c>
      <c r="D2" s="184" t="s">
        <v>8</v>
      </c>
      <c r="E2" s="184"/>
      <c r="F2" s="184"/>
      <c r="G2" s="184" t="s">
        <v>9</v>
      </c>
      <c r="H2" s="184"/>
      <c r="I2" s="182" t="s">
        <v>10</v>
      </c>
      <c r="J2" s="182" t="s">
        <v>4</v>
      </c>
      <c r="K2" s="8" t="s">
        <v>11</v>
      </c>
    </row>
    <row r="3" spans="1:15" ht="16.5" customHeight="1" x14ac:dyDescent="0.35">
      <c r="A3" s="183"/>
      <c r="B3" s="183"/>
      <c r="C3" s="183"/>
      <c r="D3" s="183" t="s">
        <v>12</v>
      </c>
      <c r="E3" s="183" t="s">
        <v>1</v>
      </c>
      <c r="F3" s="185" t="s">
        <v>29</v>
      </c>
      <c r="G3" s="183" t="s">
        <v>13</v>
      </c>
      <c r="H3" s="184" t="s">
        <v>14</v>
      </c>
      <c r="I3" s="182"/>
      <c r="J3" s="182"/>
      <c r="K3" s="8" t="s">
        <v>15</v>
      </c>
    </row>
    <row r="4" spans="1:15" ht="45.75" customHeight="1" x14ac:dyDescent="0.35">
      <c r="A4" s="183"/>
      <c r="B4" s="183"/>
      <c r="C4" s="183"/>
      <c r="D4" s="183"/>
      <c r="E4" s="183"/>
      <c r="F4" s="185"/>
      <c r="G4" s="183"/>
      <c r="H4" s="184"/>
      <c r="I4" s="182"/>
      <c r="J4" s="182"/>
      <c r="K4" s="8" t="s">
        <v>16</v>
      </c>
    </row>
    <row r="5" spans="1:15" ht="24" customHeight="1" x14ac:dyDescent="0.35">
      <c r="A5" s="85" t="s">
        <v>18</v>
      </c>
      <c r="B5" s="67"/>
      <c r="C5" s="67"/>
      <c r="D5" s="67"/>
      <c r="E5" s="67"/>
      <c r="F5" s="68"/>
      <c r="G5" s="67"/>
      <c r="H5" s="86"/>
      <c r="I5" s="69"/>
      <c r="J5" s="69"/>
      <c r="O5" s="40"/>
    </row>
    <row r="6" spans="1:15" ht="24" customHeight="1" x14ac:dyDescent="0.35">
      <c r="A6" s="60" t="s">
        <v>40</v>
      </c>
      <c r="B6" s="26" t="s">
        <v>33</v>
      </c>
      <c r="C6" s="7" t="s">
        <v>32</v>
      </c>
      <c r="D6" s="9"/>
      <c r="E6" s="9">
        <v>276</v>
      </c>
      <c r="F6" s="9"/>
      <c r="G6" s="9"/>
      <c r="H6" s="9"/>
      <c r="I6" s="9"/>
      <c r="J6" s="54">
        <f t="shared" ref="J6:J11" si="0">SUM(D6:I6)</f>
        <v>276</v>
      </c>
      <c r="O6" s="40"/>
    </row>
    <row r="7" spans="1:15" s="40" customFormat="1" ht="23.5" customHeight="1" x14ac:dyDescent="0.35">
      <c r="A7" s="61">
        <v>42849</v>
      </c>
      <c r="B7" s="26" t="s">
        <v>44</v>
      </c>
      <c r="C7" s="7" t="s">
        <v>32</v>
      </c>
      <c r="D7" s="9"/>
      <c r="E7" s="9">
        <v>129.94999999999999</v>
      </c>
      <c r="F7" s="9"/>
      <c r="G7" s="9"/>
      <c r="H7" s="9"/>
      <c r="I7" s="9"/>
      <c r="J7" s="54">
        <f t="shared" si="0"/>
        <v>129.94999999999999</v>
      </c>
      <c r="O7" s="55"/>
    </row>
    <row r="8" spans="1:15" s="40" customFormat="1" ht="29.5" customHeight="1" x14ac:dyDescent="0.35">
      <c r="A8" s="61">
        <v>42857</v>
      </c>
      <c r="B8" s="26" t="s">
        <v>44</v>
      </c>
      <c r="C8" s="7" t="s">
        <v>32</v>
      </c>
      <c r="D8" s="9"/>
      <c r="E8" s="9">
        <v>69.8</v>
      </c>
      <c r="F8" s="9">
        <v>21</v>
      </c>
      <c r="G8" s="9"/>
      <c r="H8" s="9"/>
      <c r="I8" s="9"/>
      <c r="J8" s="54">
        <f t="shared" si="0"/>
        <v>90.8</v>
      </c>
      <c r="O8" s="55"/>
    </row>
    <row r="9" spans="1:15" s="40" customFormat="1" ht="20.149999999999999" customHeight="1" x14ac:dyDescent="0.35">
      <c r="A9" s="61">
        <v>42870</v>
      </c>
      <c r="B9" s="26" t="s">
        <v>44</v>
      </c>
      <c r="C9" s="7" t="s">
        <v>32</v>
      </c>
      <c r="D9" s="9"/>
      <c r="E9" s="9"/>
      <c r="F9" s="76">
        <v>49.98</v>
      </c>
      <c r="G9" s="9">
        <v>65.349999999999994</v>
      </c>
      <c r="H9" s="9"/>
      <c r="I9" s="9"/>
      <c r="J9" s="54">
        <f t="shared" si="0"/>
        <v>115.32999999999998</v>
      </c>
      <c r="O9" s="55"/>
    </row>
    <row r="10" spans="1:15" s="40" customFormat="1" ht="20.149999999999999" customHeight="1" x14ac:dyDescent="0.35">
      <c r="A10" s="61">
        <v>42871</v>
      </c>
      <c r="B10" s="26" t="s">
        <v>44</v>
      </c>
      <c r="C10" s="7" t="s">
        <v>32</v>
      </c>
      <c r="D10" s="9"/>
      <c r="E10" s="9"/>
      <c r="F10" s="9"/>
      <c r="G10" s="9">
        <v>131.33000000000001</v>
      </c>
      <c r="H10" s="9"/>
      <c r="I10" s="9"/>
      <c r="J10" s="54">
        <f t="shared" si="0"/>
        <v>131.33000000000001</v>
      </c>
      <c r="O10" s="55"/>
    </row>
    <row r="11" spans="1:15" s="40" customFormat="1" ht="20.149999999999999" customHeight="1" x14ac:dyDescent="0.35">
      <c r="A11" s="53">
        <v>42872</v>
      </c>
      <c r="B11" s="25" t="s">
        <v>33</v>
      </c>
      <c r="C11" s="1" t="s">
        <v>32</v>
      </c>
      <c r="D11" s="9"/>
      <c r="E11" s="9"/>
      <c r="F11" s="74">
        <v>46.35</v>
      </c>
      <c r="G11" s="9"/>
      <c r="H11" s="9"/>
      <c r="I11" s="9"/>
      <c r="J11" s="167">
        <f t="shared" si="0"/>
        <v>46.35</v>
      </c>
      <c r="O11" s="55"/>
    </row>
    <row r="12" spans="1:15" s="40" customFormat="1" ht="20.149999999999999" customHeight="1" x14ac:dyDescent="0.35">
      <c r="A12" s="168" t="s">
        <v>19</v>
      </c>
      <c r="B12" s="33"/>
      <c r="C12" s="2"/>
      <c r="D12" s="33"/>
      <c r="E12" s="2"/>
      <c r="F12" s="33"/>
      <c r="G12" s="2"/>
      <c r="H12" s="33"/>
      <c r="I12" s="33"/>
      <c r="J12" s="169"/>
      <c r="L12" s="55">
        <f>SUM(J7:J11)</f>
        <v>513.76</v>
      </c>
      <c r="M12" s="55">
        <f>L12-G7-F11</f>
        <v>467.40999999999997</v>
      </c>
      <c r="O12" s="55"/>
    </row>
    <row r="13" spans="1:15" s="40" customFormat="1" x14ac:dyDescent="0.35">
      <c r="A13" s="25">
        <v>42914</v>
      </c>
      <c r="B13" s="25" t="s">
        <v>54</v>
      </c>
      <c r="C13" s="1" t="s">
        <v>32</v>
      </c>
      <c r="D13" s="9"/>
      <c r="E13" s="9">
        <v>162</v>
      </c>
      <c r="F13" s="9"/>
      <c r="G13" s="9"/>
      <c r="H13" s="9"/>
      <c r="I13" s="9"/>
      <c r="J13" s="167">
        <f t="shared" ref="J13:J21" si="1">SUM(D13:I13)</f>
        <v>162</v>
      </c>
      <c r="O13" s="55"/>
    </row>
    <row r="14" spans="1:15" s="40" customFormat="1" x14ac:dyDescent="0.35">
      <c r="A14" s="25">
        <v>42914</v>
      </c>
      <c r="B14" s="25" t="s">
        <v>44</v>
      </c>
      <c r="C14" s="1" t="s">
        <v>32</v>
      </c>
      <c r="D14" s="9"/>
      <c r="E14" s="9">
        <v>146</v>
      </c>
      <c r="F14" s="9"/>
      <c r="G14" s="9"/>
      <c r="H14" s="9"/>
      <c r="I14" s="9"/>
      <c r="J14" s="167">
        <f t="shared" si="1"/>
        <v>146</v>
      </c>
      <c r="O14" s="55"/>
    </row>
    <row r="15" spans="1:15" s="40" customFormat="1" x14ac:dyDescent="0.35">
      <c r="A15" s="25">
        <v>42914</v>
      </c>
      <c r="B15" s="25" t="s">
        <v>54</v>
      </c>
      <c r="C15" s="1" t="s">
        <v>32</v>
      </c>
      <c r="D15" s="9"/>
      <c r="E15" s="9">
        <v>85.9</v>
      </c>
      <c r="F15" s="9"/>
      <c r="G15" s="9"/>
      <c r="H15" s="9"/>
      <c r="I15" s="9"/>
      <c r="J15" s="167">
        <f t="shared" si="1"/>
        <v>85.9</v>
      </c>
      <c r="O15" s="55"/>
    </row>
    <row r="16" spans="1:15" s="40" customFormat="1" ht="20.149999999999999" customHeight="1" x14ac:dyDescent="0.35">
      <c r="A16" s="25">
        <v>42915</v>
      </c>
      <c r="B16" s="25" t="s">
        <v>44</v>
      </c>
      <c r="C16" s="1" t="s">
        <v>32</v>
      </c>
      <c r="D16" s="9"/>
      <c r="E16" s="9">
        <v>146</v>
      </c>
      <c r="F16" s="9"/>
      <c r="G16" s="9"/>
      <c r="H16" s="9"/>
      <c r="I16" s="9"/>
      <c r="J16" s="167">
        <f t="shared" si="1"/>
        <v>146</v>
      </c>
      <c r="O16" s="55"/>
    </row>
    <row r="17" spans="1:15" s="40" customFormat="1" ht="20.149999999999999" customHeight="1" x14ac:dyDescent="0.35">
      <c r="A17" s="53">
        <v>42920</v>
      </c>
      <c r="B17" s="25" t="s">
        <v>45</v>
      </c>
      <c r="C17" s="1" t="s">
        <v>32</v>
      </c>
      <c r="D17" s="9"/>
      <c r="E17" s="9">
        <v>179.1</v>
      </c>
      <c r="F17" s="9"/>
      <c r="G17" s="9"/>
      <c r="H17" s="9">
        <v>12.5</v>
      </c>
      <c r="I17" s="9"/>
      <c r="J17" s="167">
        <f t="shared" si="1"/>
        <v>191.6</v>
      </c>
      <c r="O17" s="55"/>
    </row>
    <row r="18" spans="1:15" s="40" customFormat="1" ht="20.149999999999999" customHeight="1" x14ac:dyDescent="0.35">
      <c r="A18" s="53">
        <v>42921</v>
      </c>
      <c r="B18" s="25" t="s">
        <v>45</v>
      </c>
      <c r="C18" s="1" t="s">
        <v>32</v>
      </c>
      <c r="D18" s="9"/>
      <c r="E18" s="9"/>
      <c r="F18" s="9"/>
      <c r="G18" s="9"/>
      <c r="H18" s="9">
        <v>3.85</v>
      </c>
      <c r="I18" s="9"/>
      <c r="J18" s="167">
        <f t="shared" si="1"/>
        <v>3.85</v>
      </c>
      <c r="O18" s="55"/>
    </row>
    <row r="19" spans="1:15" s="40" customFormat="1" ht="19.5" customHeight="1" x14ac:dyDescent="0.35">
      <c r="A19" s="25">
        <v>42923</v>
      </c>
      <c r="B19" s="25" t="s">
        <v>45</v>
      </c>
      <c r="C19" s="1" t="s">
        <v>32</v>
      </c>
      <c r="D19" s="9"/>
      <c r="E19" s="9">
        <v>103</v>
      </c>
      <c r="F19" s="9">
        <v>30</v>
      </c>
      <c r="G19" s="9"/>
      <c r="H19" s="9"/>
      <c r="I19" s="9"/>
      <c r="J19" s="167">
        <f t="shared" si="1"/>
        <v>133</v>
      </c>
      <c r="O19" s="55"/>
    </row>
    <row r="20" spans="1:15" s="40" customFormat="1" ht="20.149999999999999" customHeight="1" x14ac:dyDescent="0.35">
      <c r="A20" s="25">
        <v>42989</v>
      </c>
      <c r="B20" s="25" t="s">
        <v>44</v>
      </c>
      <c r="C20" s="1" t="s">
        <v>32</v>
      </c>
      <c r="D20" s="9"/>
      <c r="E20" s="9">
        <v>60</v>
      </c>
      <c r="F20" s="9"/>
      <c r="G20" s="9"/>
      <c r="H20" s="9">
        <v>21</v>
      </c>
      <c r="I20" s="9"/>
      <c r="J20" s="167">
        <f t="shared" si="1"/>
        <v>81</v>
      </c>
      <c r="O20" s="55"/>
    </row>
    <row r="21" spans="1:15" s="40" customFormat="1" ht="20.149999999999999" customHeight="1" x14ac:dyDescent="0.35">
      <c r="A21" s="53">
        <v>42996</v>
      </c>
      <c r="B21" s="25"/>
      <c r="C21" s="1"/>
      <c r="D21" s="9"/>
      <c r="E21" s="9">
        <v>22</v>
      </c>
      <c r="F21" s="9"/>
      <c r="G21" s="9"/>
      <c r="H21" s="9"/>
      <c r="I21" s="9"/>
      <c r="J21" s="167">
        <f t="shared" si="1"/>
        <v>22</v>
      </c>
      <c r="O21" s="55"/>
    </row>
    <row r="22" spans="1:15" ht="20.149999999999999" customHeight="1" x14ac:dyDescent="0.35">
      <c r="A22" s="168" t="s">
        <v>20</v>
      </c>
      <c r="B22" s="32"/>
      <c r="C22" s="2"/>
      <c r="D22" s="33"/>
      <c r="E22" s="33"/>
      <c r="F22" s="62"/>
      <c r="G22" s="2"/>
      <c r="H22" s="33"/>
      <c r="I22" s="33"/>
      <c r="J22" s="169"/>
      <c r="L22" s="58">
        <f>SUM(J13:J22)</f>
        <v>971.35</v>
      </c>
      <c r="M22" s="58" t="e">
        <f>L22-G13-#REF!</f>
        <v>#REF!</v>
      </c>
    </row>
    <row r="23" spans="1:15" s="40" customFormat="1" ht="20.149999999999999" customHeight="1" x14ac:dyDescent="0.35">
      <c r="A23" s="53">
        <v>43010</v>
      </c>
      <c r="B23" s="25" t="s">
        <v>54</v>
      </c>
      <c r="C23" s="1" t="s">
        <v>39</v>
      </c>
      <c r="D23" s="9"/>
      <c r="E23" s="9">
        <v>246</v>
      </c>
      <c r="F23" s="9">
        <v>7</v>
      </c>
      <c r="G23" s="9"/>
      <c r="H23" s="9"/>
      <c r="I23" s="9"/>
      <c r="J23" s="167">
        <f t="shared" ref="J23:J37" si="2">SUM(D23:I23)</f>
        <v>253</v>
      </c>
      <c r="O23" s="55"/>
    </row>
    <row r="24" spans="1:15" s="40" customFormat="1" ht="20.149999999999999" customHeight="1" x14ac:dyDescent="0.35">
      <c r="A24" s="53">
        <v>43024</v>
      </c>
      <c r="B24" s="25" t="s">
        <v>73</v>
      </c>
      <c r="C24" s="1" t="s">
        <v>37</v>
      </c>
      <c r="D24" s="9"/>
      <c r="E24" s="9">
        <v>227.8</v>
      </c>
      <c r="F24" s="9">
        <v>7</v>
      </c>
      <c r="G24" s="9"/>
      <c r="H24" s="9"/>
      <c r="I24" s="9"/>
      <c r="J24" s="167">
        <f t="shared" si="2"/>
        <v>234.8</v>
      </c>
      <c r="O24" s="55"/>
    </row>
    <row r="25" spans="1:15" s="40" customFormat="1" ht="21" customHeight="1" x14ac:dyDescent="0.35">
      <c r="A25" s="53">
        <v>43026</v>
      </c>
      <c r="B25" s="25" t="s">
        <v>44</v>
      </c>
      <c r="C25" s="1" t="s">
        <v>37</v>
      </c>
      <c r="D25" s="9"/>
      <c r="E25" s="9">
        <v>59.2</v>
      </c>
      <c r="F25" s="9">
        <v>19</v>
      </c>
      <c r="G25" s="9">
        <v>77.59</v>
      </c>
      <c r="H25" s="9">
        <v>16</v>
      </c>
      <c r="I25" s="9"/>
      <c r="J25" s="167">
        <f t="shared" si="2"/>
        <v>171.79000000000002</v>
      </c>
      <c r="O25" s="55"/>
    </row>
    <row r="26" spans="1:15" s="40" customFormat="1" ht="20.149999999999999" customHeight="1" x14ac:dyDescent="0.35">
      <c r="A26" s="25">
        <v>43045</v>
      </c>
      <c r="B26" s="25" t="s">
        <v>44</v>
      </c>
      <c r="C26" s="170" t="s">
        <v>37</v>
      </c>
      <c r="D26" s="9"/>
      <c r="E26" s="9">
        <v>62.5</v>
      </c>
      <c r="F26" s="9">
        <v>14</v>
      </c>
      <c r="G26" s="9"/>
      <c r="H26" s="9">
        <v>15.95</v>
      </c>
      <c r="I26" s="9"/>
      <c r="J26" s="167">
        <f t="shared" si="2"/>
        <v>92.45</v>
      </c>
      <c r="O26" s="55"/>
    </row>
    <row r="27" spans="1:15" s="40" customFormat="1" ht="20.149999999999999" customHeight="1" x14ac:dyDescent="0.35">
      <c r="A27" s="25">
        <v>43045</v>
      </c>
      <c r="B27" s="25" t="s">
        <v>54</v>
      </c>
      <c r="C27" s="1" t="s">
        <v>37</v>
      </c>
      <c r="D27" s="9"/>
      <c r="E27" s="9">
        <v>52.5</v>
      </c>
      <c r="F27" s="9"/>
      <c r="G27" s="9">
        <v>200.6</v>
      </c>
      <c r="H27" s="9"/>
      <c r="I27" s="9"/>
      <c r="J27" s="167">
        <f t="shared" si="2"/>
        <v>253.1</v>
      </c>
      <c r="O27" s="55"/>
    </row>
    <row r="28" spans="1:15" s="40" customFormat="1" ht="20.149999999999999" customHeight="1" x14ac:dyDescent="0.35">
      <c r="A28" s="25">
        <v>43046</v>
      </c>
      <c r="B28" s="25" t="s">
        <v>48</v>
      </c>
      <c r="C28" s="1" t="s">
        <v>37</v>
      </c>
      <c r="D28" s="9"/>
      <c r="E28" s="9">
        <v>141</v>
      </c>
      <c r="F28" s="9"/>
      <c r="G28" s="9"/>
      <c r="H28" s="9"/>
      <c r="I28" s="9"/>
      <c r="J28" s="167">
        <f t="shared" si="2"/>
        <v>141</v>
      </c>
      <c r="O28" s="55"/>
    </row>
    <row r="29" spans="1:15" s="40" customFormat="1" ht="20.149999999999999" customHeight="1" x14ac:dyDescent="0.35">
      <c r="A29" s="25">
        <v>43048</v>
      </c>
      <c r="B29" s="25" t="s">
        <v>44</v>
      </c>
      <c r="C29" s="1" t="s">
        <v>37</v>
      </c>
      <c r="D29" s="9"/>
      <c r="E29" s="9">
        <v>109.4</v>
      </c>
      <c r="F29" s="9"/>
      <c r="G29" s="9"/>
      <c r="H29" s="9"/>
      <c r="I29" s="9"/>
      <c r="J29" s="167">
        <f t="shared" si="2"/>
        <v>109.4</v>
      </c>
      <c r="O29" s="55"/>
    </row>
    <row r="30" spans="1:15" s="40" customFormat="1" ht="19.5" customHeight="1" x14ac:dyDescent="0.35">
      <c r="A30" s="25">
        <v>43067</v>
      </c>
      <c r="B30" s="25" t="s">
        <v>35</v>
      </c>
      <c r="C30" s="170" t="s">
        <v>32</v>
      </c>
      <c r="D30" s="9"/>
      <c r="E30" s="9"/>
      <c r="F30" s="9">
        <v>6.2</v>
      </c>
      <c r="G30" s="9"/>
      <c r="H30" s="9"/>
      <c r="I30" s="9"/>
      <c r="J30" s="167">
        <f t="shared" si="2"/>
        <v>6.2</v>
      </c>
      <c r="O30" s="55"/>
    </row>
    <row r="31" spans="1:15" s="40" customFormat="1" ht="20.149999999999999" customHeight="1" x14ac:dyDescent="0.35">
      <c r="A31" s="53">
        <v>43067</v>
      </c>
      <c r="B31" s="25" t="s">
        <v>44</v>
      </c>
      <c r="C31" s="1" t="s">
        <v>37</v>
      </c>
      <c r="D31" s="9"/>
      <c r="E31" s="9">
        <v>146</v>
      </c>
      <c r="F31" s="9"/>
      <c r="G31" s="9"/>
      <c r="H31" s="9"/>
      <c r="I31" s="9"/>
      <c r="J31" s="167">
        <f t="shared" si="2"/>
        <v>146</v>
      </c>
      <c r="O31" s="55"/>
    </row>
    <row r="32" spans="1:15" s="40" customFormat="1" ht="20.149999999999999" customHeight="1" x14ac:dyDescent="0.35">
      <c r="A32" s="53">
        <v>43067</v>
      </c>
      <c r="B32" s="25" t="s">
        <v>73</v>
      </c>
      <c r="C32" s="1" t="s">
        <v>37</v>
      </c>
      <c r="D32" s="9"/>
      <c r="E32" s="9">
        <v>85.9</v>
      </c>
      <c r="F32" s="9"/>
      <c r="G32" s="9"/>
      <c r="H32" s="9"/>
      <c r="I32" s="9"/>
      <c r="J32" s="167">
        <f t="shared" si="2"/>
        <v>85.9</v>
      </c>
      <c r="O32" s="55"/>
    </row>
    <row r="33" spans="1:15" s="40" customFormat="1" ht="20.149999999999999" hidden="1" customHeight="1" x14ac:dyDescent="0.35">
      <c r="A33" s="53">
        <v>43026</v>
      </c>
      <c r="B33" s="25" t="s">
        <v>44</v>
      </c>
      <c r="C33" s="1" t="s">
        <v>37</v>
      </c>
      <c r="D33" s="9"/>
      <c r="F33" s="9"/>
      <c r="G33" s="9"/>
      <c r="H33" s="9"/>
      <c r="I33" s="9"/>
      <c r="J33" s="167">
        <f t="shared" si="2"/>
        <v>0</v>
      </c>
      <c r="O33" s="55"/>
    </row>
    <row r="34" spans="1:15" s="40" customFormat="1" ht="20.149999999999999" customHeight="1" x14ac:dyDescent="0.35">
      <c r="A34" s="25">
        <v>43068</v>
      </c>
      <c r="B34" s="25" t="s">
        <v>44</v>
      </c>
      <c r="C34" s="170" t="s">
        <v>32</v>
      </c>
      <c r="D34" s="9"/>
      <c r="E34" s="9"/>
      <c r="F34" s="9"/>
      <c r="G34" s="9"/>
      <c r="H34" s="9">
        <v>2.95</v>
      </c>
      <c r="I34" s="9"/>
      <c r="J34" s="167">
        <f t="shared" si="2"/>
        <v>2.95</v>
      </c>
      <c r="O34" s="55"/>
    </row>
    <row r="35" spans="1:15" s="40" customFormat="1" ht="20.149999999999999" customHeight="1" x14ac:dyDescent="0.35">
      <c r="A35" s="53">
        <v>43080</v>
      </c>
      <c r="B35" s="25" t="s">
        <v>73</v>
      </c>
      <c r="C35" s="1" t="s">
        <v>66</v>
      </c>
      <c r="D35" s="9"/>
      <c r="E35" s="171">
        <v>260.3</v>
      </c>
      <c r="F35" s="9"/>
      <c r="G35" s="9"/>
      <c r="H35" s="9"/>
      <c r="I35" s="9"/>
      <c r="J35" s="167">
        <f t="shared" si="2"/>
        <v>260.3</v>
      </c>
      <c r="O35" s="55"/>
    </row>
    <row r="36" spans="1:15" s="40" customFormat="1" ht="20.149999999999999" customHeight="1" x14ac:dyDescent="0.35">
      <c r="A36" s="53">
        <v>43080</v>
      </c>
      <c r="B36" s="25" t="s">
        <v>73</v>
      </c>
      <c r="C36" s="1" t="s">
        <v>37</v>
      </c>
      <c r="D36" s="9"/>
      <c r="E36" s="171">
        <v>85.9</v>
      </c>
      <c r="F36" s="171">
        <v>5.6</v>
      </c>
      <c r="G36" s="9"/>
      <c r="H36" s="9"/>
      <c r="I36" s="9"/>
      <c r="J36" s="167">
        <f t="shared" si="2"/>
        <v>91.5</v>
      </c>
      <c r="O36" s="55"/>
    </row>
    <row r="37" spans="1:15" s="40" customFormat="1" ht="20.149999999999999" customHeight="1" x14ac:dyDescent="0.35">
      <c r="A37" s="53">
        <v>43080</v>
      </c>
      <c r="B37" s="25" t="s">
        <v>73</v>
      </c>
      <c r="C37" s="1" t="s">
        <v>37</v>
      </c>
      <c r="D37" s="9"/>
      <c r="E37" s="171">
        <v>17.2</v>
      </c>
      <c r="F37" s="9"/>
      <c r="G37" s="9"/>
      <c r="H37" s="9"/>
      <c r="I37" s="9"/>
      <c r="J37" s="167">
        <f t="shared" si="2"/>
        <v>17.2</v>
      </c>
      <c r="O37" s="55"/>
    </row>
    <row r="38" spans="1:15" ht="20.149999999999999" customHeight="1" x14ac:dyDescent="0.35">
      <c r="A38" s="168" t="s">
        <v>21</v>
      </c>
      <c r="B38" s="39"/>
      <c r="C38" s="2"/>
      <c r="D38" s="33"/>
      <c r="E38" s="33"/>
      <c r="F38" s="33"/>
      <c r="G38" s="33"/>
      <c r="H38" s="33"/>
      <c r="I38" s="33"/>
      <c r="J38" s="169"/>
      <c r="L38" s="58">
        <f>SUM(J23:J33)</f>
        <v>1493.6400000000003</v>
      </c>
    </row>
    <row r="39" spans="1:15" s="40" customFormat="1" ht="20.149999999999999" customHeight="1" x14ac:dyDescent="0.35">
      <c r="A39" s="53">
        <v>43080</v>
      </c>
      <c r="B39" s="25" t="s">
        <v>73</v>
      </c>
      <c r="C39" s="1" t="s">
        <v>37</v>
      </c>
      <c r="D39" s="9"/>
      <c r="E39" s="9">
        <v>85.9</v>
      </c>
      <c r="F39" s="9"/>
      <c r="G39" s="9"/>
      <c r="H39" s="9"/>
      <c r="I39" s="9"/>
      <c r="J39" s="167">
        <f t="shared" ref="J39:J48" si="3">SUM(D39:I39)</f>
        <v>85.9</v>
      </c>
      <c r="O39" s="55"/>
    </row>
    <row r="40" spans="1:15" s="40" customFormat="1" ht="20.149999999999999" customHeight="1" x14ac:dyDescent="0.35">
      <c r="A40" s="53">
        <v>43080</v>
      </c>
      <c r="B40" s="25" t="s">
        <v>73</v>
      </c>
      <c r="C40" s="1" t="s">
        <v>37</v>
      </c>
      <c r="D40" s="9"/>
      <c r="E40" s="9">
        <v>17.2</v>
      </c>
      <c r="F40" s="9"/>
      <c r="G40" s="9"/>
      <c r="H40" s="9"/>
      <c r="I40" s="9"/>
      <c r="J40" s="167">
        <f t="shared" si="3"/>
        <v>17.2</v>
      </c>
      <c r="O40" s="55"/>
    </row>
    <row r="41" spans="1:15" s="40" customFormat="1" ht="20.149999999999999" customHeight="1" x14ac:dyDescent="0.35">
      <c r="A41" s="53">
        <v>43115</v>
      </c>
      <c r="B41" s="25"/>
      <c r="C41" s="1" t="s">
        <v>57</v>
      </c>
      <c r="D41" s="9"/>
      <c r="E41" s="9"/>
      <c r="F41" s="9"/>
      <c r="G41" s="9"/>
      <c r="H41" s="9"/>
      <c r="I41" s="9">
        <v>293</v>
      </c>
      <c r="J41" s="167">
        <f t="shared" si="3"/>
        <v>293</v>
      </c>
      <c r="O41" s="55"/>
    </row>
    <row r="42" spans="1:15" s="40" customFormat="1" ht="20.149999999999999" customHeight="1" x14ac:dyDescent="0.35">
      <c r="A42" s="53">
        <v>43125</v>
      </c>
      <c r="B42" s="25" t="s">
        <v>73</v>
      </c>
      <c r="C42" s="1" t="s">
        <v>37</v>
      </c>
      <c r="D42" s="9"/>
      <c r="E42" s="9">
        <v>289.7</v>
      </c>
      <c r="F42" s="9">
        <v>7</v>
      </c>
      <c r="G42" s="9"/>
      <c r="H42" s="9"/>
      <c r="I42" s="9"/>
      <c r="J42" s="167">
        <f t="shared" si="3"/>
        <v>296.7</v>
      </c>
      <c r="O42" s="55"/>
    </row>
    <row r="43" spans="1:15" s="40" customFormat="1" ht="20.149999999999999" customHeight="1" x14ac:dyDescent="0.35">
      <c r="A43" s="53">
        <v>43133</v>
      </c>
      <c r="B43" s="25" t="s">
        <v>73</v>
      </c>
      <c r="C43" s="1" t="s">
        <v>37</v>
      </c>
      <c r="D43" s="9"/>
      <c r="E43" s="9">
        <v>159.44999999999999</v>
      </c>
      <c r="F43" s="9">
        <v>7</v>
      </c>
      <c r="G43" s="9"/>
      <c r="H43" s="9"/>
      <c r="I43" s="9"/>
      <c r="J43" s="167">
        <f t="shared" si="3"/>
        <v>166.45</v>
      </c>
      <c r="O43" s="55"/>
    </row>
    <row r="44" spans="1:15" s="40" customFormat="1" ht="20.149999999999999" customHeight="1" x14ac:dyDescent="0.35">
      <c r="A44" s="53">
        <v>43139</v>
      </c>
      <c r="B44" s="25" t="s">
        <v>73</v>
      </c>
      <c r="C44" s="1" t="s">
        <v>37</v>
      </c>
      <c r="D44" s="9"/>
      <c r="E44" s="9">
        <v>254</v>
      </c>
      <c r="F44" s="9">
        <v>7</v>
      </c>
      <c r="G44" s="9"/>
      <c r="H44" s="9"/>
      <c r="I44" s="9"/>
      <c r="J44" s="167">
        <f t="shared" si="3"/>
        <v>261</v>
      </c>
      <c r="O44" s="55"/>
    </row>
    <row r="45" spans="1:15" s="40" customFormat="1" ht="20.149999999999999" customHeight="1" x14ac:dyDescent="0.35">
      <c r="A45" s="53">
        <v>43174</v>
      </c>
      <c r="B45" s="25" t="s">
        <v>36</v>
      </c>
      <c r="C45" s="1" t="s">
        <v>32</v>
      </c>
      <c r="D45" s="9"/>
      <c r="E45" s="9"/>
      <c r="F45" s="9"/>
      <c r="G45" s="9"/>
      <c r="H45" s="9">
        <v>16.239999999999998</v>
      </c>
      <c r="I45" s="9"/>
      <c r="J45" s="167">
        <f t="shared" si="3"/>
        <v>16.239999999999998</v>
      </c>
      <c r="O45" s="55"/>
    </row>
    <row r="46" spans="1:15" s="40" customFormat="1" ht="20.149999999999999" customHeight="1" x14ac:dyDescent="0.35">
      <c r="A46" s="53">
        <v>43178</v>
      </c>
      <c r="B46" s="25" t="s">
        <v>36</v>
      </c>
      <c r="C46" s="1" t="s">
        <v>32</v>
      </c>
      <c r="D46" s="9"/>
      <c r="E46" s="9">
        <v>8</v>
      </c>
      <c r="F46" s="9"/>
      <c r="G46" s="9"/>
      <c r="H46" s="9"/>
      <c r="I46" s="9"/>
      <c r="J46" s="167">
        <f t="shared" si="3"/>
        <v>8</v>
      </c>
      <c r="O46" s="55"/>
    </row>
    <row r="47" spans="1:15" s="40" customFormat="1" ht="20.149999999999999" customHeight="1" x14ac:dyDescent="0.35">
      <c r="A47" s="53">
        <v>43181</v>
      </c>
      <c r="B47" s="25" t="s">
        <v>36</v>
      </c>
      <c r="C47" s="1" t="s">
        <v>32</v>
      </c>
      <c r="D47" s="9"/>
      <c r="E47" s="9"/>
      <c r="F47" s="9"/>
      <c r="G47" s="9"/>
      <c r="H47" s="9">
        <v>25.25</v>
      </c>
      <c r="I47" s="9"/>
      <c r="J47" s="167">
        <f t="shared" si="3"/>
        <v>25.25</v>
      </c>
      <c r="O47" s="55"/>
    </row>
    <row r="48" spans="1:15" s="40" customFormat="1" ht="20.149999999999999" customHeight="1" x14ac:dyDescent="0.35">
      <c r="A48" s="53">
        <v>43182</v>
      </c>
      <c r="B48" s="25" t="s">
        <v>36</v>
      </c>
      <c r="C48" s="1" t="s">
        <v>76</v>
      </c>
      <c r="D48" s="9"/>
      <c r="E48" s="9"/>
      <c r="F48" s="9">
        <v>5.4</v>
      </c>
      <c r="G48" s="9"/>
      <c r="H48" s="9"/>
      <c r="I48" s="9"/>
      <c r="J48" s="167">
        <f t="shared" si="3"/>
        <v>5.4</v>
      </c>
      <c r="O48" s="55"/>
    </row>
    <row r="49" spans="5:9" ht="20.149999999999999" customHeight="1" x14ac:dyDescent="0.35">
      <c r="I49" s="90"/>
    </row>
    <row r="50" spans="5:9" ht="20.149999999999999" customHeight="1" x14ac:dyDescent="0.35">
      <c r="I50" s="90"/>
    </row>
    <row r="51" spans="5:9" ht="20.149999999999999" customHeight="1" x14ac:dyDescent="0.35">
      <c r="I51" s="90"/>
    </row>
    <row r="52" spans="5:9" ht="20.149999999999999" customHeight="1" x14ac:dyDescent="0.35">
      <c r="I52" s="90"/>
    </row>
    <row r="53" spans="5:9" ht="20.149999999999999" customHeight="1" x14ac:dyDescent="0.35">
      <c r="I53" s="90"/>
    </row>
    <row r="54" spans="5:9" ht="20.149999999999999" customHeight="1" x14ac:dyDescent="0.35">
      <c r="I54" s="90"/>
    </row>
    <row r="55" spans="5:9" ht="20.149999999999999" customHeight="1" x14ac:dyDescent="0.35">
      <c r="I55" s="90"/>
    </row>
    <row r="56" spans="5:9" ht="20.149999999999999" customHeight="1" x14ac:dyDescent="0.35">
      <c r="I56" s="90"/>
    </row>
    <row r="57" spans="5:9" ht="20.149999999999999" customHeight="1" x14ac:dyDescent="0.35">
      <c r="I57" s="90"/>
    </row>
    <row r="58" spans="5:9" ht="20.149999999999999" customHeight="1" x14ac:dyDescent="0.35">
      <c r="E58" s="58"/>
      <c r="F58" s="8"/>
      <c r="I58" s="90"/>
    </row>
    <row r="59" spans="5:9" ht="20.149999999999999" customHeight="1" x14ac:dyDescent="0.35">
      <c r="E59" s="58"/>
      <c r="F59" s="8"/>
      <c r="I59" s="90"/>
    </row>
    <row r="60" spans="5:9" ht="20.149999999999999" customHeight="1" x14ac:dyDescent="0.35">
      <c r="E60" s="58"/>
      <c r="F60" s="8"/>
      <c r="I60" s="90"/>
    </row>
    <row r="61" spans="5:9" ht="20.149999999999999" customHeight="1" x14ac:dyDescent="0.35"/>
  </sheetData>
  <sortState xmlns:xlrd2="http://schemas.microsoft.com/office/spreadsheetml/2017/richdata2" ref="A39:O48">
    <sortCondition ref="A39:A48"/>
  </sortState>
  <mergeCells count="14">
    <mergeCell ref="B1:C1"/>
    <mergeCell ref="D1:J1"/>
    <mergeCell ref="J2:J4"/>
    <mergeCell ref="A2:A4"/>
    <mergeCell ref="B2:B4"/>
    <mergeCell ref="C2:C4"/>
    <mergeCell ref="D2:F2"/>
    <mergeCell ref="G2:H2"/>
    <mergeCell ref="I2:I4"/>
    <mergeCell ref="D3:D4"/>
    <mergeCell ref="E3:E4"/>
    <mergeCell ref="F3:F4"/>
    <mergeCell ref="G3:G4"/>
    <mergeCell ref="H3:H4"/>
  </mergeCells>
  <dataValidations count="1">
    <dataValidation allowBlank="1" showInputMessage="1" showErrorMessage="1" prompt="Please Select" sqref="A60:B60 C58:G60 A1:B1 G2 I2:J2 A2:D2 D1 D3:H3 N1:O6 K1:M7 O38:P39 M39:N39 M8:N12 P1:P33 O7:O37 Q1:IV39 K8:L39 K40:IV48 H49:H60 J49:IV65439 A61:I65439" xr:uid="{00000000-0002-0000-0A00-000000000000}"/>
  </dataValidations>
  <pageMargins left="0.7" right="0.7" top="0.75" bottom="0.75" header="0.3" footer="0.3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/>
  <dimension ref="A1:N27"/>
  <sheetViews>
    <sheetView zoomScale="70" zoomScaleNormal="70" workbookViewId="0">
      <selection activeCell="F42" sqref="F42"/>
    </sheetView>
  </sheetViews>
  <sheetFormatPr defaultColWidth="8.84375" defaultRowHeight="15.5" x14ac:dyDescent="0.35"/>
  <cols>
    <col min="1" max="1" width="23.53515625" style="8" customWidth="1"/>
    <col min="2" max="2" width="15.3046875" style="8" customWidth="1"/>
    <col min="3" max="3" width="39.765625" style="8" customWidth="1"/>
    <col min="4" max="5" width="9.23046875" style="8" customWidth="1"/>
    <col min="6" max="6" width="9.23046875" style="58" customWidth="1"/>
    <col min="7" max="7" width="9.23046875" style="8" customWidth="1"/>
    <col min="8" max="8" width="13.07421875" style="8" customWidth="1"/>
    <col min="9" max="9" width="9.23046875" style="8" customWidth="1"/>
    <col min="10" max="10" width="9.84375" style="8" bestFit="1" customWidth="1"/>
    <col min="11" max="11" width="0" style="8" hidden="1" customWidth="1"/>
    <col min="12" max="12" width="8.84375" style="8" hidden="1" customWidth="1"/>
    <col min="13" max="13" width="0" style="8" hidden="1" customWidth="1"/>
    <col min="14" max="16384" width="8.84375" style="8"/>
  </cols>
  <sheetData>
    <row r="1" spans="1:14" x14ac:dyDescent="0.35">
      <c r="A1" s="84" t="s">
        <v>5</v>
      </c>
      <c r="B1" s="193" t="s">
        <v>82</v>
      </c>
      <c r="C1" s="194"/>
      <c r="D1" s="181" t="s">
        <v>30</v>
      </c>
      <c r="E1" s="181"/>
      <c r="F1" s="181"/>
      <c r="G1" s="181"/>
      <c r="H1" s="181"/>
      <c r="I1" s="181"/>
      <c r="J1" s="181"/>
    </row>
    <row r="2" spans="1:14" ht="32.25" customHeight="1" x14ac:dyDescent="0.35">
      <c r="A2" s="183" t="s">
        <v>67</v>
      </c>
      <c r="B2" s="183" t="s">
        <v>6</v>
      </c>
      <c r="C2" s="183" t="s">
        <v>7</v>
      </c>
      <c r="D2" s="184" t="s">
        <v>8</v>
      </c>
      <c r="E2" s="184"/>
      <c r="F2" s="184"/>
      <c r="G2" s="184" t="s">
        <v>9</v>
      </c>
      <c r="H2" s="184"/>
      <c r="I2" s="182" t="s">
        <v>10</v>
      </c>
      <c r="J2" s="182" t="s">
        <v>4</v>
      </c>
      <c r="K2" s="8" t="s">
        <v>11</v>
      </c>
    </row>
    <row r="3" spans="1:14" ht="16.5" customHeight="1" x14ac:dyDescent="0.35">
      <c r="A3" s="183"/>
      <c r="B3" s="183"/>
      <c r="C3" s="183"/>
      <c r="D3" s="183" t="s">
        <v>12</v>
      </c>
      <c r="E3" s="183" t="s">
        <v>1</v>
      </c>
      <c r="F3" s="185" t="s">
        <v>17</v>
      </c>
      <c r="G3" s="183" t="s">
        <v>13</v>
      </c>
      <c r="H3" s="184" t="s">
        <v>14</v>
      </c>
      <c r="I3" s="182"/>
      <c r="J3" s="182"/>
      <c r="K3" s="8" t="s">
        <v>15</v>
      </c>
    </row>
    <row r="4" spans="1:14" ht="15.75" customHeight="1" x14ac:dyDescent="0.35">
      <c r="A4" s="183"/>
      <c r="B4" s="183"/>
      <c r="C4" s="183"/>
      <c r="D4" s="183"/>
      <c r="E4" s="183"/>
      <c r="F4" s="185"/>
      <c r="G4" s="183"/>
      <c r="H4" s="184"/>
      <c r="I4" s="182"/>
      <c r="J4" s="182"/>
      <c r="K4" s="8" t="s">
        <v>16</v>
      </c>
    </row>
    <row r="5" spans="1:14" ht="20.149999999999999" customHeight="1" x14ac:dyDescent="0.35">
      <c r="A5" s="85" t="s">
        <v>18</v>
      </c>
      <c r="B5" s="67"/>
      <c r="C5" s="67"/>
      <c r="D5" s="67"/>
      <c r="E5" s="67"/>
      <c r="F5" s="68"/>
      <c r="G5" s="67"/>
      <c r="H5" s="86"/>
      <c r="I5" s="69"/>
      <c r="J5" s="69"/>
    </row>
    <row r="6" spans="1:14" x14ac:dyDescent="0.35">
      <c r="A6" s="53">
        <v>42823</v>
      </c>
      <c r="B6" s="3" t="s">
        <v>35</v>
      </c>
      <c r="C6" s="3" t="s">
        <v>32</v>
      </c>
      <c r="D6" s="3"/>
      <c r="E6" s="56">
        <v>40.1</v>
      </c>
      <c r="F6" s="28">
        <v>6</v>
      </c>
      <c r="G6" s="72">
        <v>75.599999999999994</v>
      </c>
      <c r="H6" s="3">
        <v>18.7</v>
      </c>
      <c r="I6" s="166"/>
      <c r="J6" s="167">
        <f>SUM(D6:I6)</f>
        <v>140.39999999999998</v>
      </c>
      <c r="N6" s="58"/>
    </row>
    <row r="7" spans="1:14" x14ac:dyDescent="0.35">
      <c r="A7" s="53">
        <v>42824</v>
      </c>
      <c r="B7" s="3" t="s">
        <v>35</v>
      </c>
      <c r="C7" s="3" t="s">
        <v>32</v>
      </c>
      <c r="D7" s="3"/>
      <c r="E7" s="56"/>
      <c r="F7" s="28">
        <v>16</v>
      </c>
      <c r="G7" s="72"/>
      <c r="H7" s="3"/>
      <c r="I7" s="166"/>
      <c r="J7" s="167">
        <v>16</v>
      </c>
      <c r="N7" s="58"/>
    </row>
    <row r="8" spans="1:14" x14ac:dyDescent="0.35">
      <c r="A8" s="53">
        <v>42828</v>
      </c>
      <c r="B8" s="3" t="s">
        <v>35</v>
      </c>
      <c r="C8" s="3" t="s">
        <v>32</v>
      </c>
      <c r="D8" s="3"/>
      <c r="E8" s="56">
        <v>40.1</v>
      </c>
      <c r="F8" s="28"/>
      <c r="G8" s="3"/>
      <c r="H8" s="3"/>
      <c r="I8" s="166">
        <v>6</v>
      </c>
      <c r="J8" s="167">
        <f>SUM(D8:I8)</f>
        <v>46.1</v>
      </c>
      <c r="N8" s="58"/>
    </row>
    <row r="9" spans="1:14" x14ac:dyDescent="0.35">
      <c r="A9" s="53">
        <v>42844</v>
      </c>
      <c r="B9" s="3" t="s">
        <v>35</v>
      </c>
      <c r="C9" s="3" t="s">
        <v>32</v>
      </c>
      <c r="D9" s="3"/>
      <c r="E9" s="56"/>
      <c r="F9" s="28">
        <v>44</v>
      </c>
      <c r="G9" s="3"/>
      <c r="H9" s="3"/>
      <c r="I9" s="166"/>
      <c r="J9" s="167">
        <v>44</v>
      </c>
      <c r="N9" s="58"/>
    </row>
    <row r="10" spans="1:14" x14ac:dyDescent="0.35">
      <c r="A10" s="53">
        <v>42851</v>
      </c>
      <c r="B10" s="3" t="s">
        <v>35</v>
      </c>
      <c r="C10" s="3" t="s">
        <v>32</v>
      </c>
      <c r="D10" s="3"/>
      <c r="E10" s="56">
        <v>113</v>
      </c>
      <c r="F10" s="28"/>
      <c r="G10" s="72">
        <v>72.599999999999994</v>
      </c>
      <c r="H10" s="3">
        <v>26</v>
      </c>
      <c r="I10" s="166"/>
      <c r="J10" s="167">
        <f>SUM(D10:I10)</f>
        <v>211.6</v>
      </c>
      <c r="N10" s="58"/>
    </row>
    <row r="11" spans="1:14" x14ac:dyDescent="0.35">
      <c r="A11" s="53">
        <v>42852</v>
      </c>
      <c r="B11" s="3" t="s">
        <v>35</v>
      </c>
      <c r="C11" s="3" t="s">
        <v>32</v>
      </c>
      <c r="D11" s="3"/>
      <c r="E11" s="56">
        <v>29.4</v>
      </c>
      <c r="F11" s="28">
        <v>13</v>
      </c>
      <c r="G11" s="3"/>
      <c r="H11" s="3"/>
      <c r="I11" s="166"/>
      <c r="J11" s="167">
        <f>SUM(D11:I11)</f>
        <v>42.4</v>
      </c>
      <c r="N11" s="58"/>
    </row>
    <row r="12" spans="1:14" x14ac:dyDescent="0.35">
      <c r="A12" s="53">
        <v>42877</v>
      </c>
      <c r="B12" s="3" t="s">
        <v>35</v>
      </c>
      <c r="C12" s="3" t="s">
        <v>32</v>
      </c>
      <c r="D12" s="3"/>
      <c r="E12" s="56">
        <v>39.1</v>
      </c>
      <c r="F12" s="28"/>
      <c r="G12" s="3"/>
      <c r="H12" s="3"/>
      <c r="I12" s="166">
        <v>6</v>
      </c>
      <c r="J12" s="167">
        <f>SUM(D12:I12)</f>
        <v>45.1</v>
      </c>
      <c r="N12" s="58"/>
    </row>
    <row r="13" spans="1:14" x14ac:dyDescent="0.35">
      <c r="A13" s="53"/>
      <c r="B13" s="3"/>
      <c r="C13" s="3"/>
      <c r="D13" s="3"/>
      <c r="E13" s="56"/>
      <c r="F13" s="28"/>
      <c r="G13" s="3"/>
      <c r="H13" s="3"/>
      <c r="I13" s="166"/>
      <c r="J13" s="167"/>
      <c r="N13" s="58"/>
    </row>
    <row r="14" spans="1:14" s="40" customFormat="1" ht="20.149999999999999" customHeight="1" x14ac:dyDescent="0.35">
      <c r="A14" s="168" t="s">
        <v>19</v>
      </c>
      <c r="B14" s="39"/>
      <c r="C14" s="2"/>
      <c r="D14" s="33"/>
      <c r="E14" s="33"/>
      <c r="F14" s="33"/>
      <c r="G14" s="33"/>
      <c r="H14" s="33"/>
      <c r="I14" s="52"/>
      <c r="J14" s="169"/>
    </row>
    <row r="15" spans="1:14" s="40" customFormat="1" ht="20.149999999999999" customHeight="1" x14ac:dyDescent="0.35">
      <c r="A15" s="53" t="s">
        <v>74</v>
      </c>
      <c r="B15" s="3" t="s">
        <v>31</v>
      </c>
      <c r="C15" s="3" t="s">
        <v>32</v>
      </c>
      <c r="D15" s="9"/>
      <c r="E15" s="56">
        <v>42.2</v>
      </c>
      <c r="F15" s="9"/>
      <c r="G15" s="9"/>
      <c r="H15" s="9"/>
      <c r="I15" s="28">
        <v>23</v>
      </c>
      <c r="J15" s="167"/>
    </row>
    <row r="16" spans="1:14" s="40" customFormat="1" ht="20.149999999999999" customHeight="1" x14ac:dyDescent="0.35">
      <c r="A16" s="53">
        <v>42935</v>
      </c>
      <c r="B16" s="3" t="s">
        <v>35</v>
      </c>
      <c r="C16" s="3" t="s">
        <v>32</v>
      </c>
      <c r="D16" s="9"/>
      <c r="E16" s="56"/>
      <c r="F16" s="9">
        <v>44</v>
      </c>
      <c r="G16" s="9"/>
      <c r="H16" s="9"/>
      <c r="I16" s="28"/>
      <c r="J16" s="167"/>
    </row>
    <row r="17" spans="1:14" x14ac:dyDescent="0.35">
      <c r="A17" s="53">
        <v>42942</v>
      </c>
      <c r="B17" s="3" t="s">
        <v>35</v>
      </c>
      <c r="C17" s="3" t="s">
        <v>32</v>
      </c>
      <c r="D17" s="3"/>
      <c r="E17" s="56">
        <v>160</v>
      </c>
      <c r="F17" s="28"/>
      <c r="G17" s="72">
        <v>72.599999999999994</v>
      </c>
      <c r="H17" s="3">
        <v>26</v>
      </c>
      <c r="I17" s="166">
        <v>5</v>
      </c>
      <c r="J17" s="167">
        <f>SUM(D17:I17)</f>
        <v>263.60000000000002</v>
      </c>
      <c r="N17" s="58"/>
    </row>
    <row r="18" spans="1:14" x14ac:dyDescent="0.35">
      <c r="A18" s="53">
        <v>42943</v>
      </c>
      <c r="B18" s="3" t="s">
        <v>35</v>
      </c>
      <c r="C18" s="3" t="s">
        <v>32</v>
      </c>
      <c r="D18" s="3"/>
      <c r="E18" s="56">
        <v>29.4</v>
      </c>
      <c r="F18" s="28"/>
      <c r="G18" s="3"/>
      <c r="H18" s="3">
        <v>13</v>
      </c>
      <c r="I18" s="166"/>
      <c r="J18" s="167">
        <f>SUM(D18:I18)</f>
        <v>42.4</v>
      </c>
      <c r="N18" s="58"/>
    </row>
    <row r="19" spans="1:14" x14ac:dyDescent="0.35">
      <c r="A19" s="53">
        <v>42989</v>
      </c>
      <c r="B19" s="3" t="s">
        <v>31</v>
      </c>
      <c r="C19" s="3" t="s">
        <v>32</v>
      </c>
      <c r="D19" s="3"/>
      <c r="E19" s="56">
        <v>47.8</v>
      </c>
      <c r="F19" s="28"/>
      <c r="G19" s="3"/>
      <c r="H19" s="3">
        <v>24.37</v>
      </c>
      <c r="I19" s="166">
        <v>7</v>
      </c>
      <c r="J19" s="167">
        <f>SUM(D19:I19)</f>
        <v>79.17</v>
      </c>
      <c r="N19" s="58"/>
    </row>
    <row r="20" spans="1:14" x14ac:dyDescent="0.35">
      <c r="A20" s="53">
        <v>42985</v>
      </c>
      <c r="B20" s="3" t="s">
        <v>35</v>
      </c>
      <c r="C20" s="3" t="s">
        <v>32</v>
      </c>
      <c r="D20" s="3"/>
      <c r="E20" s="56"/>
      <c r="F20" s="28">
        <v>44</v>
      </c>
      <c r="G20" s="3"/>
      <c r="H20" s="3"/>
      <c r="I20" s="166"/>
      <c r="J20" s="167"/>
      <c r="N20" s="58"/>
    </row>
    <row r="21" spans="1:14" s="40" customFormat="1" x14ac:dyDescent="0.35">
      <c r="A21" s="168" t="s">
        <v>20</v>
      </c>
      <c r="B21" s="39"/>
      <c r="C21" s="2"/>
      <c r="D21" s="33"/>
      <c r="E21" s="33"/>
      <c r="F21" s="33"/>
      <c r="G21" s="33"/>
      <c r="H21" s="33"/>
      <c r="I21" s="52"/>
      <c r="J21" s="169"/>
    </row>
    <row r="22" spans="1:14" s="40" customFormat="1" x14ac:dyDescent="0.35">
      <c r="A22" s="25">
        <v>43019</v>
      </c>
      <c r="B22" s="25" t="s">
        <v>35</v>
      </c>
      <c r="C22" s="1" t="s">
        <v>32</v>
      </c>
      <c r="D22" s="9"/>
      <c r="E22" s="9"/>
      <c r="F22" s="9">
        <v>44</v>
      </c>
      <c r="G22" s="9"/>
      <c r="H22" s="9"/>
      <c r="I22" s="28"/>
      <c r="J22" s="167"/>
    </row>
    <row r="23" spans="1:14" x14ac:dyDescent="0.35">
      <c r="A23" s="53">
        <v>43061</v>
      </c>
      <c r="B23" s="3" t="s">
        <v>35</v>
      </c>
      <c r="C23" s="3" t="s">
        <v>32</v>
      </c>
      <c r="D23" s="3"/>
      <c r="E23" s="56">
        <v>41.1</v>
      </c>
      <c r="F23" s="28"/>
      <c r="G23" s="3"/>
      <c r="H23" s="3"/>
      <c r="I23" s="166">
        <v>12</v>
      </c>
      <c r="J23" s="167">
        <f>SUM(D23:I23)</f>
        <v>53.1</v>
      </c>
      <c r="N23" s="58"/>
    </row>
    <row r="24" spans="1:14" x14ac:dyDescent="0.35">
      <c r="A24" s="53">
        <v>43068</v>
      </c>
      <c r="B24" s="3" t="s">
        <v>31</v>
      </c>
      <c r="C24" s="3" t="s">
        <v>32</v>
      </c>
      <c r="D24" s="3"/>
      <c r="E24" s="73">
        <v>43.2</v>
      </c>
      <c r="F24" s="155">
        <v>22</v>
      </c>
      <c r="G24" s="3"/>
      <c r="H24" s="3"/>
      <c r="I24" s="77">
        <v>14</v>
      </c>
      <c r="J24" s="167">
        <f>SUM(D24:H24)</f>
        <v>65.2</v>
      </c>
      <c r="N24" s="58"/>
    </row>
    <row r="25" spans="1:14" x14ac:dyDescent="0.35">
      <c r="A25" s="53">
        <v>43069</v>
      </c>
      <c r="B25" s="3" t="s">
        <v>31</v>
      </c>
      <c r="C25" s="3" t="s">
        <v>32</v>
      </c>
      <c r="D25" s="3"/>
      <c r="E25" s="73">
        <v>43.2</v>
      </c>
      <c r="F25" s="155">
        <v>22</v>
      </c>
      <c r="G25" s="56"/>
      <c r="H25" s="3"/>
      <c r="I25" s="3"/>
      <c r="J25" s="167">
        <f>SUM(D25:H25)</f>
        <v>65.2</v>
      </c>
      <c r="L25" s="58"/>
      <c r="N25" s="58"/>
    </row>
    <row r="26" spans="1:14" x14ac:dyDescent="0.35">
      <c r="A26" s="53">
        <v>43082</v>
      </c>
      <c r="B26" s="3" t="s">
        <v>35</v>
      </c>
      <c r="C26" s="3" t="s">
        <v>32</v>
      </c>
      <c r="D26" s="3"/>
      <c r="E26" s="73"/>
      <c r="F26" s="58">
        <v>17.600000000000001</v>
      </c>
      <c r="G26" s="56"/>
      <c r="H26" s="3"/>
      <c r="I26" s="3"/>
      <c r="J26" s="167"/>
      <c r="L26" s="58"/>
      <c r="N26" s="58"/>
    </row>
    <row r="27" spans="1:14" x14ac:dyDescent="0.35">
      <c r="A27" s="168" t="s">
        <v>21</v>
      </c>
      <c r="B27" s="5"/>
      <c r="C27" s="5"/>
      <c r="D27" s="5"/>
      <c r="E27" s="33"/>
      <c r="F27" s="52"/>
      <c r="G27" s="33"/>
      <c r="H27" s="5"/>
      <c r="I27" s="165"/>
      <c r="J27" s="169"/>
    </row>
  </sheetData>
  <sortState xmlns:xlrd2="http://schemas.microsoft.com/office/spreadsheetml/2017/richdata2" ref="A23:O25">
    <sortCondition ref="A23:A25"/>
  </sortState>
  <mergeCells count="14">
    <mergeCell ref="B1:C1"/>
    <mergeCell ref="D1:J1"/>
    <mergeCell ref="I2:I4"/>
    <mergeCell ref="J2:J4"/>
    <mergeCell ref="A2:A4"/>
    <mergeCell ref="B2:B4"/>
    <mergeCell ref="C2:C4"/>
    <mergeCell ref="D2:F2"/>
    <mergeCell ref="G2:H2"/>
    <mergeCell ref="D3:D4"/>
    <mergeCell ref="E3:E4"/>
    <mergeCell ref="F3:F4"/>
    <mergeCell ref="G3:G4"/>
    <mergeCell ref="H3:H4"/>
  </mergeCells>
  <dataValidations count="1">
    <dataValidation allowBlank="1" showInputMessage="1" showErrorMessage="1" prompt="Please Select" sqref="N25:N26 D3:H3 D1 A1:B1 G2 I2:J2 A2:D2 K25:M27 O25:IV27 A28:IV65429 K1:IV24" xr:uid="{00000000-0002-0000-0B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 Downey</vt:lpstr>
      <vt:lpstr>B Griffiths</vt:lpstr>
      <vt:lpstr>T Davies</vt:lpstr>
      <vt:lpstr>C Doran</vt:lpstr>
      <vt:lpstr>D Clarke</vt:lpstr>
      <vt:lpstr>I Johnston</vt:lpstr>
      <vt:lpstr>K Tunstall</vt:lpstr>
      <vt:lpstr>P Whiting</vt:lpstr>
      <vt:lpstr>A Nelson</vt:lpstr>
      <vt:lpstr>G Houston</vt:lpstr>
      <vt:lpstr>C Anderson</vt:lpstr>
      <vt:lpstr>'A Downey'!Print_Area</vt:lpstr>
      <vt:lpstr>'A Nelson'!Print_Area</vt:lpstr>
      <vt:lpstr>'B Griffiths'!Print_Area</vt:lpstr>
      <vt:lpstr>'C Doran'!Print_Area</vt:lpstr>
      <vt:lpstr>'D Clarke'!Print_Area</vt:lpstr>
      <vt:lpstr>'G Houston'!Print_Area</vt:lpstr>
      <vt:lpstr>'I Johnston'!Print_Area</vt:lpstr>
      <vt:lpstr>'K Tunstall'!Print_Area</vt:lpstr>
      <vt:lpstr>'P Whiting'!Print_Area</vt:lpstr>
      <vt:lpstr>'T Davies'!Print_Area</vt:lpstr>
    </vt:vector>
  </TitlesOfParts>
  <Company>Home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Elspeth Foxcroft</dc:creator>
  <cp:lastModifiedBy>Greene Kelsea (DBS)</cp:lastModifiedBy>
  <cp:lastPrinted>2018-06-12T12:16:15Z</cp:lastPrinted>
  <dcterms:created xsi:type="dcterms:W3CDTF">2015-05-01T06:53:25Z</dcterms:created>
  <dcterms:modified xsi:type="dcterms:W3CDTF">2020-02-11T14:28:12Z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