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departmentfortransportuk-my.sharepoint.com/personal/roger_wyatt_dft_gov_uk/Documents/My Documents/Roger/dangerous goods/CWIS/investment schedule/"/>
    </mc:Choice>
  </mc:AlternateContent>
  <bookViews>
    <workbookView xWindow="0" yWindow="0" windowWidth="16457" windowHeight="5451" activeTab="8"/>
  </bookViews>
  <sheets>
    <sheet name="Summary" sheetId="1" r:id="rId1"/>
    <sheet name="Access Fund &amp; STTY" sheetId="5" r:id="rId2"/>
    <sheet name="Bikeability Training" sheetId="3" r:id="rId3"/>
    <sheet name="Cycling Cities Ambition" sheetId="7" r:id="rId4"/>
    <sheet name="NCN" sheetId="15" r:id="rId5"/>
    <sheet name="Cycle Safety Fund" sheetId="4" r:id="rId6"/>
    <sheet name="LCWIP" sheetId="2" r:id="rId7"/>
    <sheet name="Local Growth Fund (LGF)" sheetId="14" r:id="rId8"/>
    <sheet name="LGF (Scheme Details)" sheetId="16" r:id="rId9"/>
    <sheet name="Integrated Transport Block" sheetId="8" r:id="rId10"/>
    <sheet name="Highways Maintenance" sheetId="9" r:id="rId11"/>
    <sheet name="National Air Quality Plan" sheetId="11" r:id="rId12"/>
    <sheet name="National Prod. Investment Fund" sheetId="6" r:id="rId13"/>
    <sheet name="Highways Maintenance Challenge" sheetId="12" r:id="rId14"/>
    <sheet name="Transforming Cities Fund" sheetId="13" r:id="rId15"/>
  </sheets>
  <definedNames>
    <definedName name="_ftn1" localSheetId="0">Summary!$A$25</definedName>
    <definedName name="_ftn2" localSheetId="0">Summary!#REF!</definedName>
    <definedName name="_ftn3" localSheetId="0">Summary!#REF!</definedName>
    <definedName name="_ftn4" localSheetId="0">Summary!#REF!</definedName>
    <definedName name="_ftnref1" localSheetId="0">Summary!$B$8</definedName>
    <definedName name="_ftnref2" localSheetId="0">Summary!$A$13</definedName>
    <definedName name="_ftnref3" localSheetId="0">Summary!$C$13</definedName>
    <definedName name="_ftnref4" localSheetId="0">Summary!$A$22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6" l="1"/>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E171" i="16"/>
  <c r="D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D139" i="16"/>
  <c r="F139" i="16" s="1"/>
  <c r="D138" i="16"/>
  <c r="F138" i="16" s="1"/>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D19" i="16"/>
  <c r="F19" i="16" s="1"/>
  <c r="E18" i="16"/>
  <c r="F18" i="16" s="1"/>
  <c r="E17" i="16"/>
  <c r="D17" i="16"/>
  <c r="F16" i="16"/>
  <c r="F15" i="16"/>
  <c r="F14" i="16"/>
  <c r="F13" i="16"/>
  <c r="E12" i="16"/>
  <c r="F12" i="16" s="1"/>
  <c r="F11" i="16"/>
  <c r="F10" i="16"/>
  <c r="F9" i="16"/>
  <c r="F8" i="16"/>
  <c r="F7" i="16"/>
  <c r="F6" i="16"/>
  <c r="F5" i="16"/>
  <c r="F17" i="16" l="1"/>
  <c r="F171" i="16"/>
  <c r="D37" i="15"/>
  <c r="C41" i="14" l="1"/>
  <c r="D41" i="14"/>
  <c r="I88" i="3" l="1"/>
  <c r="H88" i="3"/>
  <c r="G88" i="3"/>
  <c r="E40" i="14" l="1"/>
  <c r="E38" i="14"/>
  <c r="E32" i="14"/>
  <c r="E30" i="14"/>
  <c r="E25" i="14"/>
  <c r="E24" i="14"/>
  <c r="E22" i="14"/>
  <c r="E17" i="14"/>
  <c r="E11" i="14"/>
  <c r="E9" i="14"/>
  <c r="E6" i="14"/>
  <c r="E5" i="14"/>
  <c r="E10" i="14" l="1"/>
  <c r="E13" i="14"/>
  <c r="E18" i="14"/>
  <c r="E26" i="14"/>
  <c r="E34" i="14"/>
  <c r="E8" i="14"/>
  <c r="E16" i="14"/>
  <c r="E19" i="14"/>
  <c r="E27" i="14"/>
  <c r="E14" i="14"/>
  <c r="B41" i="14"/>
  <c r="E12" i="14"/>
  <c r="E33" i="14"/>
  <c r="E4" i="14"/>
  <c r="E15" i="14"/>
  <c r="E20" i="14"/>
  <c r="E28" i="14"/>
  <c r="E36" i="14"/>
  <c r="E7" i="14"/>
  <c r="E23" i="14"/>
  <c r="E31" i="14"/>
  <c r="E39" i="14"/>
  <c r="E21" i="14"/>
  <c r="E29" i="14"/>
  <c r="E37" i="14"/>
  <c r="E35" i="14"/>
  <c r="E41" i="14" l="1"/>
  <c r="C79" i="6"/>
  <c r="C9" i="4" l="1"/>
  <c r="D9" i="4"/>
  <c r="E9" i="4"/>
  <c r="C88" i="8" l="1"/>
  <c r="D88" i="8"/>
  <c r="B88" i="8"/>
  <c r="C92" i="9"/>
  <c r="D92" i="9"/>
  <c r="B92" i="9"/>
  <c r="D12" i="2" l="1"/>
  <c r="C12" i="2"/>
  <c r="B12" i="2"/>
  <c r="D11" i="7"/>
  <c r="C11" i="7"/>
  <c r="C111" i="3" l="1"/>
  <c r="D111" i="3"/>
  <c r="B111" i="3"/>
</calcChain>
</file>

<file path=xl/sharedStrings.xml><?xml version="1.0" encoding="utf-8"?>
<sst xmlns="http://schemas.openxmlformats.org/spreadsheetml/2006/main" count="2361" uniqueCount="1545">
  <si>
    <t>Cycling and Walking Investment Schedule</t>
  </si>
  <si>
    <t>Estimate of investment in ring-fenced and non-ring-fenced funding on cycling and walking</t>
  </si>
  <si>
    <t>Funding Source</t>
  </si>
  <si>
    <t>Projected investment 
2016/17-20/21</t>
  </si>
  <si>
    <t>Spend to end 
2018/19</t>
  </si>
  <si>
    <t>Notes</t>
  </si>
  <si>
    <t>Access Fund</t>
  </si>
  <si>
    <t>£80m</t>
  </si>
  <si>
    <t>£60m</t>
  </si>
  <si>
    <t>Bikeability</t>
  </si>
  <si>
    <t>£63m</t>
  </si>
  <si>
    <t>£37.5m</t>
  </si>
  <si>
    <t>Cycle Ambition Cities</t>
  </si>
  <si>
    <t>£99m</t>
  </si>
  <si>
    <t>Cycle Safety Fund</t>
  </si>
  <si>
    <t>£7m</t>
  </si>
  <si>
    <t>Cycle Rail</t>
  </si>
  <si>
    <t>£14m</t>
  </si>
  <si>
    <t>£12.8m</t>
  </si>
  <si>
    <t xml:space="preserve">Cycle Rail is provided direct to Train Operating Companies / Network Rail. For details of payments see https://www.gov.uk/government/publications/cycle-rail-fund-awards </t>
  </si>
  <si>
    <t>Highways England Designated Funds</t>
  </si>
  <si>
    <t>£84m</t>
  </si>
  <si>
    <t>£51m</t>
  </si>
  <si>
    <t>Roads Investment Strategy (RIS) funding direct to Highways England.</t>
  </si>
  <si>
    <t>National Cycle Network (NCN)</t>
  </si>
  <si>
    <t>£22m</t>
  </si>
  <si>
    <t>Funding was provided to Sustrans for improvemens to NCN.</t>
  </si>
  <si>
    <t>National Outreach Projects &amp; Innovation</t>
  </si>
  <si>
    <t>£16.8m</t>
  </si>
  <si>
    <t>Outreach and innovation initiatives include Big Bike Revival, Walk to School Outreach, Cycling and Walking to Work Fund, Small Business Research Initiative, Local Cycling and Walking Infrastructure Plan (LCWIP) pilots. LCWIP support spend provided to the consortium directly and behaviour change outreach schemes provided direct to NGOs so figures are not broken down by local authority area (except where provided through the Access Fund, listed separately). Tables only include LCWIP payments.</t>
  </si>
  <si>
    <t>Total ring-fenced</t>
  </si>
  <si>
    <t>£385.8m</t>
  </si>
  <si>
    <t>Local Growth Fund</t>
  </si>
  <si>
    <t>£683m</t>
  </si>
  <si>
    <t>£400m</t>
  </si>
  <si>
    <t>Funding was provided to Local Enterprise Partnerships (LEPs).</t>
  </si>
  <si>
    <t>Integrated Transport Block</t>
  </si>
  <si>
    <t>£114m</t>
  </si>
  <si>
    <t>£85m</t>
  </si>
  <si>
    <t>Detailed spend Information on cycling and walking initiatives is not supplied by local authorities. Figures in the worksheet represent the total funding provided to local authorities through Integrated Transport Block. Estimate assumes 11% of funds are used for cycling and walking.</t>
  </si>
  <si>
    <t>Highways Maintenance Fund</t>
  </si>
  <si>
    <t>£283m</t>
  </si>
  <si>
    <t>£153m</t>
  </si>
  <si>
    <t>Detailed spend Information on cycling and walking initiatives is not supplied by local authorities. Figures in the worksheet represent the total funding provided to local authorities through Highways Maintenance Fund. Pre 18/19 estimates assumes 5% on cycling and walking, 9% post 18/19 following funding formula amendments.</t>
  </si>
  <si>
    <t>National Air Quality Plan</t>
  </si>
  <si>
    <t>£16m</t>
  </si>
  <si>
    <t>£9.6m</t>
  </si>
  <si>
    <t xml:space="preserve">Exact spend on cycling and walking measures not itemised by each local authority area, but overall estimate developed via review of programme content. Early Measures Fund was precursor to Clean Air Fund. </t>
  </si>
  <si>
    <t>National Productivity Investment Fund</t>
  </si>
  <si>
    <t>£77m</t>
  </si>
  <si>
    <t>£25m</t>
  </si>
  <si>
    <t xml:space="preserve">Figures in the worksheet represent the total funding provided through the National Productivty Investment Fund. Overall estimate developed via review of programme content. </t>
  </si>
  <si>
    <t>Highways Maintenance Challenge Fund</t>
  </si>
  <si>
    <t>£8m</t>
  </si>
  <si>
    <t>Detailed spend Information on cycling and walking initiatives is not supplied by local authorities. Figures in worksheet represent the total funding provided to local authorities through the Highways Maintenance Challenge Fund. Around 2% allocated to cycling and walking following revirew of programme content.</t>
  </si>
  <si>
    <t>Transforming Cities Fund</t>
  </si>
  <si>
    <t>£320m</t>
  </si>
  <si>
    <t>The £2.5bn Transforming Cities Fund. Only Tranche 1 authorities have received funding (£60m in 18/19). Mayoral Authorities: funding is provided in later years (19/20 onwards). Tables only includes DfT managed funds through the TCF.</t>
  </si>
  <si>
    <t>Cross-Government Infrastructure Funds</t>
  </si>
  <si>
    <t>£550m</t>
  </si>
  <si>
    <t>£174m</t>
  </si>
  <si>
    <t xml:space="preserve">Information on exact cycling and walking content within each scheme not supplied by local authorities. Projection assumes average of 5% of applicable infrastructure funds will be spent on active travel. These include £5.5bn Housing Infrastructure Fund, £1bn Sport England Sports Strategy (including Local Delivery Pilots), £220m Clean Air Fund, £30m HS2 Environment and Safety Fund, £675m High Streets Fund, £3.6bn Stonger Towns Fund. The proportion will vary across different types of infrastructure funding, potentially from around 2% to 10% of fund allocation. </t>
  </si>
  <si>
    <t>Total non ring-fenced</t>
  </si>
  <si>
    <t>£2051m</t>
  </si>
  <si>
    <t>£914.6m</t>
  </si>
  <si>
    <t>Total</t>
  </si>
  <si>
    <t>£2436.8m</t>
  </si>
  <si>
    <t>£1220.7m</t>
  </si>
  <si>
    <t>Sustainable Transport Transitional Fund (STTY)</t>
  </si>
  <si>
    <t>Authority</t>
  </si>
  <si>
    <t>2017/18</t>
  </si>
  <si>
    <t>2018/19</t>
  </si>
  <si>
    <t>2016/17</t>
  </si>
  <si>
    <t>Birmingham City Council (Birmingham &amp; Solihull)</t>
  </si>
  <si>
    <t>Blackpool Borough Council</t>
  </si>
  <si>
    <t>Brighton and Hove City Council</t>
  </si>
  <si>
    <t>Bristol  City Council</t>
  </si>
  <si>
    <t>Central Bedfordshire Council</t>
  </si>
  <si>
    <t>City of York Council</t>
  </si>
  <si>
    <t>Cheshire East Council</t>
  </si>
  <si>
    <t xml:space="preserve">Devon County Council </t>
  </si>
  <si>
    <t>East Riding of Yorkshire Council</t>
  </si>
  <si>
    <t>East Sussex County Council</t>
  </si>
  <si>
    <t>Gloucestershire County Council</t>
  </si>
  <si>
    <t xml:space="preserve">Hampshire County Council </t>
  </si>
  <si>
    <t>Herefordshire Council</t>
  </si>
  <si>
    <t>Hertfordshire County Council</t>
  </si>
  <si>
    <t>Isle of Wight Council</t>
  </si>
  <si>
    <t>Kent County Council</t>
  </si>
  <si>
    <t>Lancashire County Council</t>
  </si>
  <si>
    <t>Leicester City Council</t>
  </si>
  <si>
    <t>Lincolnshire County Council</t>
  </si>
  <si>
    <t>Luton Borough Council</t>
  </si>
  <si>
    <t>Manchester Combined Authority (TFGM)</t>
  </si>
  <si>
    <t>Milton Keynes Council</t>
  </si>
  <si>
    <t>Norfolk County Council</t>
  </si>
  <si>
    <t>North East Combined Authority</t>
  </si>
  <si>
    <t>North Yorkshire County council</t>
  </si>
  <si>
    <t>North East Lincolnshire Council</t>
  </si>
  <si>
    <t>North Lincolnshire Council</t>
  </si>
  <si>
    <t>Nottingham City Council</t>
  </si>
  <si>
    <t>Nottinghamshire County council</t>
  </si>
  <si>
    <t>Peterborough City Council</t>
  </si>
  <si>
    <t>Plymouth City Council</t>
  </si>
  <si>
    <t>Portsmouth City Council</t>
  </si>
  <si>
    <t>Sheffield City Region (Sth Yorkshire ITA)</t>
  </si>
  <si>
    <t>Slough Borough Council</t>
  </si>
  <si>
    <t>Southend-on-Sea Borough Council</t>
  </si>
  <si>
    <t>Southampton Borough Council</t>
  </si>
  <si>
    <t>Swindon Borough Council</t>
  </si>
  <si>
    <t>Tees Valley Combined Authority</t>
  </si>
  <si>
    <t>Bikeability Training</t>
  </si>
  <si>
    <t>Local Authority</t>
  </si>
  <si>
    <t>Organisation Name</t>
  </si>
  <si>
    <t>Barnsley Metropolitan Borough Council</t>
  </si>
  <si>
    <t xml:space="preserve">Academy@Worden </t>
  </si>
  <si>
    <t>Bath &amp; North East Somerset Council</t>
  </si>
  <si>
    <t>Accrington Academy</t>
  </si>
  <si>
    <t>Bedford Borough Council</t>
  </si>
  <si>
    <t>Alderman Peel High School (North Norfolk SSP)</t>
  </si>
  <si>
    <t>Birmingham City Council</t>
  </si>
  <si>
    <t>Alderman White School and Language College</t>
  </si>
  <si>
    <t>Blackburn with Darwen Borough Council</t>
  </si>
  <si>
    <t>Anthony Gell School</t>
  </si>
  <si>
    <t>Blackpool Council</t>
  </si>
  <si>
    <t>Baysgarth School</t>
  </si>
  <si>
    <t>Bolton Council</t>
  </si>
  <si>
    <t>Biddenham Upper School</t>
  </si>
  <si>
    <t>Borough of Poole</t>
  </si>
  <si>
    <t>Blessed Trinity RC College</t>
  </si>
  <si>
    <t>Bournemouth Borough Council</t>
  </si>
  <si>
    <t>Bridgemary School</t>
  </si>
  <si>
    <t>Bracknell Forest Council</t>
  </si>
  <si>
    <t>Broad Oak Sports College</t>
  </si>
  <si>
    <t>Bradford MDC</t>
  </si>
  <si>
    <t>Brookfield Community Trust</t>
  </si>
  <si>
    <t>Brighton &amp; Hove City Council</t>
  </si>
  <si>
    <t>Brownedge St Mary's High School</t>
  </si>
  <si>
    <t>Bristol City Council</t>
  </si>
  <si>
    <t>Buckshaw Primary School</t>
  </si>
  <si>
    <t>Buckinghamshire County Council</t>
  </si>
  <si>
    <t>Buxton Community School</t>
  </si>
  <si>
    <t>Bury Council</t>
  </si>
  <si>
    <t>Callington Community College</t>
  </si>
  <si>
    <t>Calderdale MDC</t>
  </si>
  <si>
    <t>Campion School</t>
  </si>
  <si>
    <t>Cambridgeshire County Council</t>
  </si>
  <si>
    <t>Capital City Academy</t>
  </si>
  <si>
    <t>Cardinal Allen High School</t>
  </si>
  <si>
    <t>Cardinal Langley</t>
  </si>
  <si>
    <t>Cheshire West and Chester Council</t>
  </si>
  <si>
    <t>Carlton Academy</t>
  </si>
  <si>
    <t>Carterton Community College</t>
  </si>
  <si>
    <t>Coventry City Council</t>
  </si>
  <si>
    <t>Castle Community College</t>
  </si>
  <si>
    <t>Cumbria County Council</t>
  </si>
  <si>
    <t>City Academy Norwich</t>
  </si>
  <si>
    <t xml:space="preserve">Darlington Borough Council </t>
  </si>
  <si>
    <t>Cliff Park Ormiston Academy</t>
  </si>
  <si>
    <t>Derby City Council</t>
  </si>
  <si>
    <t>Corpus Christi Catholic Sports College</t>
  </si>
  <si>
    <t>Devon County Council</t>
  </si>
  <si>
    <t>Davenant Foundation School</t>
  </si>
  <si>
    <t>Doncaster MBC</t>
  </si>
  <si>
    <t>Ellowes Hall Sports College</t>
  </si>
  <si>
    <t>Dorset County Council</t>
  </si>
  <si>
    <t>Framingham Earl High School</t>
  </si>
  <si>
    <t>Dudley MBC</t>
  </si>
  <si>
    <t>Glenburn Sports College</t>
  </si>
  <si>
    <t>Durham County Council</t>
  </si>
  <si>
    <t>Granville Sports College</t>
  </si>
  <si>
    <t>Harris CofE Academy</t>
  </si>
  <si>
    <t>Herne Bay High School</t>
  </si>
  <si>
    <t>Essex County Council</t>
  </si>
  <si>
    <t>Holmfirth High</t>
  </si>
  <si>
    <t>Gateshead Council</t>
  </si>
  <si>
    <t>Horizon Community College</t>
  </si>
  <si>
    <t>King Edward VI Aston School</t>
  </si>
  <si>
    <t>Halton Borough Council</t>
  </si>
  <si>
    <t>King Edward VII Academy</t>
  </si>
  <si>
    <t>Hampshire County Council</t>
  </si>
  <si>
    <t>kingsbury High School</t>
  </si>
  <si>
    <t xml:space="preserve">Hartlepool Borough Council </t>
  </si>
  <si>
    <t>Kirk Hallam Community Academy</t>
  </si>
  <si>
    <t>Langdon Park</t>
  </si>
  <si>
    <t>Manor School Sports College</t>
  </si>
  <si>
    <t>Hull City Council</t>
  </si>
  <si>
    <t>Meopham School</t>
  </si>
  <si>
    <t>Mountbatten School</t>
  </si>
  <si>
    <t>Mounts Bay Academy</t>
  </si>
  <si>
    <t>Newmarket Academy</t>
  </si>
  <si>
    <t>Leeds City Council</t>
  </si>
  <si>
    <t>NEWSOME HIGH SCHOOL</t>
  </si>
  <si>
    <t>Oasis Academy Isle of Sheppey East Site</t>
  </si>
  <si>
    <t>Leicestershire County Council</t>
  </si>
  <si>
    <t>Oasis Academy Wintringham</t>
  </si>
  <si>
    <t>Our Lady's RC High School</t>
  </si>
  <si>
    <t>Manchester City Council</t>
  </si>
  <si>
    <t>Outwood Academy Shafton</t>
  </si>
  <si>
    <t>Medway Council</t>
  </si>
  <si>
    <t>Paignton Community &amp; Sports Academy</t>
  </si>
  <si>
    <t>Merseytravel</t>
  </si>
  <si>
    <t>Pendle Vale College</t>
  </si>
  <si>
    <t>Middlesbrough Council</t>
  </si>
  <si>
    <t>Penryn College</t>
  </si>
  <si>
    <t>Pent Valley Technology College</t>
  </si>
  <si>
    <t>Newcastle City Council</t>
  </si>
  <si>
    <t>Poltair</t>
  </si>
  <si>
    <t>Queen Elizabeth's Girls' School</t>
  </si>
  <si>
    <t>North Somerset Council</t>
  </si>
  <si>
    <t>Redborne Upper School</t>
  </si>
  <si>
    <t>North Tyneside Council</t>
  </si>
  <si>
    <t>saffron walden county  high school</t>
  </si>
  <si>
    <t>North Yorkshire County Council</t>
  </si>
  <si>
    <t>Saffron Walden County High School</t>
  </si>
  <si>
    <t>Northamptonshire County Council</t>
  </si>
  <si>
    <t>Shirebrook Academy</t>
  </si>
  <si>
    <t>Northumberland County Council</t>
  </si>
  <si>
    <t>Sir John Hunt CSC</t>
  </si>
  <si>
    <t>Nottinghamshire County Council</t>
  </si>
  <si>
    <t>Sirius Academy</t>
  </si>
  <si>
    <t>Oldham MBC</t>
  </si>
  <si>
    <t>Southampton Solent University</t>
  </si>
  <si>
    <t>Oxfordshire County Council</t>
  </si>
  <si>
    <t>Spen Valley High School</t>
  </si>
  <si>
    <t>St Augustine Academy</t>
  </si>
  <si>
    <t>St John Fisher Catholic Voluntary Academy</t>
  </si>
  <si>
    <t>Reading Borough Council</t>
  </si>
  <si>
    <t>St Mary's College</t>
  </si>
  <si>
    <t>Redcar &amp; Cleveland Borough Council</t>
  </si>
  <si>
    <t>Swadelands School</t>
  </si>
  <si>
    <t>Rochdale MBC</t>
  </si>
  <si>
    <t>Swanwick School and Sports College</t>
  </si>
  <si>
    <t>Rotherham MBC</t>
  </si>
  <si>
    <t>Tarleton Academy</t>
  </si>
  <si>
    <t>Royal Borough of Windsor &amp; Maidenhead</t>
  </si>
  <si>
    <t>Taverham High School</t>
  </si>
  <si>
    <t>Rutland County Council</t>
  </si>
  <si>
    <t>The Canterbury Academy</t>
  </si>
  <si>
    <t>Salford City Council</t>
  </si>
  <si>
    <t>The Deanes School</t>
  </si>
  <si>
    <t>Sandwell MBC</t>
  </si>
  <si>
    <t>The Goodwin Academy</t>
  </si>
  <si>
    <t xml:space="preserve">Sheffield City Council </t>
  </si>
  <si>
    <t>The Grange School &amp; Sports College</t>
  </si>
  <si>
    <t>Shropshire Council</t>
  </si>
  <si>
    <t>The Hayesbrook School</t>
  </si>
  <si>
    <t xml:space="preserve">Slough Borough Council </t>
  </si>
  <si>
    <t>The Henry Cort Community College</t>
  </si>
  <si>
    <t>Solihull MBC</t>
  </si>
  <si>
    <t>The Lenham School</t>
  </si>
  <si>
    <t>Somerset County Council</t>
  </si>
  <si>
    <t>The North School</t>
  </si>
  <si>
    <t>South Gloucestershire Council</t>
  </si>
  <si>
    <t>The Queen Elizabeth Academy</t>
  </si>
  <si>
    <t>South Tyneside Council</t>
  </si>
  <si>
    <t>Thurstable Sports College</t>
  </si>
  <si>
    <t>Southampton City Council</t>
  </si>
  <si>
    <t>Tupton Hall School</t>
  </si>
  <si>
    <t>Southend On Sea Borough Council</t>
  </si>
  <si>
    <t>Vandyke Upper School</t>
  </si>
  <si>
    <t>Staffordshire County Council</t>
  </si>
  <si>
    <t>Wilson Stuart</t>
  </si>
  <si>
    <t>Stockport Council</t>
  </si>
  <si>
    <t>Stockton On Tees Borough Council</t>
  </si>
  <si>
    <t>Stoke-on-Trent City Council</t>
  </si>
  <si>
    <t>Suffolk County Council</t>
  </si>
  <si>
    <t>Sunderland City Council</t>
  </si>
  <si>
    <t>Surrey County Council</t>
  </si>
  <si>
    <t>Tameside MBC</t>
  </si>
  <si>
    <t>Telford &amp; Wrekin Council</t>
  </si>
  <si>
    <t>Thurrock Council</t>
  </si>
  <si>
    <t>Torbay Council</t>
  </si>
  <si>
    <t xml:space="preserve">Trafford Council </t>
  </si>
  <si>
    <t>Wakefield MDC</t>
  </si>
  <si>
    <t>Walsall MBC</t>
  </si>
  <si>
    <t>Warrington Borough Council</t>
  </si>
  <si>
    <t>Warwickshire County Council</t>
  </si>
  <si>
    <t>West Berkshire Council</t>
  </si>
  <si>
    <t>West Sussex County Council</t>
  </si>
  <si>
    <t>Wigan Council</t>
  </si>
  <si>
    <t>Wiltshire council</t>
  </si>
  <si>
    <t>Wokingham Borough Council</t>
  </si>
  <si>
    <t>Wolverhampton City Council</t>
  </si>
  <si>
    <t>Worcestershire County Council</t>
  </si>
  <si>
    <t>Cycling Ambition Cities (CCA)</t>
  </si>
  <si>
    <t>Programme</t>
  </si>
  <si>
    <t>City</t>
  </si>
  <si>
    <t>Workstream</t>
  </si>
  <si>
    <t>Scheme description</t>
  </si>
  <si>
    <t>Norwich City Council</t>
  </si>
  <si>
    <t>Highway Works</t>
  </si>
  <si>
    <t xml:space="preserve">On-road surface path improvements, new on-road infrastructure, traffic improvemens for cyclist/pedestrians &amp; cycle parking </t>
  </si>
  <si>
    <t>Canal Routes</t>
  </si>
  <si>
    <t>Off-road surface improvements &amp; new off-road infrastructure</t>
  </si>
  <si>
    <t>Green Routes</t>
  </si>
  <si>
    <t>Cambridgeshire</t>
  </si>
  <si>
    <t>Supporting Measures</t>
  </si>
  <si>
    <t xml:space="preserve">Brompton Docks/Bike-share scheme, Cycle Parking Grants, Big Birmingham Bikes
</t>
  </si>
  <si>
    <t>West Yorkshire</t>
  </si>
  <si>
    <t>CCA1: Vauxhall Bridge</t>
  </si>
  <si>
    <t>Installation of access ramps  to shared pedestrian and walking bridge</t>
  </si>
  <si>
    <t>Greater Manchester CA</t>
  </si>
  <si>
    <t>Bathurst Basin Bridge</t>
  </si>
  <si>
    <t>New bridge for cyclists and pedestrians next to existing bridge, and improved shared paths on either side.</t>
  </si>
  <si>
    <t>Ashton Avenue Swing Bridge</t>
  </si>
  <si>
    <t xml:space="preserve">Refurbishment of existing bridge - contribution to include high quality shared path kerb segregated from road on new bridge. (Full cost of bridge included as other contribution, but not all is directly cycling related) </t>
  </si>
  <si>
    <t>Oxfordshire County council</t>
  </si>
  <si>
    <t>Pooles Wharf Bridge</t>
  </si>
  <si>
    <t>Renovation, resurfacing and widening of existing cycle and pedestrian bridge, to allow cycle route across bridge to remain open.</t>
  </si>
  <si>
    <t>Gas Ferry Road</t>
  </si>
  <si>
    <t>Lifting, Sawing and re-laying setts to provide a flat, smooth surface on a section of road normally pedestrian and cyclist only (rising bollard access)</t>
  </si>
  <si>
    <t>Clarence Road</t>
  </si>
  <si>
    <t xml:space="preserve">Conversion of existing 2 way light segregation route along Clarence Road to kerb segregation </t>
  </si>
  <si>
    <t>Old City Streetscape improvements</t>
  </si>
  <si>
    <t>Works to reduce parking, remove rat runs and reduce car access help to create a less trafficked and more cycle friendly environment. Including speed tables, additional cycle parking, one way system and removing parking.</t>
  </si>
  <si>
    <t>Bristol Bath Railway Path Widening</t>
  </si>
  <si>
    <t>Widening a 100m length of the Bristol Bath railway path that was pinched between an operational railway line and a third party land owner. Land transfer into Council ownership and widening of the path to 4 metres.</t>
  </si>
  <si>
    <t>Easton Way</t>
  </si>
  <si>
    <t>High quality 5m wide 750m length of segregated route alongside Easton Road.</t>
  </si>
  <si>
    <t>Bristol 20 MpH Zone</t>
  </si>
  <si>
    <t>Installation and signing of the Phase 6 20 mph zones in Bristol, 96km of streets converted to 20mph to help the cycling and walking environment.</t>
  </si>
  <si>
    <t>M32 Junction 1 crossing</t>
  </si>
  <si>
    <t>A new signalised pedestrian and cycle crossing on M32 Southbound on Slip at Junction 1.</t>
  </si>
  <si>
    <t>Hambrook junction</t>
  </si>
  <si>
    <t>Cycle and pedestrian improvement at the signal junction on the A4174 Avon Ring Road at Hambrook/ Bristol Road and conversion of footpath to a wider shared use path.</t>
  </si>
  <si>
    <t>Bath Seven Dials</t>
  </si>
  <si>
    <t>Installation of shared space, 3 new contra-flow cycle routes and new and repositioned street furniture in Bath City Centre to create a pedestrian and cyclist focused area.</t>
  </si>
  <si>
    <t>Cattle Market Road</t>
  </si>
  <si>
    <t>Replacing on-pavement cycle track to high quality 2 way segregated cycle track - linking Clarence Road, Enterprise Area and Bristol Arena Site.</t>
  </si>
  <si>
    <t>East West City Centre Quietway</t>
  </si>
  <si>
    <t>Completion of link between Old Market and College Green, improving existing routes and completing gaps: including Castle park, Trinity Street, Old Market, Bond Street South and Nelson Street schemes.</t>
  </si>
  <si>
    <t>Family Cycling Centre</t>
  </si>
  <si>
    <t>Hengrove family cycling centre capital works: hub with cycle storage, workshop and cycling training area. Offering training to children, parents and carers.</t>
  </si>
  <si>
    <t>Legible Network improvements</t>
  </si>
  <si>
    <t>Improved signage for the city centre and major radial routes.</t>
  </si>
  <si>
    <t>Bristol Cycle Hangers and parking</t>
  </si>
  <si>
    <t>Installation of cycle parking across Bristol, including specialist cycle hangers on street in areas with limited off-street cycle parking</t>
  </si>
  <si>
    <t>Bristol Bugbears and Pinchpoints</t>
  </si>
  <si>
    <t>Design and minor works to resolve reported “bugbears” or minor pinchpoints.</t>
  </si>
  <si>
    <t>Bromley Heath Bridge</t>
  </si>
  <si>
    <t>Including widening and safety improvements on Bromley Heath Bridge cycle path alongside a repair of the bridge.</t>
  </si>
  <si>
    <t>CCA2: North Fringe Trunk Route Improvements</t>
  </si>
  <si>
    <t>Includes Church Road Shared Path, Cycle Lighting improvements, Hayes Way Cycle Path and Local Growth Fund access to enterprise area schemes.</t>
  </si>
  <si>
    <t>Kennet and Avon Towpath</t>
  </si>
  <si>
    <t>Resurfacing and widening of existing Kennet and Avon Towpath to increase resilience to flooding.</t>
  </si>
  <si>
    <t>South Gloucestershire Cycle Parking</t>
  </si>
  <si>
    <t>Installation of Cycle Parking in various locations around South Gloucestershire, including schools.</t>
  </si>
  <si>
    <t>Bath Cycle Parking</t>
  </si>
  <si>
    <t>Installation of cycle parking in various locations around Bath.</t>
  </si>
  <si>
    <t>Southmead Quietway</t>
  </si>
  <si>
    <t>Signing of a new quiet street route and improvement of crossings.</t>
  </si>
  <si>
    <t>Frome Quietway</t>
  </si>
  <si>
    <t>Creation of a new part segregated path alongside a busy road, including Broom Hill and UWE path schemes.</t>
  </si>
  <si>
    <t>Safer Street Spaces</t>
  </si>
  <si>
    <t xml:space="preserve">Traffic management measures and cycle parking in Easton area, including some changes to one way </t>
  </si>
  <si>
    <t>Malago Quietway</t>
  </si>
  <si>
    <t xml:space="preserve">Improvements to existing Malago Quietway, including links to new Filwood Quietway and improved crossings. </t>
  </si>
  <si>
    <t>Anchor Road / Hotwells Road Cycle Link</t>
  </si>
  <si>
    <t>Scheme to improve cycle facilities along the length of Anchor and Hotwells roads, alongside a bus improvement scheme.</t>
  </si>
  <si>
    <t>North South City Centre Quietway</t>
  </si>
  <si>
    <t>Completion of link between Nelson Street and Bathurst Basin, improving existing paths and completing gaps: Including Wapping Road, Prince Street, City Centre remodelling and Nelson Street Schemes.</t>
  </si>
  <si>
    <t>Filwood Quietway</t>
  </si>
  <si>
    <t>Creation of a new cycle route from the city centre to the south of the city, including: Whitehouse Street, Victoria Park, Wedmore Vale, St Johns Lane and Northern Slopes schemes.</t>
  </si>
  <si>
    <t>Yate Spur extension</t>
  </si>
  <si>
    <t>Design and investigation works for the extension of Cycle route to Yate to be completed through local funding, and minor pinchpoint improvements.</t>
  </si>
  <si>
    <t>Bath Quays Bridge</t>
  </si>
  <si>
    <t>Abbey-Chesterton Bridge</t>
  </si>
  <si>
    <t>New off-road infrastructure &amp; Traffic improvement measures for cyclists / pedestrians</t>
  </si>
  <si>
    <t>Huntingdon Road Phase 1 &amp; 2</t>
  </si>
  <si>
    <t>On-road surface path, New on-road infrastructure, Traffic improvement measures for cyclists / pedestrians, kerb segregated &amp; raised cycle lanes</t>
  </si>
  <si>
    <t>Hills Road Phase 1</t>
  </si>
  <si>
    <t>On-road surface path, New on-road infrastructure, Traffic improvement measures for cyclists / pedestrians &amp; raised cycle lanes</t>
  </si>
  <si>
    <t>Trumpington Road Ph1 &amp; 2</t>
  </si>
  <si>
    <t>Raised cycle lanes</t>
  </si>
  <si>
    <t>Wandlebury to Babraham</t>
  </si>
  <si>
    <t>Off-road surface path improvements, New off-road infrastructure &amp; Traffic improvement measures for cyclists / pedestrians</t>
  </si>
  <si>
    <t>Whittlesford to Granta Park</t>
  </si>
  <si>
    <t>A10 Shepreth</t>
  </si>
  <si>
    <t>Swavesey to Buckingway</t>
  </si>
  <si>
    <t>Hills Road Phase 2</t>
  </si>
  <si>
    <t>2 way cycling in 1 way streets</t>
  </si>
  <si>
    <t>On-road surface path, New on-road infrastructure &amp; Traffic improvement measures for cyclists / pedestrians</t>
  </si>
  <si>
    <t>Quy to Lode</t>
  </si>
  <si>
    <t>A10 Cambridge to Royston</t>
  </si>
  <si>
    <t xml:space="preserve">1 – Cycleways </t>
  </si>
  <si>
    <t xml:space="preserve">Cycleways providing infrastructure which is largely segregated from other traffic on 6 key routes, principally focussed on key routes into the city centre. This work stream also includes new and improved access routes to the stations included in work stream 2, below. </t>
  </si>
  <si>
    <t xml:space="preserve">2 – Cycle and Ride </t>
  </si>
  <si>
    <t xml:space="preserve">New on-site cycle parking facilities at 5 rail stations and 4 Metrolink stations. </t>
  </si>
  <si>
    <t xml:space="preserve">3 – Partner Schools and Colleges </t>
  </si>
  <si>
    <t xml:space="preserve">Physical works to improve access, parking, safety and educational facilities for cyclists at 11 schools and colleges. </t>
  </si>
  <si>
    <t xml:space="preserve">CCA2  – Cycleways </t>
  </si>
  <si>
    <t xml:space="preserve">CCA2  – Partner Schools and Colleges </t>
  </si>
  <si>
    <t xml:space="preserve">CCA2  - Cycle Parking </t>
  </si>
  <si>
    <t xml:space="preserve">Partner Schools and Colleges </t>
  </si>
  <si>
    <t>Great North Cycleway 1 Gateshead town centre to Tyne Bridge</t>
  </si>
  <si>
    <t>Bottle bank improvements. Improved ramp from Swinburne Street</t>
  </si>
  <si>
    <t>GNC 3 John Dobson Street</t>
  </si>
  <si>
    <t xml:space="preserve">Entirely new streetscape.  Two-way segregated cycle track and widened footways taking up 2 of previous 4 lanes traffic lanes. Links to other routes </t>
  </si>
  <si>
    <t>SR 1.1 Elswick Road to City Centre</t>
  </si>
  <si>
    <t>Cycle lanes and traffic calming.</t>
  </si>
  <si>
    <t>SR1.2 Benwell Lane</t>
  </si>
  <si>
    <t>Segregated on road and off road cycle tracks with improved ped and cycle crossings.</t>
  </si>
  <si>
    <t>SR3.1 Exhibition Park to Town Moor</t>
  </si>
  <si>
    <t xml:space="preserve">Resign existing route. Works to underpass </t>
  </si>
  <si>
    <t>SR4.1 Brandling Park to Jesmond Dene Road</t>
  </si>
  <si>
    <t xml:space="preserve">Off road cycle-track on Brandling Park.  Raised table and Zebra crossing and change of priority. Widening of cycletracks on Great Nth Rd.  Improved ped and cycle-crossing facilities Upgraded Toucan crossing at Jesmond Dene Rd. </t>
  </si>
  <si>
    <t>SR4.3 Little Moor</t>
  </si>
  <si>
    <t>Widen and resurface path</t>
  </si>
  <si>
    <t>SR4.4 Broadway West to Brunton Lane</t>
  </si>
  <si>
    <t>On and off road cycle lanes / tracks with improved cycle and pedestrian crossing facilities</t>
  </si>
  <si>
    <t>SR6.4 City Stadium</t>
  </si>
  <si>
    <t>Provision of 3m cycleway and 3m pedestrian footpath</t>
  </si>
  <si>
    <t>SR 7.1 Ellison Place Bridge Link</t>
  </si>
  <si>
    <t xml:space="preserve">Traffic signal improvements plus on and off road cycle lanes / track </t>
  </si>
  <si>
    <t>RSS 1 Osborne Rd / Acorn Rd</t>
  </si>
  <si>
    <t>Shared space with space allocation for cyclists</t>
  </si>
  <si>
    <t>RSS 2 Heaton Road</t>
  </si>
  <si>
    <t>DIY 2 Jesmond South</t>
  </si>
  <si>
    <t xml:space="preserve"> Traffic improvement measures for cyclists / pedestrians, Cycle parking facilities &amp; Cycle safety facilities</t>
  </si>
  <si>
    <t>DIY 5 Ouseburn</t>
  </si>
  <si>
    <t>On-road surface path improvements, New on-road infrastructure,  Traffic improvement measures for cyclists / pedestrians &amp; Cycle parking facilities</t>
  </si>
  <si>
    <t>DIY 6 Fenham</t>
  </si>
  <si>
    <t>OCP 4  Cowgate Roundabout</t>
  </si>
  <si>
    <t>Contribution to cycling facilities introduced as part of major junction improvement project</t>
  </si>
  <si>
    <t>GA 1 Cycle Parking</t>
  </si>
  <si>
    <t xml:space="preserve">Provision of additional cycle parking along strategic routes and in retail centres </t>
  </si>
  <si>
    <t>Great North Cycleway in Gateshead</t>
  </si>
  <si>
    <t>provides almost 1.5kms of new/upgraded cycle route with associated improvements to signalised</t>
  </si>
  <si>
    <t>Coast Road Route in North Tyneside</t>
  </si>
  <si>
    <t xml:space="preserve">The Coast Road Cycle Route project will create a high standard cycling route from Tynemouth and the North Tyneside coast directly to Newcastle. </t>
  </si>
  <si>
    <t xml:space="preserve">City Centre Schemes CCAF2 </t>
  </si>
  <si>
    <t xml:space="preserve">Development Code and minor works schemes </t>
  </si>
  <si>
    <t xml:space="preserve">Durant Rd/Ellison Pl Improvmnts </t>
  </si>
  <si>
    <t>Segregated Cycle lane and quiet street link from John Dobson Street, University and eastern side of the city</t>
  </si>
  <si>
    <t xml:space="preserve">Brandling Village Ph2 </t>
  </si>
  <si>
    <t>School Safety Zone, Segregated Cycle route, link between Jesmond and City Centre</t>
  </si>
  <si>
    <t xml:space="preserve"> Elswick Road Ph 1 CCA </t>
  </si>
  <si>
    <t>Strategic Cycle Route – west from City Centre</t>
  </si>
  <si>
    <t xml:space="preserve"> Broadway-Brunton Lane Ph1 CCA </t>
  </si>
  <si>
    <t>Strategic Cycle Route</t>
  </si>
  <si>
    <t xml:space="preserve"> Heaton Road Cycle Ambition </t>
  </si>
  <si>
    <t>Retail area scheme continuation</t>
  </si>
  <si>
    <t xml:space="preserve">Benwell Lane Cycle Scheme </t>
  </si>
  <si>
    <t>Strategic cycle route</t>
  </si>
  <si>
    <t xml:space="preserve"> John Dobson St </t>
  </si>
  <si>
    <t>Segregated cycle route and urban realm improvements.</t>
  </si>
  <si>
    <t xml:space="preserve">Adelaide Tce </t>
  </si>
  <si>
    <t xml:space="preserve">Junction Improvements and Strategic Cycle route design </t>
  </si>
  <si>
    <t xml:space="preserve">Strategic Cycle Routes CCAF2 </t>
  </si>
  <si>
    <t xml:space="preserve">Streets for People CCAF2 </t>
  </si>
  <si>
    <t xml:space="preserve">Clayton Rd to Jesmond Dene Rd </t>
  </si>
  <si>
    <t xml:space="preserve">St Thos Churchyd to Clayton Rd </t>
  </si>
  <si>
    <t xml:space="preserve">City Centre Bus Loop Ph2 </t>
  </si>
  <si>
    <t xml:space="preserve">City Centre traffic improvements and cycle priority. </t>
  </si>
  <si>
    <t>Norfolk and Norwich Hospital hub</t>
  </si>
  <si>
    <t>Cycle parking</t>
  </si>
  <si>
    <t>North Park Avenue - UEA zebra</t>
  </si>
  <si>
    <t>New crossing</t>
  </si>
  <si>
    <t>CCAG1 UEA Hub</t>
  </si>
  <si>
    <t>The Avenues</t>
  </si>
  <si>
    <t>Signal upgrade with advance greens for cyclists and bigger ASLs, new crossing, cycle lanes, 20mph area, verge enhancement and parking management</t>
  </si>
  <si>
    <t>Alexandra Road - Park Lane (via Earlham Rd)</t>
  </si>
  <si>
    <t>Upgraded crossing</t>
  </si>
  <si>
    <t>Park Lane - Vauxhall Street</t>
  </si>
  <si>
    <t xml:space="preserve">Better traffic calming, removal of residents parking, upgraded crossing, contraflow cycling, extended 20mph limit </t>
  </si>
  <si>
    <t xml:space="preserve">Vauxhall Street - Bethel Street  </t>
  </si>
  <si>
    <t>Priority access to city centre from Inner Ring Road for cyclists and buses, including improved crossing of IRR</t>
  </si>
  <si>
    <t>Market hub</t>
  </si>
  <si>
    <t>Magdalen Street and Cowgate contraflow</t>
  </si>
  <si>
    <t>Contraflow cycling, upgraded crossing, dedicated signals for cyclists, cycle parking</t>
  </si>
  <si>
    <t>St Andrew's Plain hub</t>
  </si>
  <si>
    <t>Tombland &amp; Palace Street</t>
  </si>
  <si>
    <t>Reallocation of road space to cycling and walking, off carriageway cycle track, on carriageway cycle lanes, new formal and informal crossing, enhancement of public realm in historic space.</t>
  </si>
  <si>
    <t>Gilders Way - Cannell Green</t>
  </si>
  <si>
    <t>Enlarged crossing refuge, shared use path</t>
  </si>
  <si>
    <t>Heathgate - Valley Drive</t>
  </si>
  <si>
    <t>New traffic free path across heathland with motion sensitive lighting, widened shared use path, informal crossing, extended 20mph area.</t>
  </si>
  <si>
    <t>Munnings Road - Greenborough Road</t>
  </si>
  <si>
    <t>Tree lined cycle path and separate footpath across park, speed table informal crossing</t>
  </si>
  <si>
    <t>Salhouse Road (Hammond Way - Racecourse Inn)</t>
  </si>
  <si>
    <t xml:space="preserve">Two new crossings, </t>
  </si>
  <si>
    <t>20 mph areas</t>
  </si>
  <si>
    <t xml:space="preserve">Introducing 20mph zone  across whole city centre and 20 mph limit in Heartsease estate </t>
  </si>
  <si>
    <t>Simplify cycling and loading in pedestrian areas</t>
  </si>
  <si>
    <t>Standardising the times when cycling and loading allowed in restricted street</t>
  </si>
  <si>
    <t>Directional signage and clutter removal</t>
  </si>
  <si>
    <t>Whole pink pedalway and south section of blue pedalway signing and clutter reduction</t>
  </si>
  <si>
    <t>CCAG1 The Three Rivers Way Phase 1</t>
  </si>
  <si>
    <t>Hurricane Way - Heyford Road</t>
  </si>
  <si>
    <t> Improvements to an existing informal path, ahead of a permanent cycle link to be provided through development</t>
  </si>
  <si>
    <t>Taylors Lane (connector)</t>
  </si>
  <si>
    <t xml:space="preserve"> New shared use off road footpath cycle way linking  2 estates </t>
  </si>
  <si>
    <t>Fifers Lane / Ives Road / Heyford Road roundabout</t>
  </si>
  <si>
    <t xml:space="preserve">Roundabout improvements with new pedestrian and cycle crossing facilities and approach paths </t>
  </si>
  <si>
    <t>Bussey Road - Ives Road</t>
  </si>
  <si>
    <t xml:space="preserve">Improvements to make existing path into shared use including dropped kerbs </t>
  </si>
  <si>
    <t>Mile Cross Lane (Fiddlewood - Catton Grove Road)</t>
  </si>
  <si>
    <t xml:space="preserve"> New shared use footpath cycle link, widened footpath to shared use and improved pedestrian and cycle crossings at signalled junction </t>
  </si>
  <si>
    <t>Woodcock Rd / Catton Grove Rd roundabout</t>
  </si>
  <si>
    <t>Roundabout improvements with parallel zebra and cycle crossings</t>
  </si>
  <si>
    <t>Mile Cross - Angel Road via Pointers Field</t>
  </si>
  <si>
    <t xml:space="preserve">Shared use pedestrian cycle route across parkland </t>
  </si>
  <si>
    <t>Shipstone Rd / Angel Rd / Waterloo Rd junc</t>
  </si>
  <si>
    <t>Traffic calming and improved junction alignment</t>
  </si>
  <si>
    <t>Edward Street north</t>
  </si>
  <si>
    <t xml:space="preserve"> Relocation of a road closure and improved pedestrian &amp; cycle crossing facilities at a signalled junction </t>
  </si>
  <si>
    <t>St Crispin’s (St Georges - Botolph Street) Crossing</t>
  </si>
  <si>
    <t>Introduction of a new parallel pedestrian and cycle signalled crossing of the inner ring road and closure of a subway</t>
  </si>
  <si>
    <t>Golden Ball Street / Westlegate / All Saints Green</t>
  </si>
  <si>
    <t>City centre pedestrianisation and public realm improvements with new cycle facilities and crossings. New cycle parking</t>
  </si>
  <si>
    <t>All Saints Green / Brazengate / Queens Road</t>
  </si>
  <si>
    <t xml:space="preserve">Cycle lane improvements and improved pedestrian and cycle crossing of the inner ring road </t>
  </si>
  <si>
    <t>Lakenham Way</t>
  </si>
  <si>
    <t> Improved links to cycle route along old railway path</t>
  </si>
  <si>
    <t>Sandy Lane (Bessemer - Lakenham Way junctions)</t>
  </si>
  <si>
    <t xml:space="preserve">Shared use cycle facilities in vicinity of new supermarket and new toucan crossing on outer ring road </t>
  </si>
  <si>
    <t>Hall Road (Bessemer - Old Hall Road)</t>
  </si>
  <si>
    <t>Shared use footpath cycleway</t>
  </si>
  <si>
    <t>Ipswich Road - Old Hall Road</t>
  </si>
  <si>
    <t>Shared use footways cycle way and new refuge</t>
  </si>
  <si>
    <t>Cycle parking at hubs (yellow/blue)</t>
  </si>
  <si>
    <t>New cycle standard cycle parking and contribution to a secure cycle parking facility operated by a third party</t>
  </si>
  <si>
    <t>A11 North Slip To Cringleford.</t>
  </si>
  <si>
    <t xml:space="preserve">New cycle lane and refuge </t>
  </si>
  <si>
    <t>Eaton centre, including centre of old Cringleford</t>
  </si>
  <si>
    <t>Improved cycle provision  in Eaton &amp; Cringleford villages, including new cycle lanes, crossing points and upgrades to existing cycle infrastructure</t>
  </si>
  <si>
    <t>Bluebell Road (connector)</t>
  </si>
  <si>
    <t>Improved existing shared use facilities, new shared use facilities and a parallel zebra cycle crossing</t>
  </si>
  <si>
    <t>Eaton - Newmarket Road Toucan Crossing</t>
  </si>
  <si>
    <t> New Toucan crossing</t>
  </si>
  <si>
    <t xml:space="preserve">Newmarket Road (Unthank Road Hanover Road, excluding roundabout </t>
  </si>
  <si>
    <t>New stepped cycle track, improved existing shared use paths and cycle priority at side roads</t>
  </si>
  <si>
    <t>Magdalen Road</t>
  </si>
  <si>
    <t>New stepped cycle track and improved pedestrian and cycle facilities at a signalled junction</t>
  </si>
  <si>
    <t>St Clement's Hill (entrance to Sewell Park College)</t>
  </si>
  <si>
    <t>New cycle lane, kerb realignments, traffic calming &amp; cycle stands</t>
  </si>
  <si>
    <t xml:space="preserve">Chartwell Road / St Clements Hill / Spixworth Road </t>
  </si>
  <si>
    <t>Improved pedestrian and cycle signalled crossing facilities over the outer ring road</t>
  </si>
  <si>
    <t>20MPH areas (Blue)</t>
  </si>
  <si>
    <t xml:space="preserve">20mph zones introduced in St Clements Hill area, other areas to follow </t>
  </si>
  <si>
    <t>Cycle parking at hubs (blue)</t>
  </si>
  <si>
    <t>New cycle stands implemented</t>
  </si>
  <si>
    <t>20 mph areas (yellow)</t>
  </si>
  <si>
    <t>City centre 20mph restriction and traffic calming</t>
  </si>
  <si>
    <t>St George's Street / Colegate junction (on both routes)</t>
  </si>
  <si>
    <t>Repaving and junction improvements to benefit pedestrians and cyclists. New cycle stands</t>
  </si>
  <si>
    <t>Opie Street / Castle Meadow (on both routes)</t>
  </si>
  <si>
    <t xml:space="preserve"> Repaving to demarcate a cycle path </t>
  </si>
  <si>
    <t>City centre access strategy for cyclists</t>
  </si>
  <si>
    <t>Introduce contraflow cycling on one way streets in city centre and consolidate access times to pedestrianised areas</t>
  </si>
  <si>
    <t>Tyne Bridge to John Dobson St via Pilgrim St, Market St/New Bridge St W and Mosley Street</t>
  </si>
  <si>
    <t>With-flow cycle facilities on Mosley St reducing traffic lanes. Widening island and upgrade of traffic signals. Cycle facilities both on and off-carriageway along different sections.</t>
  </si>
  <si>
    <t>Thomas' Churchyard to Brandling Park</t>
  </si>
  <si>
    <t xml:space="preserve">Widening and resurfacing of existing tracks.  Parapet works.  Retaining walls adjacent to subway ramp.  Drainage and surface improvements at subway. </t>
  </si>
  <si>
    <t>Benfield Route</t>
  </si>
  <si>
    <t xml:space="preserve">Resign existing route. </t>
  </si>
  <si>
    <t>Adelaide Terrace</t>
  </si>
  <si>
    <t xml:space="preserve">Shared space with space allocation for cyclists </t>
  </si>
  <si>
    <t>DIY 1 Jesmond North</t>
  </si>
  <si>
    <t>On-road surface path improvements, New on-road infrastructure, Traffic improvement measures for cyclists / pedestrians &amp; Cycle parking facilities</t>
  </si>
  <si>
    <t>DIY 3 Heaton</t>
  </si>
  <si>
    <t>The Plain Roundabout - Project Delivery</t>
  </si>
  <si>
    <t>New on-road cycle infrastructure, and widened pedestrian area</t>
  </si>
  <si>
    <t xml:space="preserve">Riverside Routes – Thames </t>
  </si>
  <si>
    <t xml:space="preserve">Shared cycle and ped route Thames towpath improvements, New cycle/ ped river crossing, Widening and surface improvements to cycle routes in West Oxford, Improvements to Old Greyfriars Street and crossings of Thames Street
</t>
  </si>
  <si>
    <t xml:space="preserve">West Yorkshire </t>
  </si>
  <si>
    <t>Cycle Superhighway</t>
  </si>
  <si>
    <t>New on-road infrastructure</t>
  </si>
  <si>
    <t>Leeds 20mph zones</t>
  </si>
  <si>
    <t>Traffic improvement measures for cyclists/ pedestrians</t>
  </si>
  <si>
    <t>Bradford 20mph zones</t>
  </si>
  <si>
    <t>Canal Towpath</t>
  </si>
  <si>
    <t>Off-road surface path improvements</t>
  </si>
  <si>
    <t>Leeds Cycle Parking</t>
  </si>
  <si>
    <t>Cycle parking facilities</t>
  </si>
  <si>
    <t xml:space="preserve"> CityConnect Walking</t>
  </si>
  <si>
    <t>Other - promotional activities (community based)</t>
  </si>
  <si>
    <t>Go:Walking</t>
  </si>
  <si>
    <t>Other - walking promotion; community</t>
  </si>
  <si>
    <t>Go:walking phase 2</t>
  </si>
  <si>
    <t xml:space="preserve">Leeds City Centre Cycle Superhighway upgrades </t>
  </si>
  <si>
    <t xml:space="preserve">Bradford, Canal Road Corridor </t>
  </si>
  <si>
    <t xml:space="preserve">Canals: Upper Calder Valley, Airedale &amp; Huddersfield to Golcar
</t>
  </si>
  <si>
    <t xml:space="preserve">Huddersfield Town Centre  </t>
  </si>
  <si>
    <t xml:space="preserve">New on-road infrastructure
Traffic improvement measures
</t>
  </si>
  <si>
    <t xml:space="preserve">Castleford to Wakefield </t>
  </si>
  <si>
    <t xml:space="preserve">Off-road surface path </t>
  </si>
  <si>
    <t>York, Scarborough Bridge</t>
  </si>
  <si>
    <t>Bridge Improvements</t>
  </si>
  <si>
    <t>National Cycle Network</t>
  </si>
  <si>
    <t>Project</t>
  </si>
  <si>
    <t xml:space="preserve">Batch </t>
  </si>
  <si>
    <t>Birstall Lock to Melton Road NCN Link</t>
  </si>
  <si>
    <t>Signing Greater Manchester</t>
  </si>
  <si>
    <t>Reading Barriers</t>
  </si>
  <si>
    <t>Whitby Cinder Track Renewal</t>
  </si>
  <si>
    <t>Whitby Cinder Track Renewal - Construction</t>
  </si>
  <si>
    <t>Sewell Greenway Luton to Dunstable</t>
  </si>
  <si>
    <t>Rea Valley Longbridge</t>
  </si>
  <si>
    <t>Newbury-Thatcham</t>
  </si>
  <si>
    <t>Mirfeld - Yorkshire Detailed Design</t>
  </si>
  <si>
    <t>Lincoln City Centre NCN Links</t>
  </si>
  <si>
    <t>Ashton Court, Bristol</t>
  </si>
  <si>
    <t>Aylesbury Vale Parkway to Haydon</t>
  </si>
  <si>
    <t>Bristol &amp; Bath Railway Path</t>
  </si>
  <si>
    <t xml:space="preserve">Chilton Road, Upton </t>
  </si>
  <si>
    <t>Downs Link, Christ's Hospital</t>
  </si>
  <si>
    <t>Leigh Road, Wimborne</t>
  </si>
  <si>
    <t>Misbourne Greenway</t>
  </si>
  <si>
    <t xml:space="preserve">Fylde Coastal Path </t>
  </si>
  <si>
    <t>Liverpool Loopline</t>
  </si>
  <si>
    <t>Cinder Track, Scarborough</t>
  </si>
  <si>
    <t>Hs" Corridoor Sheffield to Doncaster</t>
  </si>
  <si>
    <t>Gooseholme Bridge, Kendal</t>
  </si>
  <si>
    <t>Sellafield</t>
  </si>
  <si>
    <t>Stckton to Seaham</t>
  </si>
  <si>
    <t>HS2 Bolsover</t>
  </si>
  <si>
    <t>Nottingham City Links</t>
  </si>
  <si>
    <t xml:space="preserve">Braintree Crossing </t>
  </si>
  <si>
    <t>Norwich City Centre</t>
  </si>
  <si>
    <t>Birmingham City Centre</t>
  </si>
  <si>
    <t>South Walls, Stafford</t>
  </si>
  <si>
    <t>Lias Line, Rugby to Leamington Spar</t>
  </si>
  <si>
    <t>Wolverehampton Wayfinding</t>
  </si>
  <si>
    <t>Cole Greenway</t>
  </si>
  <si>
    <t>Programme Management (inc Monitoring &amp; Evaluation)</t>
  </si>
  <si>
    <t>N/A</t>
  </si>
  <si>
    <t>West Yorkshire PTE (Metro)</t>
  </si>
  <si>
    <t>Local Cycling and Walking Infrastructure Plan (LCWIP)</t>
  </si>
  <si>
    <t>LCWIP Authorities</t>
  </si>
  <si>
    <t>Cycling Cities</t>
  </si>
  <si>
    <t>Newcastle &amp; Gateshead Councils</t>
  </si>
  <si>
    <t>Norfolk County &amp; Norwich City Councils</t>
  </si>
  <si>
    <t>West of England Combined Authority</t>
  </si>
  <si>
    <t>West Yorkshire Combined Authority</t>
  </si>
  <si>
    <t>Transport for Greater Manchester</t>
  </si>
  <si>
    <t>West Midlands Combined Authority</t>
  </si>
  <si>
    <t xml:space="preserve"> Total </t>
  </si>
  <si>
    <t>LCWIP Support Authorities</t>
  </si>
  <si>
    <t>Bedford</t>
  </si>
  <si>
    <t>Bracknell-Forest Council</t>
  </si>
  <si>
    <t>Cheshire East</t>
  </si>
  <si>
    <t>Cornwall</t>
  </si>
  <si>
    <t>Herefordshire</t>
  </si>
  <si>
    <t>Isle of Wight</t>
  </si>
  <si>
    <t>Lancashire, Blackburn &amp; Darwen and Blackpool Councils</t>
  </si>
  <si>
    <t>Liverpool City Region</t>
  </si>
  <si>
    <t>North Tyneside</t>
  </si>
  <si>
    <t xml:space="preserve">Poole &amp; Bournemouth Councils </t>
  </si>
  <si>
    <t xml:space="preserve">Reading, Wokingham &amp; West Berkshire Councils </t>
  </si>
  <si>
    <t>Sheffield City Region</t>
  </si>
  <si>
    <t>Stevenage Borough Council &amp; Hertfordshire County Council</t>
  </si>
  <si>
    <t>Warrington</t>
  </si>
  <si>
    <t>Wiltshire</t>
  </si>
  <si>
    <t>Wokingham</t>
  </si>
  <si>
    <t>A total of £1.5m was provided to a consultant to support the local authorities mentioned above.</t>
  </si>
  <si>
    <t>Local Growth Fund (LGF)</t>
  </si>
  <si>
    <t>Local Enterprise Partnership (LEP)</t>
  </si>
  <si>
    <t>Planned funding (£m)</t>
  </si>
  <si>
    <t>Cycling infrastructure (£m)</t>
  </si>
  <si>
    <t>Walking infrastructure (£m)</t>
  </si>
  <si>
    <t>Cycling/walking total (£m)</t>
  </si>
  <si>
    <t>Black Country</t>
  </si>
  <si>
    <t>Buckinghamshire Thames Valley</t>
  </si>
  <si>
    <t>Cheshire and Warrington</t>
  </si>
  <si>
    <t>Cornwall &amp; Isles of Scilly</t>
  </si>
  <si>
    <t>Coventry &amp; Warwickshire</t>
  </si>
  <si>
    <t>Cumbria</t>
  </si>
  <si>
    <t>D2N2 (Nottinghamshire)</t>
  </si>
  <si>
    <t>Dorset</t>
  </si>
  <si>
    <t>Enterprise M3</t>
  </si>
  <si>
    <t>Gfirst (Gloucestershire)</t>
  </si>
  <si>
    <t>Greater Birmingham and Solihull</t>
  </si>
  <si>
    <t>Greater Cambridge - Greater Peterborough</t>
  </si>
  <si>
    <t>Greater Lincolnshire</t>
  </si>
  <si>
    <t>Heart of the South West</t>
  </si>
  <si>
    <t>Hertfordshire</t>
  </si>
  <si>
    <t>Lancashire</t>
  </si>
  <si>
    <t>Leeds City</t>
  </si>
  <si>
    <t>Leicester and Leicestershire</t>
  </si>
  <si>
    <t>Liverpool City Region (Mersey travel)</t>
  </si>
  <si>
    <t>Greater Manchester</t>
  </si>
  <si>
    <t>New Anglia</t>
  </si>
  <si>
    <t>North East LEP</t>
  </si>
  <si>
    <t>Northamptonshire</t>
  </si>
  <si>
    <t>Oxfordshire</t>
  </si>
  <si>
    <t>SELEP</t>
  </si>
  <si>
    <t>SEMLEP</t>
  </si>
  <si>
    <t>SWLEP</t>
  </si>
  <si>
    <t>Solent</t>
  </si>
  <si>
    <t>Stoke-on-Trent and Staffordshire</t>
  </si>
  <si>
    <t>Swindon and Wiltshire</t>
  </si>
  <si>
    <t>Tees Valley Unlimited</t>
  </si>
  <si>
    <t>Thames Valley Berkshire</t>
  </si>
  <si>
    <t>The Marches</t>
  </si>
  <si>
    <t>West of England</t>
  </si>
  <si>
    <t>Worcestershire LEP</t>
  </si>
  <si>
    <t>Round</t>
  </si>
  <si>
    <t>Cycling infrastrcuture (£m)</t>
  </si>
  <si>
    <t>Cycling and walking total (£m)</t>
  </si>
  <si>
    <t>Scheme names</t>
  </si>
  <si>
    <t>Sustainable transport Development Funding</t>
  </si>
  <si>
    <t>This scheme is pencilled for Cycling only, however an Investment Proposal is yet to be received.</t>
  </si>
  <si>
    <t>1+2</t>
  </si>
  <si>
    <t>Sustainable Transport Links to E-W Rail’s arrival in Winslow</t>
  </si>
  <si>
    <t>9000m Dedicated shared use cycle / footway</t>
  </si>
  <si>
    <t>CrossRail: Impr Multi Modal Connectivity to Taplow Station</t>
  </si>
  <si>
    <t>3300m Dedicated shared use cycle / footway</t>
  </si>
  <si>
    <t xml:space="preserve">Stocklake Link Road Urban </t>
  </si>
  <si>
    <t>850m Dedicated shared use - Estimated cost for construction split 50/50.</t>
  </si>
  <si>
    <t>Eastern Link Road (South)</t>
  </si>
  <si>
    <t>2100m Dedicated shared use as part of new link road scheme - Estimated cost for construction split 50/50.</t>
  </si>
  <si>
    <t>Wycombe Town Centre &amp; SQTS</t>
  </si>
  <si>
    <t>1295m Footway / Shared space as part of alternative town centre route and associated highway schemes - Estimated cost for construction split 50/50.</t>
  </si>
  <si>
    <t>A355 Improvements</t>
  </si>
  <si>
    <t>940m Dedicated shared use as part of new Relief Road, east of Beaconsfield A355 - Estimated cost for construction split 50/50.</t>
  </si>
  <si>
    <t>Aylesbury South East Link Road (DfT retained scheme)</t>
  </si>
  <si>
    <t>1300m Dedicated shared use as part of new outer link road scheme - Estimated cost for construction split 50/50.</t>
  </si>
  <si>
    <t>Unknown</t>
  </si>
  <si>
    <t>Northgate Chester Central</t>
  </si>
  <si>
    <t xml:space="preserve">The Chester Bus Interchange includes provision for a contra flow cycling route on Gorse Stacks which will help to link the Bus Interchange to the wider Chester cycling network.  </t>
  </si>
  <si>
    <t>Thornton Energy Demonstrator</t>
  </si>
  <si>
    <t>Birchwood Pinchpoint</t>
  </si>
  <si>
    <t>Moss gate junction pedestrian and cycling improvements including advanced stop signs, crossings and upgraded shared use paths; Faraday Street toucan crossing. Part of holistic approach to scheme delivery.</t>
  </si>
  <si>
    <t>GMC Life Science Fund</t>
  </si>
  <si>
    <t>FE Skills</t>
  </si>
  <si>
    <r>
      <t xml:space="preserve">M62J8 </t>
    </r>
    <r>
      <rPr>
        <vertAlign val="superscript"/>
        <sz val="12"/>
        <rFont val="Arial"/>
        <family val="2"/>
      </rPr>
      <t>2</t>
    </r>
  </si>
  <si>
    <t>Renewal and refresh of pedestrian and cycle facilities at J8</t>
  </si>
  <si>
    <r>
      <t xml:space="preserve">Warrington Waterfront Phase 1 </t>
    </r>
    <r>
      <rPr>
        <vertAlign val="superscript"/>
        <sz val="12"/>
        <rFont val="Arial"/>
        <family val="2"/>
      </rPr>
      <t>2</t>
    </r>
  </si>
  <si>
    <t>Toucan crossing; shared use path on new section of highway; contra flow lane, pedestrian crossing facilities</t>
  </si>
  <si>
    <r>
      <t xml:space="preserve">Warrington West Station </t>
    </r>
    <r>
      <rPr>
        <vertAlign val="superscript"/>
        <sz val="12"/>
        <rFont val="Arial"/>
        <family val="2"/>
      </rPr>
      <t>2</t>
    </r>
  </si>
  <si>
    <t>Shared use cycle/pedestrian improvements; cycle storage facilities</t>
  </si>
  <si>
    <r>
      <t xml:space="preserve">Sydney Road Bridge </t>
    </r>
    <r>
      <rPr>
        <vertAlign val="superscript"/>
        <sz val="12"/>
        <rFont val="Arial"/>
        <family val="2"/>
      </rPr>
      <t>2</t>
    </r>
  </si>
  <si>
    <t>The bridge will be widened to provide access for pedestrians and cyclists but costs of this are not firmed up at this stage.</t>
  </si>
  <si>
    <r>
      <t xml:space="preserve">Crewe Green Roundabout </t>
    </r>
    <r>
      <rPr>
        <vertAlign val="superscript"/>
        <sz val="12"/>
        <rFont val="Arial"/>
        <family val="2"/>
      </rPr>
      <t>2</t>
    </r>
  </si>
  <si>
    <r>
      <t xml:space="preserve">Ellesmere Port Development Zone </t>
    </r>
    <r>
      <rPr>
        <vertAlign val="superscript"/>
        <sz val="12"/>
        <rFont val="Arial"/>
        <family val="2"/>
      </rPr>
      <t>2</t>
    </r>
  </si>
  <si>
    <t>One of the fundamental principles behind the development of the shared services hub and regeneration of the surplus sites on Coronation Road is to increase footfall into the town centre.  As such, accessibility and investment in infrastructure whether this be for private (highways, car parking, etc.) or public transport (bus, rail, cycling, walking, etc.) and general public realm improvements (including the Civic Square) will be part of the wider programme it moves forward.  This will link with other schemes including the Green Loop, which has the added value of connecting to employment sites.</t>
  </si>
  <si>
    <r>
      <t xml:space="preserve">Poynton Relief Road </t>
    </r>
    <r>
      <rPr>
        <vertAlign val="superscript"/>
        <sz val="12"/>
        <rFont val="Arial"/>
        <family val="2"/>
      </rPr>
      <t>2</t>
    </r>
  </si>
  <si>
    <t>Shared pedestrian/cycleway</t>
  </si>
  <si>
    <r>
      <t xml:space="preserve">Congleton Link Road </t>
    </r>
    <r>
      <rPr>
        <vertAlign val="superscript"/>
        <sz val="12"/>
        <rFont val="Arial"/>
        <family val="2"/>
      </rPr>
      <t>2</t>
    </r>
  </si>
  <si>
    <t>1 + 2</t>
  </si>
  <si>
    <t>LGFCIS_2 Newquay Growth Area</t>
  </si>
  <si>
    <t>LGFCIS_4 Bodmin Cornwall's Cycling Town</t>
  </si>
  <si>
    <t>LGFCIS_11 Bodmin Callywith</t>
  </si>
  <si>
    <t>LGFCIS_12 Redruth Strategic Employment Growth</t>
  </si>
  <si>
    <t>LGFCIS_14 Truro Western Corridor</t>
  </si>
  <si>
    <t>Coventry City Centre Public Realm</t>
  </si>
  <si>
    <t>The delivery of a major programme of public realm schemes around Coventry city centre has created a safer and more attractive environment for all road users including cyclists. The installation of cycle parking stands, the removal of traffic signals, the introduction of an city centre wide 20mph zone and road narrowing have all contributed towards achieving this.</t>
  </si>
  <si>
    <t>Coventry Rail Station Access Improvements</t>
  </si>
  <si>
    <t>The proposed works will provide a modern interchange enabling visitors accessing the station, including bus passengers using the Warwick Road corridor, to have a seamless journey onto rail services. It will contribute to the wider Friargate development scheme by providing an enhanced walking and cycling access to the station and beyond</t>
  </si>
  <si>
    <t>Friargate and City Centre Connectivity</t>
  </si>
  <si>
    <t>A452 Europa Way Corridor</t>
  </si>
  <si>
    <t>Kendal Transport Improvements</t>
  </si>
  <si>
    <t>LGF - Growth Deal 1</t>
  </si>
  <si>
    <t>Optimising Connectivity 1: : Bowness Bay and the Glebe (phase 1)</t>
  </si>
  <si>
    <t>Carlisle Transport Improvements</t>
  </si>
  <si>
    <t>Future LGF scheme (no current funded committed)</t>
  </si>
  <si>
    <t>Penrith Transport Improvements</t>
  </si>
  <si>
    <t>Optimising Connectivity Windermere Oxenholme Corridor19/01/2016 : Sustainable Access to Fellfoot</t>
  </si>
  <si>
    <t>Future LGF scheme (no current funded committed) Cost estimates as components not determined.</t>
  </si>
  <si>
    <t>Optimising Connectivity Windermere Oxenholme Corridor: : Bowness Bay and the Glebe (phase 2)</t>
  </si>
  <si>
    <t>Future LGF scheme (no current funded committed) ^ Cost estimates as components not fully determined.</t>
  </si>
  <si>
    <t>Optimising Connectivity Keswick Borrowdale Corridor: Thirlmere Loop</t>
  </si>
  <si>
    <t>Optimising Connectivity Keswick Borrowdale Corridor: Derwent Water Cycleway</t>
  </si>
  <si>
    <t>Optimising Connectivity World Heritage Way</t>
  </si>
  <si>
    <t>Optimising Connectivity: Penrith to Ullswater Corridor/Ullswater Way  Heritage Route</t>
  </si>
  <si>
    <t>Currently at Feasibility stage, and being developed. Business case not submitted to th LEP. Future LGF scheme (no current funded committed) ^ Cost estimates as components not fully determined.</t>
  </si>
  <si>
    <t>Bay Cycleway</t>
  </si>
  <si>
    <t>NOT LEP funded - Coastal Communities Funding</t>
  </si>
  <si>
    <t>Lakes and Dales Loop Cycleway</t>
  </si>
  <si>
    <t>NOT LEP funded - DfT LSTF funding 2015/16</t>
  </si>
  <si>
    <t>Seascale to Gosforth Cycleway</t>
  </si>
  <si>
    <t>Funding Source (TBC)</t>
  </si>
  <si>
    <t>Nottingham Cycle City Ambition Package</t>
  </si>
  <si>
    <t>Estimate from Nottingham City Council</t>
  </si>
  <si>
    <t>Nottingham EZ Sustainable Transport Package</t>
  </si>
  <si>
    <t>£2m on public transport/electric charging infrastructure</t>
  </si>
  <si>
    <t>Derby Cycle City and Placemaking</t>
  </si>
  <si>
    <t>D2N2 Sustainable Travel Programme</t>
  </si>
  <si>
    <t>Business case not developed yet so estimated at 1/3 with cycling, walking and public transport</t>
  </si>
  <si>
    <t>Bournemouth International Growth (BIG) Programme</t>
  </si>
  <si>
    <t xml:space="preserve">Chapel Gate (completed March 18)
• Cycle ways were widened where possible to the preferred 3m width.
• New tarmac across the scheme improved conditions of the cycle way.
• Provision of a new cycle link from the roundabout to the Aviation Park.
• Improved crossing facilities providing continuity of travel through the scheme.
Blackwater East &amp; West Junctions (started Sept 17)
• Current cycle facilities will be widened to the preferred 3m width. 
• New advanced stop lines for cyclists will be provided.
• Cycle phases within the signalised crossing will be provided.
Hurn
The following is proposed as part of the Hurn schemes:
• Current cycle facilities will be widened to the preferred 3m width.
• Improved crossing facilities providing continuity of travel through the scheme.
Wessex Field (awaiting planning permission, start 2019)
• Encourage sustainable travel by improving infrastructure facilities for pedestrians and cyclists.
Parley
The following is proposed as part of the Parley Cross and link road schemes:
• Urban realm improvements to the cycle and walk ways. 
• Improved crossing facilities providing continuity of travel through the scheme.
A348 Corridor (modelling underway)
Modelling is currently underway for the A348 corridor, aspiration for this route is that sustainable modes of transport will be given priority. 
</t>
  </si>
  <si>
    <t>Port of Poole Programme</t>
  </si>
  <si>
    <t xml:space="preserve">Port of Poole Programme is made up of 5 schemes which all contain elements of cycling and walking infrastructure:
Gravel Hill &amp; Dunyeats (completed 2016) 
• Widening the existing footway to construct the shared pedestrian/cycle lane to provide the missing cycle link connecting Merley to Poole Town Centre. 
• At Queen Anne Drive: widening the carriageway, upgrading the signals to provide a toucan crossing (suitable for both pedestrians and cyclists) and introducing a shared footway for pedestrians and cyclists around the junction.
• At Dunyeats Road Junction: introducing toucan crossings; one at the end of Dunyeat’s Road and one on the north side of the roundabout on Gravel Hill. The roundabout was not signalised (following proposals during engagement) but some work to a length of kerb line was made to help improve access to and from the Crematorium.
• Reducing the speed limit between Queen Anne Drive and Arrowsmith Road from 60mph to 40mph to help improve the safety for all road users.
Hatch Pond (completed 2016)
• Adding and upgrading signals to provide DDA compliant toucan crossings (suitable for both pedestrians and cyclists) throughout and introducing a shared footway for pedestrians and cyclists. Upgraded lighting, de-cluttering of signage/street furniture and highway resurfacing.
Poole Bridge (completed Dec 17)
• Conversion of footpath into a 2.5-metre-wide shared footway/cycleway
• Extension of shared footway/cycleway along the lifting spans
Townside Access (started Dec 17)
• Providing a network of unsegregated shared footway / cycleways throughout the Townside area
• Urban realm enhancements creating a sense of place.
• The provision of improved sustainable travel facilities will encourage an increased usage of walking and cycling for short trips. Any modal shift towards sustainable travel from the use of motorised vehicles will facilitate improvements in local air quality.
</t>
  </si>
  <si>
    <t>Gillingham Access to Growth</t>
  </si>
  <si>
    <t>Sustainable transport improvements – walking, cycling links between the development, station, town centre are proposed as part of this development; full business case to be completed by Summer 2018.</t>
  </si>
  <si>
    <t>Holes Bay</t>
  </si>
  <si>
    <t>Public realm infrastructure works are proposed as part of this development; full business case to be completed by Summer 2018.</t>
  </si>
  <si>
    <t>Lansdowne Business District</t>
  </si>
  <si>
    <t xml:space="preserve">This project will deliver package of infrastructure and urban realm improvements including: 
• Improving street scene, 
• Restricting motor vehicular movements
• Creation of public space along Holdenhurst Road
• Improved walking and cycling links to the main rail station
Full Business case to be completed by June 2018.
</t>
  </si>
  <si>
    <t>Wallisdown Connectivity</t>
  </si>
  <si>
    <t>Local Growth Funding has been allocated to upgrade a major Bournemouth-Poole commuter corridor, with emphasis on sustainable transport. Wallisdown is currently being modelled as part of the A348 Corridor (within the BIG Programme).</t>
  </si>
  <si>
    <t>Whitehill and Bordon Green Grid, Green Loop</t>
  </si>
  <si>
    <t>100% walking and cycling investment to develop walking and cycling infrastructure which will connect the new and existing communities of Whitehill and Bordon. Funding therefore split across the two headings.</t>
  </si>
  <si>
    <t>Bordon – Liss Link of the Shipwrights Way</t>
  </si>
  <si>
    <t>Dedicated pedestrian/cycle route which runs adjacent to the A325 to the south of Whitehill &amp; Bordon. The route links to the village of Greatham and then onwards to Liss Train Station on the Shipwrights Way long distance route.  100% walking and cycling investment, so split 50/50 across the two headings</t>
  </si>
  <si>
    <t>Guildford Riverside Route – Phase 1</t>
  </si>
  <si>
    <t>This Project delivered a 1.24 kilometre high-quality, traffic-free cycling and walking route along the River Wey &amp; Godalming Navigations towpath in Guildford.  100% walking and cycling investment, so split 50/50 across the two headings</t>
  </si>
  <si>
    <t>Andover Accessibility Improvements</t>
  </si>
  <si>
    <t>The project improved the attractiveness of and accessibility in the Step-Up town of Andover. It provides pedestrian crossing points, wider footways, disabled parking and environmental enhancements and upgrade existing street furniture focused on pedestrian accessibility improvements in conjunction with environmental improvements. Considered to be 100% investment in walking.</t>
  </si>
  <si>
    <t>Basingstoke pedestrian, cycling and accessibility</t>
  </si>
  <si>
    <t xml:space="preserve">A package of sustainable measures to improve pedestrian, cycling and accessibility in the Basingstoke. The package consists of 4 elements: 1.Ringway North / Rooksdown Accessibility Improvements. 2.Popley – Chineham Centre Pedestrian and Cycle Access Improvements 3.Merton School Popley Accessibility Improvements. 4.Western Way Basingstoke Crossing Upgrade. It is considered the first 3 should be split 50/50 between walking and cycling and the final element 100% walking. </t>
  </si>
  <si>
    <t xml:space="preserve">Fleet Station Access Improvements </t>
  </si>
  <si>
    <t>To improve the pedestrian and cycle network around Fleet Station, providing enhanced cycling infrastructure and safer crossing for those wishing to access the station. 100% walking and cycling investment, so split 50/50 across the two headings</t>
  </si>
  <si>
    <t xml:space="preserve">Petersfield to Queen Elizabeth County Park Cycle Route </t>
  </si>
  <si>
    <t xml:space="preserve">The improvement provided a cycle route linking Petersfield with the Queen Elizabeth Country Park and the existing cycle facility linking the Country Park to Clanfield and Horndean.  Considered to be 100% investment in cycling, though clearly pedestrians will be able to use the facility too. </t>
  </si>
  <si>
    <t xml:space="preserve">Winchester Accessibility, cycling and walking </t>
  </si>
  <si>
    <t>A package of sustainable measures to improve walking, cycling and accessibility in Winchester City, consisting of: 1. Accessibility improvements to Westgate and Western schools and in surrounding areas. 2. Improvements to the existing pedestrian crossing on St Pauls Hill, improving access to the railway station. 3.Provision of an uncontrolled crossing on Romsey Road near the junction with Upper High Street. The first element is 50% walking and 50% non-walking or cycling improvements.  The other two elements are considered to be 100% walking.</t>
  </si>
  <si>
    <t xml:space="preserve">Blackwater Valley Better Connectivity </t>
  </si>
  <si>
    <t>Package of sustainable transport (pedestrian, cycle and interlinking Blackwater, Frimley and Farnborough North stations) which provide improved access north to south and east to west through the northern part of the Blackwater Valley. 100% walking and cycling investment, so split 50/50 across the two headings.</t>
  </si>
  <si>
    <t xml:space="preserve">Egham Sustainable Transport Package </t>
  </si>
  <si>
    <t>This is a package of sustainable transport which included improving and extending the existing skeletal cycling network and improving walking facilities, together with bus priority and corridor improvements on the Heathrow airport bus route corridors.  Funding split the funding 30% towards, walking, 50% towards cycling and 20% other activities</t>
  </si>
  <si>
    <t>£1.9m</t>
  </si>
  <si>
    <t>Brooklands Business Park Accessibility</t>
  </si>
  <si>
    <t>Project consists of a range of transport measures to improve accessibility between Brooklands Business Park and Weybridge town centre via Weybridge rail station. This will include improved pedestrian, cycle and road infrastructure to benefit all users, and in particular encourage sustainable travel to and from Brooklands Business Park.  Have split the funding 20% towards, walking, 40% towards cycling and 40% public transport</t>
  </si>
  <si>
    <t>Staines Sustainable Transport Package Phase 1</t>
  </si>
  <si>
    <t>Package of measures that improved sustainable transport options in Stanwell, north Ashford and Staines town centre, thereby enhancing the southern access to Heathrow Airport and enabling the area to meet its latent growth potential.  The improvements made it easier, safer and more appealing for people to get around the area on foot, by bicycle and by public transport.  Split has been estimated at 35% towards, walking, 40% towards cycling and 15% public transport</t>
  </si>
  <si>
    <t>Whitehill &amp; Bordon Sustainable Transport Programme</t>
  </si>
  <si>
    <t>This builds on the Green Loop project and delivers a comprehensive package of walking and cycling investment connecting the new and existing communities of Whitehill and Bordon.  Split 50% walking and 50% cycling.</t>
  </si>
  <si>
    <t>Woking Sustainable Transport Package Phase 1</t>
  </si>
  <si>
    <t>The scheme consists of a sustainable transport package for walking and cycling infrastructure to support access to employment and to rail stations in the growth town of Woking. The project includes improved cycle links to rail stations and business park. Split 75% cycling and 25% walking</t>
  </si>
  <si>
    <t>To be allocated</t>
  </si>
  <si>
    <t>This is funding in the sustainable transport programme yet to be allocated.  As the schemes are yet to be identified our working assumption is that this we split 30% to walking, 30% to cycling and 40% to safety and public transport</t>
  </si>
  <si>
    <t xml:space="preserve">Basingstoke North Corridor A340 </t>
  </si>
  <si>
    <t>This scheme comprised primarily of two junction improvements but did include improvements to pedestrian/ cycle facilities which integrated housing developments to the nearby hospital and employment sites.  The estimated cost for this element was £0.5m, split equally between cycling and walking.</t>
  </si>
  <si>
    <t xml:space="preserve">A30/A331 The Meadows, Camberley </t>
  </si>
  <si>
    <t>The scheme is to improve the A30/A331 Meadows Gyratory junction to the west of Camberley, which serves as the primary access to the town centre and key employment areas.  It also includes provision of a footway/cycleway between Stanhope Road and Sainsbury’s superstore on the eastern side of the A331. In addition, a pedestrian/cycle phase will be introduced into the existing traffic signals.  An estimated split is cycling 15%, walking 15% of the total cost.</t>
  </si>
  <si>
    <t xml:space="preserve">Runnymede Roundabout </t>
  </si>
  <si>
    <t>Proposed enhancements to its layout and addition of signalling at this junction to Tackle congestion, reduce journey time and cost of travel and improve overall journey reliability.  The scheme also includes significant improvements to traffic management, and accessibility for pedestrians and cyclists to neighbouring areas &amp; the River Thames.  An estimated split is cycling 15%, walking 15% of the total cost.</t>
  </si>
  <si>
    <t xml:space="preserve">Whitehill &amp; Bordon Inner Relief Road Phase 2 &amp; A325 Integration Works </t>
  </si>
  <si>
    <t>The scheme is primarily focused on the provision of a new relief road, but includes elements to improve walking and cycling, particularly with respect to the A325 Integration Works which seek to integrate and link the existing town centre with the new development.  It is considered reasonable to estimate that the funding allocated to the Integration Works is a reasonable proxy for funding supporting cycling and walking and that it is split evenly between both</t>
  </si>
  <si>
    <t>Basingstoke SW Corridor to Growth (Phase 1 = A30 Winchester Rd roundabout))</t>
  </si>
  <si>
    <t>Scheme consists of significant highway works at this roundabout, but other than a general improvement to highway safety does not address cycling and walking directly</t>
  </si>
  <si>
    <t>Basingstoke SW Corridor to Growth (Phase 2 = A340/A3010 Thornycroft Roundabout)</t>
  </si>
  <si>
    <t>Scheme consists of significant highway works on this roundabout, but does incorporate pedestrian improvements through the introduction of a traffic light controlled cycle and pedestrian crossing on one arm of one of the roundabout.  The estimated cost for this element is £0.250m, split equally between cycling and walking.</t>
  </si>
  <si>
    <t xml:space="preserve">Farnborough Growth Package (A325) </t>
  </si>
  <si>
    <t>Detail of scheme is still to be developed but likely to include improvements to existing road network combined with pedestrian and cycling improvements associate with the proposed Civic Quarter in the town.  An estimated split is cycling 15%, walking 15% of the total cost.  Scope of scheme extended through allocation of additional LGF3 funding.</t>
  </si>
  <si>
    <t xml:space="preserve">Guildford Town Centre Transport Infrastructure Package </t>
  </si>
  <si>
    <t>A package of enhancements in Guildford Town Centre including the provision of a new pedestrian footbridge across the River Wey linking the railway station to the town centre</t>
  </si>
  <si>
    <t xml:space="preserve">Woking Town Centre Transport Infrastructure Package </t>
  </si>
  <si>
    <t>A package of enhancements in Woking Town Centre including the provision of a new bus rail interchange and associated highway improvements in the town.  An estimated split is cycling 5%, walking 10% of the total cost.</t>
  </si>
  <si>
    <t xml:space="preserve">Camberley Town Centre Highway Improvements </t>
  </si>
  <si>
    <t>Detail of scheme is still to be developed but likely to include improvements to existing road network combined with pedestrian and cycling improvements associate with the improvement to the town centre.  An estimated split is cycling 15%, walking 15% of the total cost</t>
  </si>
  <si>
    <t>Slyfield Area Regeneration Project/Clay Lane Link Road</t>
  </si>
  <si>
    <t>Scheme comprised provision of a new link road but did include some complementary cycling or walking improvements</t>
  </si>
  <si>
    <t>Basingstoke South-Western Corridor to Growth - Brighton Hill Roundabout</t>
  </si>
  <si>
    <t>Detail of scheme is still to be developed but is likely to primarily consist of significant highway works at a roundabout.  However there will probably be some associated pedestrian and cycling enhancements. An estimated split is cycling 5%, walking 5% of the total.  Scope of scheme extended through allocation of additional LGF3 funding</t>
  </si>
  <si>
    <t>Unlocking Guildford</t>
  </si>
  <si>
    <t>A strategically focused project consisting of a programme of linked transport infrastructure improvements.  The package includes the transformation of sustainable travel options linking the town centre to the Surrey Research Park, via the University of Surrey and Royal Surrey Hospital.  This element of the package costs £3.85m and is split equally between cycling and walking</t>
  </si>
  <si>
    <t>Station Approach, Winchester</t>
  </si>
  <si>
    <t>To redevelop and regenerate the Station approach area in central Winchester, including a comprehensive package of public realm and accessibility improvements, consisting of improving linkages between Winchester Station, the development site and the City Centre.  It is considered that 40% of the expenditure relates to improving walking and 5% to cycling.</t>
  </si>
  <si>
    <t>Blackwater Valley Gold Grid</t>
  </si>
  <si>
    <t>The package has a strong focus on sustainable transport, consisting of complementary improvements to public realm, public transport and the highway network.  The detail of the cycling and walking elements are being developed but it is estimated that 50% of the public realm elements contributed to walking and a further 20% of the sustainable transport elements for both walking and cycling</t>
  </si>
  <si>
    <t>A38 (N) Berkeley Bridge Replacement</t>
  </si>
  <si>
    <t>The new bridge structure includes a shared cycle and pedestrian way across the bridge which did not exist previously. The route is well used by cyclists less so by walkers, hence the split on funding. The costs are estimates as a proportion of the total spend</t>
  </si>
  <si>
    <t>Cinderford Northern Quarter Spine Road (phase 1)</t>
  </si>
  <si>
    <t xml:space="preserve">The internal road network
associated with both Phases of the development will be designed as 'quiet routes' to create a cycle friendly environment. Secure cycle parking, suitable lighting and good quality surfaces have been taken
into account in the design.
Signed and unsigned on-road cycle routes will provide connections with existing communities and existing forest trails.
</t>
  </si>
  <si>
    <t>Gloucester City Transport Hub</t>
  </si>
  <si>
    <t>Local road layout changes, new crossings based on pedestrian desire lines into city centre, crossing facilities and links to rail station and major public realm improvement. Significant benefits for pedestrians and bus users.,</t>
  </si>
  <si>
    <t>A419 Stonehouse Improvements</t>
  </si>
  <si>
    <t xml:space="preserve">This project runs parallel to national cycle route 45 with some on road sections. The project will provide enhancements as follows:- Downton Road/A419 a demand activated cyclist crossing facility which activates an ‘all red’ phase for motorised traffic. 
On Downton Road, an advance stop line for cyclists has been provided. 
At Oldends Lane, a toucan crossing will be provided replacing the existing dropped kerb crossing of A419.  
</t>
  </si>
  <si>
    <t>Cheltenham Spa Railway Station Imp.</t>
  </si>
  <si>
    <t xml:space="preserve">Provision of a new 2.5m wide, approx. 300m long shared cycle pedestrian access ramp from the A40/Lansdown Road (adjacent to high frequency bus service) to the rail station and linking directly with the Honeybourne Line cycle way. Provision of 300 cycle locking spaces at station forecourt, public bike pump and repair facility. This is not specific to the local growth funds but included as part of a combined scheme.    </t>
  </si>
  <si>
    <t>Abbeymead Avenue/Metz Way Imp.</t>
  </si>
  <si>
    <t>Shared cycleway improvements to reduce obstructions to pedestrians and cyclists along the Metz Way/Abbeymead Avenue corridor. Upgrading of 3 crossings to Toucan, providing links to existing facilities and widening the existing shared use footway/cycleway to reduce conflict between users. The improvements will promote sustainable travel for commuting and leisure users along this key route into Gloucester City Centre. Developed in consultation with Sustrans and Living Streets</t>
  </si>
  <si>
    <t>Lydney Transport  Strategy</t>
  </si>
  <si>
    <t>The proposed scheme is now made up of various cycle links across Lydney, including linking the town &amp; rail station to the harbour.The schemes have been advanced from previous work undertaken by Aecom (Barriers to cycling 2015) and Cycle Revolutions (cycle group).</t>
  </si>
  <si>
    <t>St Barnabas Roundabout</t>
  </si>
  <si>
    <t>Cycle safety scheme at a Stroud Road/A38 junction in Gloucester. Raised tables and on-road marking of cycle lanes.</t>
  </si>
  <si>
    <t>Gloucester Railway Station Improvements (see note*)</t>
  </si>
  <si>
    <t>Major refurbishment of pedestrian underpass at Gloucester rail station, creating vastly improved and fully accessible link from Gloucester Royal Hospital site &amp; wider Great Western Road area directly to Gloucester Rail and Bus Stations and onwards into the city centre.</t>
  </si>
  <si>
    <t>Cheltenham Cyber Park</t>
  </si>
  <si>
    <t>Detail not available yet , but the project will include significant sustainable transport elements and a strong objective to drive modal shift.</t>
  </si>
  <si>
    <t>Birmingham Cycle Revolution Phase 2</t>
  </si>
  <si>
    <t>Further £2.0m of local contribution funding allocated to BCR Phase 2 programme from Birmingham City Council</t>
  </si>
  <si>
    <t>One Station</t>
  </si>
  <si>
    <t>Making the Connections</t>
  </si>
  <si>
    <t>Snow Hill Public Realm</t>
  </si>
  <si>
    <t>Bourges Boulevard Phase 1</t>
  </si>
  <si>
    <t>Assuming that the council's corporate capital funding contribution paid for the carriageway, highway maintenance and public realm enhancements of this project then it would be a realistic assumption to ​say that the LEP contribution was spent entirely on the remaining footway and cycleway improvements split 50/50</t>
  </si>
  <si>
    <t>Bourges Boulevard Phase 2</t>
  </si>
  <si>
    <t>The majority of the sub-projects which constituted the wider BB2 project were dedicated to improvements in footway and cycling infrastructure in and around the public realm areas of the city centre​</t>
  </si>
  <si>
    <t>Junction 20</t>
  </si>
  <si>
    <t>Purely a vehicular traffic orientated project on the City's parkway network​</t>
  </si>
  <si>
    <t>Ely Southern Bypass</t>
  </si>
  <si>
    <t>Funding is not allocated to invidual schemes of the project. The only way of  calculating this would be to say that very roughly 5% of the scheme cost is for walking and cycling facilities. 5% of £49m = £2.45m and £6m = 8.17% of total scheme cost. Therefore 8.17% of £2.45m = £200,165</t>
  </si>
  <si>
    <t>Kings Dyke</t>
  </si>
  <si>
    <t>Shared footpath and cycleway is being installed at Kings Dyke, but this has been designed as part of the overall scheme. Therefore it really is difficult (apart from guessing) to extract an exact figure from the rest of the scheme</t>
  </si>
  <si>
    <t xml:space="preserve">Whittlesea and Manea </t>
  </si>
  <si>
    <t xml:space="preserve">The Manea and Whittlesea Stations project includes a pedestrian footbridge for Whittlesea Station. FDC are still waiting for the costs from Network Rail including a breakdown of what each scheme may cost.  There is currently no specific figure which can be provided </t>
  </si>
  <si>
    <t>Wisbech Access Strategy</t>
  </si>
  <si>
    <t>There is not one scheme within this project that is specifically dedicated to walking or cycling however, many of the projects such as the Freedom Bridge roundabout scheme included additional and improved pedestrian and cycling facilities.  This was a key issue that Cllrs raised in the Member Steering Group and the designers therefore included additional crossings etc to ensure that pedestrians and cyclists are catered for.  As these facilities are part of wider schemes we do not currently have a specific breakdown of what each of these will actually cost</t>
  </si>
  <si>
    <t>Go Skegness</t>
  </si>
  <si>
    <t>The investment relates to shared cycle/footway use</t>
  </si>
  <si>
    <t>Lincoln Transport Hub</t>
  </si>
  <si>
    <t xml:space="preserve">Costs relate to public realm and highway improvements, the Piazza and Sincil Street, which of course does include some cycling provision along the highway elements. </t>
  </si>
  <si>
    <t>Scunthorpe Town Centre</t>
  </si>
  <si>
    <t>would need to confirm when we receive the business case but there are public realm elements in Phase 2 of this project.</t>
  </si>
  <si>
    <t xml:space="preserve">SHIIP Phase 1 Mitigation Sites </t>
  </si>
  <si>
    <t>Public access included to the largest ecological mitigation site</t>
  </si>
  <si>
    <t>Tentercroft Street Growth Corridor</t>
  </si>
  <si>
    <t>Public Realm works inlcuding a proportion for walking and cyciling.</t>
  </si>
  <si>
    <t>Yeovil Western Corridor</t>
  </si>
  <si>
    <t>Walking and cycling elements are assumed to be funded from the LGF</t>
  </si>
  <si>
    <t>Torbay Western Corridor</t>
  </si>
  <si>
    <t>Bridge Road, Exeter</t>
  </si>
  <si>
    <t>Derriford Transport Scheme</t>
  </si>
  <si>
    <t>A382 widening, Newton Abbot</t>
  </si>
  <si>
    <t>Torquay Gateway</t>
  </si>
  <si>
    <t>Huntworth roundabout, Bridgwater</t>
  </si>
  <si>
    <t>Roundswell Phase 2 Access</t>
  </si>
  <si>
    <t>A39 Heywood Road roundabout</t>
  </si>
  <si>
    <t>Plymouth Northern Corridor junctions</t>
  </si>
  <si>
    <t>Plymouth Eastern Corridor cycle network</t>
  </si>
  <si>
    <t>Total cost £4.91m; local developer contribution is £1.49 million</t>
  </si>
  <si>
    <t>M5 Junction 25</t>
  </si>
  <si>
    <t>Forder Valley Link Road</t>
  </si>
  <si>
    <t>Plymouth Northern corridor strategic cycle network</t>
  </si>
  <si>
    <t>This funding was allocated direct to Plymouth City Council by the DfT but is being monitored through the LEP.  Total cost £3.51m; £883,000 of Plymouth City Council match funding £167,000 of developer contribution.</t>
  </si>
  <si>
    <t>A120 Little Hadham Bypass</t>
  </si>
  <si>
    <t>This by-pass is at the detailed design stage.  Although there is no provision for cycling along the by-pass, its construction will enable a safe route for cyclists through Little Hadham itself</t>
  </si>
  <si>
    <t>A602 Scheme</t>
  </si>
  <si>
    <t>This by-pass is at the detailed design stage.  Although there is no provision for cycling along the route, its construction will enable a safer alternative route for cyclists</t>
  </si>
  <si>
    <t>Croxley Rail Link</t>
  </si>
  <si>
    <t xml:space="preserve">there is no provision for cyclists and pedestrians under this major urban rail scheme.  However, the resulting realignment of the Metropolitan line will open cycling and walking provision. This scheme is unlikely to go ahead. Remaining funding will be diverted to other projects. </t>
  </si>
  <si>
    <t xml:space="preserve">A1M Growth Area Forum (includes Stevenage Joint Venture) </t>
  </si>
  <si>
    <t xml:space="preserve">This forms part of a major town centre regeneration scheme (£1bn+) for Stevenage.  Enhanced cycling and pedestrian routes will form key elements of this urban regeneration . £1.5m public realm project. </t>
  </si>
  <si>
    <t xml:space="preserve">M11/A10 Growth Area Forum </t>
  </si>
  <si>
    <t>Various infrastructure studies will be commissioned shortly which are very likely to include provision for cycling and walking</t>
  </si>
  <si>
    <t xml:space="preserve">M1/M25 Growth Area Forum (includes Hemel Task Force) </t>
  </si>
  <si>
    <t>Various infrastructure studies will be commissioned shortly which are very likely to include provision for cycling and walking. Included Hemel Public services forum and South Oxhey Phase 1. 10% was allocated to public realm</t>
  </si>
  <si>
    <t xml:space="preserve">South Oxhey Regeneration </t>
  </si>
  <si>
    <t>included in M1/M25 GAF</t>
  </si>
  <si>
    <t xml:space="preserve">Hatfield Station Urban Realm </t>
  </si>
  <si>
    <t xml:space="preserve">This project has resulted in improvements to Hatfield station including much improved pedestrian access and provision for commuter cycle storage. Included in transport packages. </t>
  </si>
  <si>
    <t xml:space="preserve">Stevenage BioScience Catalyst Highways </t>
  </si>
  <si>
    <t>Redevelopment of Hatfield Town Centre</t>
  </si>
  <si>
    <t xml:space="preserve">This is still at master-planning stage but will very likely result in improvements to pedestrian and cycling provision </t>
  </si>
  <si>
    <t>Transport Packages</t>
  </si>
  <si>
    <t>This is a package of relatively small transport improvements.  There is no specific provision for cycling</t>
  </si>
  <si>
    <t>Essex Road Improvements</t>
  </si>
  <si>
    <t xml:space="preserve">delivering 0.2km of new cycleway. Cost cannot be removed from new bridge development. A proportion approach of 10% has been agreed upon. </t>
  </si>
  <si>
    <t>Enterprise Zone: Infrastructure Interventions</t>
  </si>
  <si>
    <t>This project proposes upgrades to transport and soft infrastructure that will serve the Enterprise Zone at Maylands Business Park</t>
  </si>
  <si>
    <t>Humber</t>
  </si>
  <si>
    <t>Nil return</t>
  </si>
  <si>
    <t>East Lancashire Strategic Cycle Network</t>
  </si>
  <si>
    <t>100% cycling scheme</t>
  </si>
  <si>
    <t>Burnley-Pendle Growth Corridor</t>
  </si>
  <si>
    <t>Includes £0.5m sustainable transport/public realm improvements.</t>
  </si>
  <si>
    <t>A6 Broughton Bypass / Broughton Village improvements</t>
  </si>
  <si>
    <t>Provision of signal crossings and village improvements are considered to benefit cyclist/pedestrians equally.</t>
  </si>
  <si>
    <t>Darwen East Development Corridor</t>
  </si>
  <si>
    <t xml:space="preserve">The delivery of a single carriageway 30 mph residential road with footways and cycling facilities as follows - for a 750 metre length along the new stretch of carriageway. </t>
  </si>
  <si>
    <t>Preston Western Distributor</t>
  </si>
  <si>
    <t>C&amp;W elementsof the project tbc when busines case received</t>
  </si>
  <si>
    <t>M55 St Annes Link Road</t>
  </si>
  <si>
    <t>Pennine Gateway</t>
  </si>
  <si>
    <t>Blackpool Town Centre Quality Corridors</t>
  </si>
  <si>
    <t>Public Realm Improvements</t>
  </si>
  <si>
    <t>Blackburn Town Centre Improvements</t>
  </si>
  <si>
    <t>Preston City Centre Improvements</t>
  </si>
  <si>
    <t>North West Burnley Growth Corridor</t>
  </si>
  <si>
    <t>A650 Hard Ings Road</t>
  </si>
  <si>
    <t>A650 Tong Street</t>
  </si>
  <si>
    <t>Harrogate Road / New Line Junction</t>
  </si>
  <si>
    <t>A629 Halifax – Huddersfield</t>
  </si>
  <si>
    <t>M62 J24a</t>
  </si>
  <si>
    <t>50/50 split cycle / walking.</t>
  </si>
  <si>
    <t>A653 Leeds – Dewsbury</t>
  </si>
  <si>
    <t>Cooper Bridge</t>
  </si>
  <si>
    <t>LBIA Link Road</t>
  </si>
  <si>
    <t>Aire Valley Park &amp; Ride</t>
  </si>
  <si>
    <t>Leeds City Centre Network &amp; Interch.</t>
  </si>
  <si>
    <t>East Leeds Orbital Road (ELOR)</t>
  </si>
  <si>
    <t>Wakefield Eastern Relief Road</t>
  </si>
  <si>
    <t>Wakefield City Centre Package</t>
  </si>
  <si>
    <t>Glasshoughton Southern Link Road</t>
  </si>
  <si>
    <t>East Leeds Parkway</t>
  </si>
  <si>
    <t>HEBP</t>
  </si>
  <si>
    <t>Station Gateways</t>
  </si>
  <si>
    <t>York Northern Outer Ring Road</t>
  </si>
  <si>
    <t>York Central Access</t>
  </si>
  <si>
    <t>City Connect Cycle Programme Phase 1 and 2 Extension*</t>
  </si>
  <si>
    <t>current 50/50 split cycle / walking - split TBC.</t>
  </si>
  <si>
    <t>North City Centre Access Improvement programme</t>
  </si>
  <si>
    <t>It is anticipated that in the next few months a more refined estimate can be provided</t>
  </si>
  <si>
    <t>Connecting Leicester (Market Area)</t>
  </si>
  <si>
    <t>Figures are estimates.</t>
  </si>
  <si>
    <t>Hinckley LSTF</t>
  </si>
  <si>
    <t>On road cycleways, off road cycleways and shared use facilities.</t>
  </si>
  <si>
    <t>A50</t>
  </si>
  <si>
    <t>This is the output for phase 1. Phase 2 is currently at business case stage</t>
  </si>
  <si>
    <t>Space Park / Pioneer Park Infrastructure</t>
  </si>
  <si>
    <t>The scheme will produce public realm &amp; highway/Cycleway infrastructure at an estimated cost of £1m</t>
  </si>
  <si>
    <t>Sustainable Transport Enhancement Package</t>
  </si>
  <si>
    <t>Walking and Cycling schemes total of £35.6m LGF. This has been split equally into each column. A link to the full business cases for STEP Years 1 and 2 and Years 3 to 6 are provided below:-</t>
  </si>
  <si>
    <t>Liverpool City Centre Connectivity Scheme</t>
  </si>
  <si>
    <t>Scheme is predominately a cycling, walking and public realm package of initiatives.</t>
  </si>
  <si>
    <t>North Liverpool Key Corridor</t>
  </si>
  <si>
    <t>Best estimate of cycling and walking investment based on costs presented in the Full Business Case</t>
  </si>
  <si>
    <t>Knowsley Industrial Park (KIP)</t>
  </si>
  <si>
    <t xml:space="preserve">Approx £1,512,000 (27%) of total Budget is split between Cycling and Walking Infrastructure. Link to business case </t>
  </si>
  <si>
    <t>Key Route Network</t>
  </si>
  <si>
    <t>Approx £1,255,452 (5%) of total Budget is split between Cycling and Walking Infrastructure</t>
  </si>
  <si>
    <t>Active Travel Investment – Local Highway Authority GD1 and 2 Minor Works</t>
  </si>
  <si>
    <t>A combination of walking/ cycling schemes, and pedestrian/ cycle connectivity best estimates</t>
  </si>
  <si>
    <t>Active Travel Investment - TfGM GD2 Additional Priorities</t>
  </si>
  <si>
    <t>Attleborough Sustainable Transport Package</t>
  </si>
  <si>
    <t>Package revised following response to public consultation, to include more improvements to vehicle movement &amp; parking.</t>
  </si>
  <si>
    <t>Norwich Area Transportation Strategy A11 Corridor</t>
  </si>
  <si>
    <t>Sustainable transport has been a key element of this package, along with efficiency of bus services.</t>
  </si>
  <si>
    <t>Norwich Area Transportation Strategy City Centre Package</t>
  </si>
  <si>
    <t>Best estimate of shared sustainable elements within combined schemes, split 50/50.</t>
  </si>
  <si>
    <t>Thetford Sustainable Transport Package</t>
  </si>
  <si>
    <t>Project refocused on access to Thetford Enterprise Park &amp; asset management, with minimal improvement to pedestrian flow through town.</t>
  </si>
  <si>
    <t>Great Yarmouth Package</t>
  </si>
  <si>
    <t>Estimate is based upon specified cycle &amp; pedestrian schemes, although the remaining transport improvements will include some small spend on such.</t>
  </si>
  <si>
    <t>Bury St Edmunds Integrated &amp; Sustainable Transport Improvements</t>
  </si>
  <si>
    <t xml:space="preserve">Many shared used facilities, costs therefore split 50/50. </t>
  </si>
  <si>
    <t>Beccles Southern Relief Road</t>
  </si>
  <si>
    <t>Many shared used facilities, costs therefore split 50/50.</t>
  </si>
  <si>
    <t>Horden Rail Station</t>
  </si>
  <si>
    <t xml:space="preserve">• 80m of new access roads and footways from nearby highways
• Estimated cost of pedestrian infrastructure
</t>
  </si>
  <si>
    <t>Northern Access Corridor</t>
  </si>
  <si>
    <t>• Plans not yet finalised but it is proposed that they consist of improvements for cyclists and pedestrians</t>
  </si>
  <si>
    <t>A1056 Weetslade Corridor</t>
  </si>
  <si>
    <t xml:space="preserve">• 2525m of widened or improved footways
• 20 new pedestrian crossing facilities
</t>
  </si>
  <si>
    <t>A1058 Coast Road</t>
  </si>
  <si>
    <t xml:space="preserve">• Estimated cost split
• 460m of widened or improved footways
• 970m of new cycle ways
• 5 new pedestrian crossing facilities
</t>
  </si>
  <si>
    <t>A19 Employment Corridor Access Improvements</t>
  </si>
  <si>
    <t xml:space="preserve">• 1,640m of widened or improved footways  
• 4 new pedestrian crossing facilities  
</t>
  </si>
  <si>
    <t>A19 to North Bank of Tyne (Swans site and Port of Tyne)</t>
  </si>
  <si>
    <t xml:space="preserve">• 315m of widened or improved footway 
• 7km of widened cycle ways
</t>
  </si>
  <si>
    <t>Lindisfarne Corridor</t>
  </si>
  <si>
    <t xml:space="preserve">• estimated costs
• 1,220m of widened or improved footway
• 440m of new cycle ways
• 1 new pedestrian crossing 
</t>
  </si>
  <si>
    <t>Traffic movements along A185/a194/a19 (The Arches)</t>
  </si>
  <si>
    <t xml:space="preserve">• Estimated costs 
• expected to deliver 11 new pedestrian crossing facilities and 398m of pedestrian guardrail  
• 0.862km of widened or improved footway to be delivered
</t>
  </si>
  <si>
    <t>South Shields Transport Interchange</t>
  </si>
  <si>
    <t xml:space="preserve">• 2 pedestrian crossings to be delivered
• Estimated cost of pedestrian infrastructure based on 1 crossing costing approx. £40k
</t>
  </si>
  <si>
    <t>Sunderland Low Carbon Zone</t>
  </si>
  <si>
    <t xml:space="preserve">• Estimated cost allocations 
• 1,767m of widened/improved footways to be delivered • 2,967m of new cycle way forecast to be delivered  
• 11 new pedestrian crossing facilities 
</t>
  </si>
  <si>
    <t>Netpark Phase 3</t>
  </si>
  <si>
    <t>• Estimated cost of infrastructure with cost evenly split • Creation of internal highway 0.95km  with cycle and footpaths along the full length opening up access to Phase 3 of the technology park. Costs are integral to the wider scheme.</t>
  </si>
  <si>
    <t>East Pilgrim Street</t>
  </si>
  <si>
    <t>Includes creation of a new cycle path linking into wider Newcastle city centre cycle network</t>
  </si>
  <si>
    <t>IAMP (LGF project with transport elements)</t>
  </si>
  <si>
    <t xml:space="preserve">•  Estimated cost evenly divided between cycling and walking infrastructure.
•  LGF Round 3 project. Includes the creation of 3.98km of cycle and footpaths opening up access in to a strategic 150ha employment site north of Nissan. Costs are integral to the wider scheme.
</t>
  </si>
  <si>
    <t>Smart Commuter</t>
  </si>
  <si>
    <t>Exact split for cycling and walking TBC. The Smart Commuter project will bring live and user-focused travel information to Northamptonshire whilst implementing a number of innovative network improvements to improve the efficiency of existing transport network and to enable growth.  There are a number of improvements which will benefit cyclists and pedestrians.  Existing cycle infrastructure (both on-road and off-road) and walking routes will be improved.  The focus will be primarily on utilising the latest technology rather than more traditional engineering schemes involving ‘hard’ infrastructure and expensive materials.   Better way-finding and digital signage will play a key role. It will include lane detectors to alert motorists of cycle lanes.   Visibility will be enhanced through Smart Lighting systems. Signal improvements at busy junctions will include pedestrian sensors to reduce waiting time.  The successful cycle hire scheme (CycleConnect) will be further developed and integrated within the new approach to travel information, involving variable message signs, totems and a travel portal, to promote its use and also enable users to better plan their journey.  Overall the project will not only enhance the journey for those pedestrians and cyclists already using the network for their daily commute, but will also promote the use of these modes of travel as part of sustainable multi-modal travel.  This is part of a focus on users and the end-to end journey rather than specific modes in isolation.</t>
  </si>
  <si>
    <t>Smart Corridor</t>
  </si>
  <si>
    <t xml:space="preserve">Exact split for cycling and walking TBC. The Smart Corridors project will showcase the latest developments in infrastructure and technology in a series of demonstration corridors.  Some of the key components are outlined in a document (attached) which has been produced to explain more about the concept of Smart Corridors.  Investment will be focused on four busy  transport corridors, each of which are the focus for considerable development involving new homes and jobs, that lead into Northampton town centre.  Details of the specific investment cycling and walking related components outlined in this document and their deployment through the Smart Commuter and Smart Corridor projects are at feasibility and preliminary design stages.  An important part of this work is looking at how added value can be created through implementing a comprehensive package of technology components at the same time and in the same place complemented by better information to users and the use of crowd sourcing.  Further details and costs will be available before end of March 2016.  Implementation of works will start later in 2016.  </t>
  </si>
  <si>
    <t xml:space="preserve">Science Vale Cycle Network Improvements </t>
  </si>
  <si>
    <t xml:space="preserve">Bicester London Road - Level Crossing - phase 1 Cycle/Ped Crossing </t>
  </si>
  <si>
    <t>Facility is for both cycling and pedestrians</t>
  </si>
  <si>
    <t>Winnaway Cycle Route</t>
  </si>
  <si>
    <t>Shared space scheme</t>
  </si>
  <si>
    <t>Backhill Cycle &amp; Pedestrian Tunnel</t>
  </si>
  <si>
    <t>Access to Headington</t>
  </si>
  <si>
    <t>The split between modes is a best guess at this stage. 65% Cycling and 24% walking.</t>
  </si>
  <si>
    <t>SCAAP</t>
  </si>
  <si>
    <t xml:space="preserve">Various public realm improvements </t>
  </si>
  <si>
    <t>JAAP (LGF Round 2)</t>
  </si>
  <si>
    <t>A127 Kent Elms</t>
  </si>
  <si>
    <t>Provision of crossing and infrastructure</t>
  </si>
  <si>
    <t>A127 The Bell</t>
  </si>
  <si>
    <t>A127 Maintenance</t>
  </si>
  <si>
    <t>Maintenance to the off carriageway cycle route &amp; footways</t>
  </si>
  <si>
    <t>TGSE LSTF Southend</t>
  </si>
  <si>
    <t>New Cycle Hub at Southend Central Station and Airport Business Park proposals</t>
  </si>
  <si>
    <t>TGSE LSTF Thurrock</t>
  </si>
  <si>
    <t xml:space="preserve">LSTF settlement predominantly associated with enhancing public transport with some secondary benefits to improving walking </t>
  </si>
  <si>
    <t>East Sussex Integrated - Eastbourne and South Wealden LSTF walking &amp; cycling package</t>
  </si>
  <si>
    <t>Estimated allocations as part of programme of schemes</t>
  </si>
  <si>
    <t>Hastings and Bexhill LSTF walking and cycling package</t>
  </si>
  <si>
    <t>Eastbourne town centre LSTF access &amp; improvement package</t>
  </si>
  <si>
    <t>£3m towards public realm improvements in Eastbourne town centre as part of programme of works associated with Arndale shopping centre extension .  Remainder of spend to go towards other schemes related predominantly to the functionality of the Ring Road and other schemes which support movement and access into the town centre, which may include further improvements for pedestrians and cyclists (assumed a further £1m between the two</t>
  </si>
  <si>
    <t>East Sussex Integrated - Hailsham / Polegate / Eastbourne Sustainable transport corridor</t>
  </si>
  <si>
    <t>Estimated allocation as measures predominately bus based</t>
  </si>
  <si>
    <t>Kent Integrated - Sustainable Access to Maidstone Employment areas (River Medway Cycle Path East Farleigh - Aylesford)</t>
  </si>
  <si>
    <t>The scheme will deliver shared benefits for pedestrians and cyclists as the scheme improves facilities for both walking and cycling commuting</t>
  </si>
  <si>
    <t>Kent Integrated - Sustainable Access to Education and Employment (Delivering Kent's Right of Way Improvement Plan)</t>
  </si>
  <si>
    <t>Kent Thameside LSTF: Integrated Door to Door Journeys</t>
  </si>
  <si>
    <t>Programme of works therefore spend on walking and cycling for 17/18-20/21 is estimated</t>
  </si>
  <si>
    <t>West Kent LSTF: Tackling Congestion</t>
  </si>
  <si>
    <t>Kent Integrated - Kent Sustainable interventions supporting growth Delivery</t>
  </si>
  <si>
    <t>Tonbridge Town Centre Redevelopment</t>
  </si>
  <si>
    <t>Strood town centre: journey time and accessibility enhancements</t>
  </si>
  <si>
    <t>Action Plan for Strood is still being compiled.  Figures given are as accurate as possible at this stage.</t>
  </si>
  <si>
    <t>Chatham town centre: placemaking and public realm package</t>
  </si>
  <si>
    <t>Estimate as the Chatham Masterplan is still being finalised and designs are yet to be put together.  Cycling improvements in Chatham will be funded from the Cycling Action Plan project</t>
  </si>
  <si>
    <t>Medway Cycling Action Plan</t>
  </si>
  <si>
    <t>The entire project aims to improve cycling infrastructure in Medway.  Within this there will be some improvements to existing facilities which will have a positive impact on pedestrian facilities.</t>
  </si>
  <si>
    <t>Medway City Estate connectivity improvements</t>
  </si>
  <si>
    <t>Phase 1 of the works on Medway City Estate have revolved around improvements for vehicles.  Phase 2 will provide pedestrian and cycle improvements.  Phase 2 works are still being planned so exact costs are unknown at this stage.</t>
  </si>
  <si>
    <t>Thurrock Cycling Network</t>
  </si>
  <si>
    <t>To deliver the next tranche of Thurrock’s cycling network which supports its health agenda.</t>
  </si>
  <si>
    <t>Essex LSTF</t>
  </si>
  <si>
    <t>Delivery by March 2017: Somnes Avenue shared use cycleway;Cycle storage at rail stations</t>
  </si>
  <si>
    <t>Basildon Integrated Transport Package</t>
  </si>
  <si>
    <t>Delivery by March 2016: Laindon to Station shared cyclewa. Delivery by March 2021 -  still at design stage so not defined – estimated costs: Basildon Town Centre regeneration including shared space– details of scheme not defined but will include pedestrian and cycle improvements; Shared use cycle/pedestrian routes; Endeavour Drive bus / cycle link – shared space.</t>
  </si>
  <si>
    <t>Chelmsford City Integrated Transport Package: Chelmsford Station / Station Square / Mill Yard</t>
  </si>
  <si>
    <t>Walking infrastructure includes public realm.</t>
  </si>
  <si>
    <t>Essex Local RBS - A414 Harlow to Chelmsford RBS: Highway asset renewal, traffic management,</t>
  </si>
  <si>
    <t>Costs include the replacement of a tunnel with a bridge for vehicles, and the relocation of parking.</t>
  </si>
  <si>
    <t>congestion relief, cycling, safety &amp; public transport measures</t>
  </si>
  <si>
    <t>Programmed for 2018/19 to 2019/20 (Therefore exact level of spend on walking and cycling not yet confirmed)</t>
  </si>
  <si>
    <t>Essex Local RBS - A414 Maldon to Chelmsford RBS: Highway asset renewal, traffic management, congestion relief, cycling, safety &amp; public transport measures</t>
  </si>
  <si>
    <t>Walking and cycling facilities incorporated into junction improvement works</t>
  </si>
  <si>
    <t>Colchester LSTF</t>
  </si>
  <si>
    <t>Improved pedestrian and cycling facilities on Mile End Road linking the North Growth Area Urban Extension to the station and town centre; improvements to close gaps in the existing cycle network</t>
  </si>
  <si>
    <t>Colchester ITP (Town Centre)</t>
  </si>
  <si>
    <t>Improvement to pedestrian links within the Town Centre focussed on access to bus stops; Traffic signal improvements including changes to pedestrian crossings and addition of cycle phases;Stanway Cycle Package</t>
  </si>
  <si>
    <t>Colchester ITP (Borough-wide)</t>
  </si>
  <si>
    <t>Relocation of Pedestrian/cycle crossing; Additional components to be determined</t>
  </si>
  <si>
    <t>Smarter Routes to Employment</t>
  </si>
  <si>
    <t xml:space="preserve">&gt;2 km of new/improved shared use paths / cycle track.
&gt;4,000 dwellings and 400 business premises provided with improved access to the guided busway corridor.
&gt;5% increase on walking and cycling trips using the guided busway shared use path (measured against baseline).
&gt;5% increase in use of cycle parking at key interchanges and employment destinations.
&gt;50% increase in cycle trips on busway cycleway.
&gt;33% Increase in usage of NCN in Dunstable and Luton.
&gt;20% improvement over base lines in cycling mode share of journeys to college and to key employment sites 
</t>
  </si>
  <si>
    <t>The Exchange at Aylesbury</t>
  </si>
  <si>
    <t>Public Realm improvements and outdoor events infrastructure in Aylesbury town centre ensuring fully accessible space for Paralympic events.</t>
  </si>
  <si>
    <t>Growing Bletchley Station</t>
  </si>
  <si>
    <t>Improved pedestrian links between the railway station and Bletchley Town Centre.</t>
  </si>
  <si>
    <t>Walking and cycling elements to be funded from the LGF</t>
  </si>
  <si>
    <t>“</t>
  </si>
  <si>
    <t>Plymouth Charles Cross enhancement</t>
  </si>
  <si>
    <t>Marsh Barton Railway Station</t>
  </si>
  <si>
    <t>This funding was allocated direct to Plymouth City Council by the DfT as part of the Growth Deal announcement.  Total cost £3.51m; £883,000 of Plymouth City Council match funding £167,000 of developer contribution.</t>
  </si>
  <si>
    <t>Houghton Barton Link, Newton Abbot</t>
  </si>
  <si>
    <t>Toneway capacity improvement, Taunton</t>
  </si>
  <si>
    <t>Huntspill Energy Park, Bridgwater</t>
  </si>
  <si>
    <t>Plymouth Central Railway Station</t>
  </si>
  <si>
    <t>Sustainable Transport Exemplar Programme (STEP)</t>
  </si>
  <si>
    <t xml:space="preserve">Programme concluded 31 March 2018, after three years of delivery.
Programme is anticipated to have delivered:
31,059 Metres of New Cycleway
22,495 Metres of Improved Cycleway
6 Toucan Crossings
2 Puffin Crossings
2 Bridge Replacements
A final delivery report will be completed in 2018/19.
Of the £15,317,192 total expenditure, £9,734,807 spent on cycling and walking infrastructure, with the remaining £5,582,385 being utilised on other sustainable transport projects, such as bus priority activities and traffic management measures.
</t>
  </si>
  <si>
    <t>Fareham/Gosport Package (not including M27 Junction 10 retained scheme): St Margaret's Roundabout and Peel Common; A27 Station Roundabout and Gudge Heath Lane; A27 Dualling; Newgate lane South</t>
  </si>
  <si>
    <t xml:space="preserve">Estimates only as full scheme is not yet determined. Significant infrastructure improvements to the highways network in Fareham and Gosport, this will include new, upgraded and safer cycling and walking routes. </t>
  </si>
  <si>
    <t>Station Quarter North</t>
  </si>
  <si>
    <t>Public realm improvements with a link to Southampton Central Station</t>
  </si>
  <si>
    <t>Hard Interchange</t>
  </si>
  <si>
    <t>Estimated as scheme costs do not break down into cycling and walking elements, this can be requested by the scheme lead if required. Transport interchange with improvements to public realm and cycling facilities forming part of the project.</t>
  </si>
  <si>
    <t>Dunsbury Hill Farm</t>
  </si>
  <si>
    <t>Estimated as scheme costs do not break down into cycling and walking elements. New access road to delivery business growth. Part of project will include new footway provision and cycling route improvements.</t>
  </si>
  <si>
    <t>Solent Recreation Mitigation Partnership</t>
  </si>
  <si>
    <t xml:space="preserve">Estimated as scheme costs do not break down into cycling and walking elements. Unlocking green space to allow for housing growth in other areas. Improvements to recreational areas, including cycling and walking provision will be provided. </t>
  </si>
  <si>
    <t>Solent Gateways</t>
  </si>
  <si>
    <t xml:space="preserve">Estimates only as full scheme is not yet determined.  Improvements to connectivity between Southampton and the Isle of Wight. The project will provide cycle and walking infrastructure together with public realm improvements. </t>
  </si>
  <si>
    <t>North Whiteley</t>
  </si>
  <si>
    <t>Estimates only as full scheme is not yet determined. New access road to unlock housing, design will include improved cycling and walking provision as part of the infrastructure package and supporting sustainable means of travel.</t>
  </si>
  <si>
    <t>LSTP</t>
  </si>
  <si>
    <t>City Centre Access</t>
  </si>
  <si>
    <t>Tamworth Enterprise Quarter</t>
  </si>
  <si>
    <t>LGF Sustainable Transport Package</t>
  </si>
  <si>
    <t>Upgrading and construction  of cycle routes in Swindon and installation of pedestrian crossings near schools to encourage walking.</t>
  </si>
  <si>
    <t>Chippenham Station Hub</t>
  </si>
  <si>
    <t>Lift to footbridge and public realm, including signposting, in front of station</t>
  </si>
  <si>
    <t>Sustainable Access to Employment Programme 2016/2020</t>
  </si>
  <si>
    <t xml:space="preserve">A number of the cycling schemes will be primarily designed for cycle access improvements, but will also be of benefit to pedestrians. The remainder of the funding will be used for improved bus / rail network access. 
Future years are predicted spend only.
</t>
  </si>
  <si>
    <t>Newbury: Kings Road Link Road</t>
  </si>
  <si>
    <t>Bracknell: Warfield Link Road</t>
  </si>
  <si>
    <t xml:space="preserve">Newbury: London Road Industrial Estate </t>
  </si>
  <si>
    <t>Wokingham: Arborfield Cross Relief Road</t>
  </si>
  <si>
    <t>Newbury: Sandleford Park</t>
  </si>
  <si>
    <t>Reading: Green Park Railway Station</t>
  </si>
  <si>
    <t>Bracknell: Coral Reef Roundabout</t>
  </si>
  <si>
    <t>Slough: Rapid Transit Ph 1</t>
  </si>
  <si>
    <t xml:space="preserve">Sustainable Transport: NCN 422 </t>
  </si>
  <si>
    <t>Amended as totals were greater than 100%</t>
  </si>
  <si>
    <t xml:space="preserve">Sustainable Transport: A4 Cycle (with Bucks) </t>
  </si>
  <si>
    <t>Slough: A332 Improvements</t>
  </si>
  <si>
    <t xml:space="preserve">Reading: South Reading MRT phase 1 </t>
  </si>
  <si>
    <t>Reading: South Reading MRT phase 2</t>
  </si>
  <si>
    <t xml:space="preserve">Wokingham: Thames Valley Park and Ride </t>
  </si>
  <si>
    <t>Reading: East Reading MRT Phase 1</t>
  </si>
  <si>
    <t>Reading: East Reading MRT Phase 2</t>
  </si>
  <si>
    <t>Bracknell: Martins Heron Roundabout</t>
  </si>
  <si>
    <t>Maidenhead: Station Access</t>
  </si>
  <si>
    <t>Slough: A355 route</t>
  </si>
  <si>
    <t xml:space="preserve">Bracknell: Town Centre Regeneration Infrastructure </t>
  </si>
  <si>
    <t xml:space="preserve">Slough: Langley Station Access </t>
  </si>
  <si>
    <t xml:space="preserve">Slough: Burnham Station Access </t>
  </si>
  <si>
    <t>Reading: South Reading MRT Phases 3-4</t>
  </si>
  <si>
    <t>Estimated</t>
  </si>
  <si>
    <t xml:space="preserve">Newbury: Railway Station </t>
  </si>
  <si>
    <t>Wokingham: Winnersh Relief Road Phase 2</t>
  </si>
  <si>
    <t>Maidenhead Town Centre: Missing Links</t>
  </si>
  <si>
    <t xml:space="preserve">Bracknell: A3095 Corridor </t>
  </si>
  <si>
    <t>Wokingham: Winnersh Parkway</t>
  </si>
  <si>
    <t>Shrewsbury Integrated Transport Package</t>
  </si>
  <si>
    <t>The figures have changed since the previous submission;  the actual contract award value is different to the estimated value prior to completion of final designs.</t>
  </si>
  <si>
    <t>Oxon Link Road</t>
  </si>
  <si>
    <t>Hereford City Transport Package</t>
  </si>
  <si>
    <t>Of the £40.6m project budget, £6m will be spent on public realm improvements including a transport hub at the train station and walking and cycling improvements on three roads locally.  The delivery of the City Link Road also included the delivery of 800m of new shared use footway/cycleway alongside and the cost of that is contained within the CLR costs.</t>
  </si>
  <si>
    <t>South Wye Transport Package</t>
  </si>
  <si>
    <t>This may change once the full business case has been submitted and then signed off.</t>
  </si>
  <si>
    <t>Telford Eastern Gateway</t>
  </si>
  <si>
    <t>Assume 2.5% of capital spent on each mode.</t>
  </si>
  <si>
    <t>Telford Growth Point Package</t>
  </si>
  <si>
    <t>Telford Bus Station</t>
  </si>
  <si>
    <t>Newport Innovation and Enterprise Park</t>
  </si>
  <si>
    <t>Not yet determined. Again assume 2.5% of capital spent.</t>
  </si>
  <si>
    <t>Shrewsbury Flaxmill Maltings</t>
  </si>
  <si>
    <t>Sustainable Transport Package 15/16</t>
  </si>
  <si>
    <t>Sustainable Transport Package 16/17</t>
  </si>
  <si>
    <t>Sustainable Transport Package 17/18</t>
  </si>
  <si>
    <t>Composite Bridge</t>
  </si>
  <si>
    <t>Shared use facility</t>
  </si>
  <si>
    <t>Saw Close, Bath Public Realm</t>
  </si>
  <si>
    <t>Town Square, Weston-super-Mare</t>
  </si>
  <si>
    <t>Sustainable Transport Package Programme Allocation</t>
  </si>
  <si>
    <t>Estimated. Schemes yet to be approved</t>
  </si>
  <si>
    <t>Weston-super-Mare Town Centre Transport Enhancement Scheme</t>
  </si>
  <si>
    <t>Estimated proportions</t>
  </si>
  <si>
    <t>A39 Bences Garage Junction Transport Improvement Scheme</t>
  </si>
  <si>
    <t>Estimated 15% for improved crossing and footway</t>
  </si>
  <si>
    <t>Pinch Points/Sustainable Transport Package Programme Allocation</t>
  </si>
  <si>
    <t xml:space="preserve">Estimated. Schemes yet to be approved </t>
  </si>
  <si>
    <t>Scarborough Bridge, York</t>
  </si>
  <si>
    <t>Major enhancement to the links to and across Scarborough Bridge in the centre of York. This will include cycle/walk way linked to national networks and also to the new York Central Enterprise Zone</t>
  </si>
  <si>
    <t>Cathedral Square; Public realm</t>
  </si>
  <si>
    <t xml:space="preserve">This scheme involved the demolition and rebuilding of shops, together with the creation of a large new pedestrian square; total scheme cost was £20M. The £500K went towards the reallocation/ realignment of road space, which enabled the square to be created. </t>
  </si>
  <si>
    <t>Hoobrook Link road</t>
  </si>
  <si>
    <t>A new link road to relieve congestion on Kidderminster's road network and to open-up brownfield land for redevelopment. Total scheme cost; £16.2M. 600m of new shared use paths were included in the scheme; the two sums of £7K are the pro rata Growth Deal contribution to the cost of the paths.</t>
  </si>
  <si>
    <t>Phase 3 of the Southern Link Road (A4440)</t>
  </si>
  <si>
    <t>This project to upgrade the A4440 to dual carriageway is hugely important, not least because it has unlocked land for employment and housing development. Developer contributions will fund a new bridleway bridge (approximate cost £3M) over the widened A4440.</t>
  </si>
  <si>
    <t>Worcestershire Parkway Regional Interchange</t>
  </si>
  <si>
    <t xml:space="preserve">Total scheme cost £28.8M. This scheme includes a 300m shared-use access path, two bike sheds and a new footbridge (over the railway) to give foot access to the station. Cycling and walking contribution figures are pro rata sums for the LGF contribution. </t>
  </si>
  <si>
    <t>Kidderminster Railway Station</t>
  </si>
  <si>
    <t>Total scheme cost £4.3M. Scheme includes a new bike shed (contribution quoted is pro rata).</t>
  </si>
  <si>
    <t>Darlington</t>
  </si>
  <si>
    <t>Hartlepool</t>
  </si>
  <si>
    <t>Middlesbrough</t>
  </si>
  <si>
    <t>Redcar and Cleveland</t>
  </si>
  <si>
    <t>Stockton-on-Tees</t>
  </si>
  <si>
    <t>Blackburn with Darwen</t>
  </si>
  <si>
    <t>Blackpool</t>
  </si>
  <si>
    <t>Cheshire West and Chester</t>
  </si>
  <si>
    <t>Greater Manchester Combined Authority</t>
  </si>
  <si>
    <t>Liverpool City Region Combined Authority</t>
  </si>
  <si>
    <t>East Riding of Yorkshire</t>
  </si>
  <si>
    <t>Kingston upon Hull, City of</t>
  </si>
  <si>
    <t>North East Lincolnshire</t>
  </si>
  <si>
    <t>North Lincolnshire</t>
  </si>
  <si>
    <t>North Yorkshire</t>
  </si>
  <si>
    <t>York</t>
  </si>
  <si>
    <t>Sheffield City Region Combined Authority</t>
  </si>
  <si>
    <t>Derby</t>
  </si>
  <si>
    <t>Derbyshire</t>
  </si>
  <si>
    <t>Leicester</t>
  </si>
  <si>
    <t>Leicestershire</t>
  </si>
  <si>
    <t>Lincolnshire</t>
  </si>
  <si>
    <t>Nottingham</t>
  </si>
  <si>
    <t>Nottinghamshire</t>
  </si>
  <si>
    <t>Rutland</t>
  </si>
  <si>
    <t>Herefordshire, County of</t>
  </si>
  <si>
    <t>Shropshire</t>
  </si>
  <si>
    <t>Staffordshire</t>
  </si>
  <si>
    <t>Stoke-on-Trent</t>
  </si>
  <si>
    <t>Telford and Wrekin</t>
  </si>
  <si>
    <t>Warwickshire</t>
  </si>
  <si>
    <t>Worcestershire</t>
  </si>
  <si>
    <r>
      <t>West Midlands ITA</t>
    </r>
    <r>
      <rPr>
        <vertAlign val="superscript"/>
        <sz val="12"/>
        <color theme="1"/>
        <rFont val="Arial"/>
        <family val="2"/>
      </rPr>
      <t xml:space="preserve">2 </t>
    </r>
  </si>
  <si>
    <t>Central Bedfordshire</t>
  </si>
  <si>
    <t>Essex</t>
  </si>
  <si>
    <t>Luton</t>
  </si>
  <si>
    <t>Norfolk</t>
  </si>
  <si>
    <t>Peterborough</t>
  </si>
  <si>
    <t>Southend-on-Sea</t>
  </si>
  <si>
    <t>Suffolk</t>
  </si>
  <si>
    <t>Thurrock</t>
  </si>
  <si>
    <t>Bracknell Forest</t>
  </si>
  <si>
    <t>Brighton and Hove</t>
  </si>
  <si>
    <t>Buckinghamshire</t>
  </si>
  <si>
    <t>East Sussex</t>
  </si>
  <si>
    <t>Hampshire</t>
  </si>
  <si>
    <t>Kent</t>
  </si>
  <si>
    <t>Medway</t>
  </si>
  <si>
    <t>Milton Keynes</t>
  </si>
  <si>
    <t>Portsmouth</t>
  </si>
  <si>
    <t>Reading</t>
  </si>
  <si>
    <t>Slough</t>
  </si>
  <si>
    <t>Southampton</t>
  </si>
  <si>
    <t>Surrey</t>
  </si>
  <si>
    <t>West Berkshire</t>
  </si>
  <si>
    <t>West Sussex</t>
  </si>
  <si>
    <t>Windsor and Maidenhead</t>
  </si>
  <si>
    <t>Bath and North East Somerset</t>
  </si>
  <si>
    <t>Bournemouth UA</t>
  </si>
  <si>
    <t>Bristol, City of</t>
  </si>
  <si>
    <t>Devon</t>
  </si>
  <si>
    <t>Gloucestershire</t>
  </si>
  <si>
    <t>North Somerset</t>
  </si>
  <si>
    <t>Plymouth</t>
  </si>
  <si>
    <t>Poole</t>
  </si>
  <si>
    <t>Somerset</t>
  </si>
  <si>
    <t>South Gloucestershire</t>
  </si>
  <si>
    <t>Swindon</t>
  </si>
  <si>
    <t>Torbay</t>
  </si>
  <si>
    <t>Total funding in England (outside London)</t>
  </si>
  <si>
    <t>For 2017/18 and 2018/19 the figures for Cornwall, Greater Manchester and the West of England are notional due those authorities taking part in the business rate retention trial.</t>
  </si>
  <si>
    <r>
      <rPr>
        <b/>
        <sz val="12"/>
        <color theme="1"/>
        <rFont val="Arial"/>
        <family val="2"/>
      </rPr>
      <t xml:space="preserve">NOTE: </t>
    </r>
    <r>
      <rPr>
        <sz val="12"/>
        <color theme="1"/>
        <rFont val="Arial"/>
        <family val="2"/>
      </rPr>
      <t>Figures above represent the total funding provided to local authorities through Integrated Transport Block. Estimate assumes 11% of funds are used for cycling and walking.</t>
    </r>
  </si>
  <si>
    <t>Highways Maintenance Block (needs and incentive elements)</t>
  </si>
  <si>
    <t>Durham</t>
  </si>
  <si>
    <t>Northumberland</t>
  </si>
  <si>
    <t>Gateshead</t>
  </si>
  <si>
    <t>Newcastle</t>
  </si>
  <si>
    <t>South Tyneside</t>
  </si>
  <si>
    <t>Sunderland</t>
  </si>
  <si>
    <t>Halton</t>
  </si>
  <si>
    <t>West Midlands CA</t>
  </si>
  <si>
    <t>C&amp;PCA</t>
  </si>
  <si>
    <t>WECA</t>
  </si>
  <si>
    <t>Birmingham City Council, Isle of Wight Council and Sheffield City Council receive their highways maintenance funding through operational Highways Maintenance PFI projects.</t>
  </si>
  <si>
    <r>
      <rPr>
        <b/>
        <sz val="12"/>
        <color theme="1"/>
        <rFont val="Arial"/>
        <family val="2"/>
      </rPr>
      <t>NOTE:</t>
    </r>
    <r>
      <rPr>
        <sz val="12"/>
        <color theme="1"/>
        <rFont val="Arial"/>
        <family val="2"/>
      </rPr>
      <t xml:space="preserve"> Figures above represent the total funding provided to local authorities through Highways Maintenance Fund. Pre 18/19 estimates assumes 5% on cycling and walking, 9% post 18/19 following funding formula amendments.</t>
    </r>
  </si>
  <si>
    <t>National Air Quality Plan - Early Measures Fund</t>
  </si>
  <si>
    <t>Basildon Council &amp; Rochford District Council</t>
  </si>
  <si>
    <t>Charging point installations</t>
  </si>
  <si>
    <t>Project to install a mixture of slow and rapid charging points at key sites across Basildon and Rochford (e.g. rail stations, retail centres, taxi ranks, leisure parks).</t>
  </si>
  <si>
    <t>Flagship cycle routes</t>
  </si>
  <si>
    <t>Project to construct cycle routes in key areas identified in Essex’s previous cycle strategies.</t>
  </si>
  <si>
    <t>Taxi licensing initiatives</t>
  </si>
  <si>
    <t>Project to incentivise taxi drivers switching to ULEV models through waiving licensing fees and some running costs.</t>
  </si>
  <si>
    <t>Wedmore Vale cycle route</t>
  </si>
  <si>
    <t>Project to construct a cycle route in Wedmore Vale.</t>
  </si>
  <si>
    <t>Middlesbrough Borough Council</t>
  </si>
  <si>
    <t>Variable Messaging signage</t>
  </si>
  <si>
    <t>Project to implement VMS technology which will be used to give traffic alerts and improve flow, as well as alerting around other safety conditions and promoting sustainable transport</t>
  </si>
  <si>
    <t xml:space="preserve">Junction improvements package </t>
  </si>
  <si>
    <t>Project includes an overall package of complementary measures, a link road on Windward Way, the signalisation of North Road and Snowdown Road, junction improvements and cycleway improvements on Vulcan Street.</t>
  </si>
  <si>
    <t>Newcastle City Council, North Tyneside Council and Gateshead Council</t>
  </si>
  <si>
    <t xml:space="preserve">Go Smarter awareness campaign </t>
  </si>
  <si>
    <t>Project involves running behavioural change campaigns for low-emission vehicles and active travel options in schools and workplaces, which have been run before in the area, with evidenced past success.</t>
  </si>
  <si>
    <t xml:space="preserve">Cycle route provision  </t>
  </si>
  <si>
    <t>Project to improve cycle infrastructure in the Durham Road/Felling Bypass commuting corridor in Gateshead.</t>
  </si>
  <si>
    <t>Traffic management and monitoring</t>
  </si>
  <si>
    <t>Project to configure large car parks with an ANPR system integrated with the traffic management centre to divert drivers away from busy areas when necessary.</t>
  </si>
  <si>
    <t>Bus-based traffic management</t>
  </si>
  <si>
    <t>Project to build on previous early implementation funding to encourage bus uptake through bus-based highway interventions, comprised of general traffic management measures and more specific bus priority.</t>
  </si>
  <si>
    <t>Traffic signal technology</t>
  </si>
  <si>
    <t>Project to implement new control strategies at key junctions, offering junctions SCOOT, MOVA or fixed time technology, and upgrade traffic loops.</t>
  </si>
  <si>
    <t xml:space="preserve">City dressing and car share campaign </t>
  </si>
  <si>
    <t>Project to introduce signposting around Leeds for public to reduce emissions and raising awareness, including variable signs and increased car sharing.</t>
  </si>
  <si>
    <t xml:space="preserve">Charging point installations </t>
  </si>
  <si>
    <t>Project to install rapid charging points at 13 key locations across Leeds, and facilitate ULEV uptake by offering free parking with them.</t>
  </si>
  <si>
    <t>Scoot to School scheme</t>
  </si>
  <si>
    <t>Project to encourage scooter use to school through a package of workshop and teaching materials to be delivered to 30 schools to achieve modal shift from cars to active travel.</t>
  </si>
  <si>
    <t xml:space="preserve">ULEV uptake for SMEs </t>
  </si>
  <si>
    <t>Project to raise awareness of how to incorporate ULEVs into business fleets, help business to identify vehicles suitable for ULEV transition.</t>
  </si>
  <si>
    <t xml:space="preserve">Electric taxi lease scheme </t>
  </si>
  <si>
    <t>Project to promote the adoption of electric taxis by reducing the entry cost barriers through a try before you buy taxi lease scheme.</t>
  </si>
  <si>
    <t xml:space="preserve">Upgrading council vehicles to low-emission models </t>
  </si>
  <si>
    <t>Project to upgrade council-specific vehicles (e.g refuse collectors), which have not benefitted from previous OLEV Plug-In Grants due to their unusual nature, to cleaner alternatives.</t>
  </si>
  <si>
    <t>ULEV taxi leasing scheme</t>
  </si>
  <si>
    <t>Supporting the uptake of ULEV taxis by leasing taxis to drivers.</t>
  </si>
  <si>
    <t>Cycle improvements</t>
  </si>
  <si>
    <t>Expanding cycle networks along key traffic corridors to ensure safe cycling routes.</t>
  </si>
  <si>
    <t>Southampton City Council &amp; New Forest District Council</t>
  </si>
  <si>
    <t>Project to construct cycle routes along roads identified as in exceedance.</t>
  </si>
  <si>
    <t xml:space="preserve">Clean Air Day/Comms </t>
  </si>
  <si>
    <r>
      <t>Project to co-ordinate a national clean air day to promote sustainable and active travel, including a scaled down comms campaign to support the cycling measures.</t>
    </r>
    <r>
      <rPr>
        <sz val="12"/>
        <color rgb="FF000000"/>
        <rFont val="Arial"/>
        <family val="2"/>
      </rPr>
      <t xml:space="preserve"> </t>
    </r>
  </si>
  <si>
    <t>National Productivity Investment Fund regional breakdown</t>
  </si>
  <si>
    <t>Region</t>
  </si>
  <si>
    <t>EA</t>
  </si>
  <si>
    <t>Cambs and Peterborough CA</t>
  </si>
  <si>
    <t>EM</t>
  </si>
  <si>
    <t>Derby City UA</t>
  </si>
  <si>
    <t>Derbyshire County Council</t>
  </si>
  <si>
    <t>NE</t>
  </si>
  <si>
    <t>NECA North Tyneside Council</t>
  </si>
  <si>
    <t>TVCA Darlington Borough Council</t>
  </si>
  <si>
    <t>NECA Sunderland City Council</t>
  </si>
  <si>
    <t>TVCA Middlesbrough Council</t>
  </si>
  <si>
    <t>NECA Newcastle City Council</t>
  </si>
  <si>
    <t>NECA Durham Council</t>
  </si>
  <si>
    <t>NECA Gateshead Council</t>
  </si>
  <si>
    <t>TVCA Redcar and Cleveland Borough Council</t>
  </si>
  <si>
    <t>NECA South Tyneside Council</t>
  </si>
  <si>
    <t>NW</t>
  </si>
  <si>
    <t>LCRCA Wirral Borough Council</t>
  </si>
  <si>
    <t>Cumbria CC</t>
  </si>
  <si>
    <t>GMCA Stockport</t>
  </si>
  <si>
    <t>LCRCA Liverpool City Council</t>
  </si>
  <si>
    <t>Blackpool UA</t>
  </si>
  <si>
    <t>Blackburn Darwen</t>
  </si>
  <si>
    <t>GMCA Manchester City</t>
  </si>
  <si>
    <t>SE</t>
  </si>
  <si>
    <t>Buckinghamshire CC</t>
  </si>
  <si>
    <t>SW</t>
  </si>
  <si>
    <t>Devon CC</t>
  </si>
  <si>
    <t>Wiltshire Council</t>
  </si>
  <si>
    <t>WM</t>
  </si>
  <si>
    <t>WMCA Birmingham City Council</t>
  </si>
  <si>
    <t>Stoke-on-Trent Council</t>
  </si>
  <si>
    <t>WMCA Walsall Council</t>
  </si>
  <si>
    <t>WMCA Solihull Metropolitan Borough Council</t>
  </si>
  <si>
    <t>YH</t>
  </si>
  <si>
    <t>WYCA Calderdale Metropolitan Borough Council</t>
  </si>
  <si>
    <t>SCRCA Sheffield City Council</t>
  </si>
  <si>
    <t>East Riding Yorkshire</t>
  </si>
  <si>
    <t>York Council</t>
  </si>
  <si>
    <t>WYCA Bradford Metropolitan District Council</t>
  </si>
  <si>
    <t>WYCA Leeds City Council</t>
  </si>
  <si>
    <t>SCRCA Doncaster Metropolitan Borough Council</t>
  </si>
  <si>
    <t>SCRCA Rotherham Metropolitan Borough Council</t>
  </si>
  <si>
    <r>
      <rPr>
        <b/>
        <sz val="12"/>
        <color theme="1"/>
        <rFont val="Arial"/>
        <family val="2"/>
      </rPr>
      <t>NOTE:</t>
    </r>
    <r>
      <rPr>
        <sz val="12"/>
        <color theme="1"/>
        <rFont val="Arial"/>
        <family val="2"/>
      </rPr>
      <t xml:space="preserve"> Figures above represent the total funding provided through the National Productivty Investment Fund. £77m for cycling and walking estimated via review of programme content. </t>
    </r>
  </si>
  <si>
    <t>Tranche</t>
  </si>
  <si>
    <t>Asset type</t>
  </si>
  <si>
    <t>DfT funding</t>
  </si>
  <si>
    <t>2A</t>
  </si>
  <si>
    <t xml:space="preserve">Heworth Roundabout </t>
  </si>
  <si>
    <t>Strengthening, re-waterproofing  and traffic signal renewal of A184 / A185 elevated junction.</t>
  </si>
  <si>
    <t>Structure</t>
  </si>
  <si>
    <t>A605 Thrapston to County boundary maintenance</t>
  </si>
  <si>
    <t>Major asset renewal/upgrade along 17km of the A605 from Thrapston to County Boundary</t>
  </si>
  <si>
    <t>Maintenance</t>
  </si>
  <si>
    <t>Burton upon Trent river crossings maintenance</t>
  </si>
  <si>
    <t>Replacing severely distorted bearings on St. Peter?s Bridge.</t>
  </si>
  <si>
    <t>Maintaining connectivity using lifecycle planning</t>
  </si>
  <si>
    <t>Surface treatment of 11 sections of road, and refurbishment of 7 highway structures.</t>
  </si>
  <si>
    <t>Bristol and Bath&amp;NES</t>
  </si>
  <si>
    <t>A4 and A4174 Strategic routes major maintenance</t>
  </si>
  <si>
    <t>Maintenance and enhancement works along the A4 from Keynsham Bypass, Bath Road, A4174.</t>
  </si>
  <si>
    <t>A589 Greyhound Bridge refurbishment</t>
  </si>
  <si>
    <t>Refurbishment of Greyhound Bridge to avoid implementing weight restrictions.</t>
  </si>
  <si>
    <t>Stockport</t>
  </si>
  <si>
    <t>A6 Viaduct waterproofing and repair</t>
  </si>
  <si>
    <t>A new waterpoof slab on the A6 Wellington Road Viaduct.</t>
  </si>
  <si>
    <t>Southend</t>
  </si>
  <si>
    <t>Southend highway flood reduction and resilience</t>
  </si>
  <si>
    <t>Renew and upgrade gullies and drainage networks in three hotspots.</t>
  </si>
  <si>
    <t>Drainage</t>
  </si>
  <si>
    <t>South Glos &amp; Bristol</t>
  </si>
  <si>
    <t>South Glos and Bristol flood resilience</t>
  </si>
  <si>
    <t>Maintenance and flood resilience measures at 10 locations.</t>
  </si>
  <si>
    <t>Powering the Midlands Engine through the Enterprise zone</t>
  </si>
  <si>
    <t>Maintenance of routes to Herefordshire's Enterprise Zone.</t>
  </si>
  <si>
    <t>Meeting the challenge in Poole highway maintenance</t>
  </si>
  <si>
    <t>A route management scheme connecting residential, commercial and regeneration sites.</t>
  </si>
  <si>
    <t>Cambridgeshire &amp; Peterborough</t>
  </si>
  <si>
    <t>Drought damaged roads</t>
  </si>
  <si>
    <t>Repair of 65.6km of drought damaged fen roads.</t>
  </si>
  <si>
    <t>Millbrook Roundabout major maintenance</t>
  </si>
  <si>
    <t>Replacement of the roundabout's concrete slab sub-base</t>
  </si>
  <si>
    <t>A509 A422 Willen Road to Olney upgrade</t>
  </si>
  <si>
    <t>Upgrade of the carriageway, drainage improvements and updating vehicle restraint systems.</t>
  </si>
  <si>
    <t>Calderdale</t>
  </si>
  <si>
    <t>Highway drainage resilience</t>
  </si>
  <si>
    <t>Replace or repair drainage gullies in flooding hotspots on West Yorkshire's Key Route Network.</t>
  </si>
  <si>
    <t>Northumberland rural road network maintenance</t>
  </si>
  <si>
    <t>Repair and strengthen key roads underpinning the rural and regional economy.</t>
  </si>
  <si>
    <t>Doing highways differently</t>
  </si>
  <si>
    <t>Targeted repair works on 53 sites on the local road network.</t>
  </si>
  <si>
    <t>A361 linking network resilience and economic growth</t>
  </si>
  <si>
    <t>Renewal of A361 North Devon Link, linking the M5, Tiverton and northern Devon.</t>
  </si>
  <si>
    <t>A38 and A617 Mansfield Regeneration Route</t>
  </si>
  <si>
    <t>A whole route treatment on the A38 / A617 Mansfield &amp; Ashfield Regeneration Route.</t>
  </si>
  <si>
    <t>Street Lighting Upgrade</t>
  </si>
  <si>
    <t>Replace all 9,000 street lighting columns in the East Riding that are over 40 years old, upgrade the remaining 19,000 lamps.</t>
  </si>
  <si>
    <t>Lighting</t>
  </si>
  <si>
    <t>Bradford Metropolitan District Council (Lead Authority)
Kirklees Council</t>
  </si>
  <si>
    <t>West Yorkshire - Joint Retaining Structures</t>
  </si>
  <si>
    <t>Improve the reliability of retaining wall structures on major traffic routes.</t>
  </si>
  <si>
    <t xml:space="preserve">Telford Town Centre Connectivity Package </t>
  </si>
  <si>
    <t>Upgrade an existing pedestrian footbridge which  provides  essential connections between the station and Telford Town Centre.</t>
  </si>
  <si>
    <t>West Midlands Integrated Transport Authority</t>
  </si>
  <si>
    <t>West Midlands Classified Network Renewal Project (WMCNRP)</t>
  </si>
  <si>
    <t>A six year programme to renew 341 km of the West Midlands classified road network in urgent need of repair.</t>
  </si>
  <si>
    <t>Coventry</t>
  </si>
  <si>
    <t>Swanswell Viaduct major maintenance</t>
  </si>
  <si>
    <t xml:space="preserve">Viaduct repair on A4053 Ring Road, waterproofing and replacing sections of parapet wall. </t>
  </si>
  <si>
    <t>Cornwall Council</t>
  </si>
  <si>
    <t>A39 Trispen Renewal Scheme</t>
  </si>
  <si>
    <t>Asset renewal along the 8 km route removing the need for frequent remedial patching works; improved cycle provision and drainage upgrade. Completed.</t>
  </si>
  <si>
    <t>A4174 Major Maintenance and Enhancement</t>
  </si>
  <si>
    <t>Maintenance of the A4174 Avon Ring Road between the A38 at Filton and the A4 at Hicks Gate.</t>
  </si>
  <si>
    <t xml:space="preserve">Plymouth City Council </t>
  </si>
  <si>
    <t>Plymouth Carriageway Improvement Programme</t>
  </si>
  <si>
    <t>An £11 million programme targeting 63% of Plymouth?s strategic highway network on key routes.</t>
  </si>
  <si>
    <t>Gloucestershire County Council - LED Streetlighting</t>
  </si>
  <si>
    <t>£20m LED lighting project, converting all streetlighting to maximise energy saving, CO2 reduction and maintenance savings.</t>
  </si>
  <si>
    <t>Bristol and South Gloucestershire (jointly)</t>
  </si>
  <si>
    <t>A403 Major Maintenance</t>
  </si>
  <si>
    <t>Maintenance of the A403 Corridor from Avonmouth Port to the M48 at Aust, to support economic development within Avonmouth and Severnside. Completed.</t>
  </si>
  <si>
    <t>Lighting the road ahead: Street lighting improvements in Devon</t>
  </si>
  <si>
    <t>Replacement street lighting on all  main roads throughout Devon taking advantage of modern innovation in lighting design.</t>
  </si>
  <si>
    <t>West Berkshire District Council</t>
  </si>
  <si>
    <t>A339 Newbury, Delivering a High Quality Corridor.</t>
  </si>
  <si>
    <t>Improve the long term condition of the A339 which is deemed critical to Newbury's economic and housing growth.</t>
  </si>
  <si>
    <t>A259 / West Street - Shelter Hall - Highway Structure No BS.5618</t>
  </si>
  <si>
    <t>Essential reconstruction of a primary highway structure constructed circa 1880 supporting the A259 which carries 36,000 vehicles a day, 30,000 pedestrians a day and the National Cycle Route 2.</t>
  </si>
  <si>
    <t xml:space="preserve">LED Street Lighting - Invest to Save </t>
  </si>
  <si>
    <t>Replace approximately 10,850 street lighting lanterns with dimmable LED energy efficient lanterns. This will also include replacing approximately 3,431 columns with new aluminium columns suitable for LED lanterns. Completed.</t>
  </si>
  <si>
    <t>Slough, Reading and Wokingham Street Lighting Upgrade Project</t>
  </si>
  <si>
    <t>Modernisation of street lighting across three boroughs. Installation of 38,651 energy efficient LED lanterns, replacement of 11,323 old lighting columns and install Central Management Systems to improve performance.</t>
  </si>
  <si>
    <t>Long term, sustainable Improvements to drainage, carriageway and street lighting infrastructure</t>
  </si>
  <si>
    <t>Improve resilience to water and traffic damage using sustainable techniques. Coordinated with a separate programme of Street lighting column and LED lantern review and replacement.</t>
  </si>
  <si>
    <t>Lancashire County Council (1)</t>
  </si>
  <si>
    <t>Exceptional M65 Motorway Infrastructure Maintenance</t>
  </si>
  <si>
    <t>Exceptional motorway infrastructure maintenance on the M65 between J10-14 involving the replacement of the central steel crash barriers with concrete barriers. Replacement of side crash barriers and upgrading the driver information matrix signs.</t>
  </si>
  <si>
    <t>Br.1. Golborne Railway Bridge
Br.2. Morleys Canal Bridge</t>
  </si>
  <si>
    <t>Upgrades two major bridges including deck re-waterproofing, replacement of bearings, renewing of deck joints and steelwork corrosion protection. Completed.</t>
  </si>
  <si>
    <t>Lancashire County Council (2)</t>
  </si>
  <si>
    <t xml:space="preserve">Upgrading of Street Lighting </t>
  </si>
  <si>
    <t>Upgrading 67,000 energy inefficient street lighting lanterns with modern LED equivalents, replacing up to 4,000 lighting columns that have reached the end of their service life and the provision of approximately 150 charging points to encourage a greater uptake of Ultra Low Emission Vehicles.</t>
  </si>
  <si>
    <t>Wirral Council</t>
  </si>
  <si>
    <t>Wirral Dock Bridges Replacement</t>
  </si>
  <si>
    <t>Replacement of two bridges with improvement for pedestrians and cyclists. An existing steel truss opening bridge replaced with a new box girder bascule bridge. A fixed truss bridge replaced with a new concrete deck bridge.</t>
  </si>
  <si>
    <t>Blackpool Bridges</t>
  </si>
  <si>
    <t>Repair and reconstruction of ten of Blackpool's strategic bridges.</t>
  </si>
  <si>
    <t>Oldham Council</t>
  </si>
  <si>
    <t xml:space="preserve">A62 Key Route Network Maintenance Scheme </t>
  </si>
  <si>
    <t>Preventive maintenance on the A62 in Oldham, part of Greater Manchester's Key Route Network, integrating highway surfacing, highways structures and safety schemes to reduce delays.</t>
  </si>
  <si>
    <t>Planned Maintenance Works to the Key Strategic Network in Manchester.</t>
  </si>
  <si>
    <t>Delivery of planned maintenance works to five key strategic routes to help improve road conditions.</t>
  </si>
  <si>
    <t>Liverpool City Council</t>
  </si>
  <si>
    <t>Great Howard Street Bridge, A565</t>
  </si>
  <si>
    <t>Replace the existing Great Howard Street bridge as it failed the last structural assessment, ensuring the A565 remains open without a weight limit.</t>
  </si>
  <si>
    <t>Key Route Network Carriageway Rehabilitation</t>
  </si>
  <si>
    <t>Upgrades two major bridges including deck re-waterproofing, replacement of bearings, renewing of deck joints and renewing of steelwork corrosion protection. Completed.</t>
  </si>
  <si>
    <t>Retaining Walls</t>
  </si>
  <si>
    <t>Maintenance and repair of retaining walls in locations to the east of Manchester.</t>
  </si>
  <si>
    <t>A666 major maintenance</t>
  </si>
  <si>
    <t>A666 structural maintenance of highways and parapet strengthening and replacement on St Peters Way.</t>
  </si>
  <si>
    <t>Darlington Borough Council</t>
  </si>
  <si>
    <t>Darlington Challenge Fund</t>
  </si>
  <si>
    <t>(1) Strengthening of a key bridge and (2) upgrade of street lighting stock to address structural issues with columns and an upgrade to LED lighting.</t>
  </si>
  <si>
    <t>Northumberland Masonry Arch Refurbishment Programme</t>
  </si>
  <si>
    <t>To refurbish 130 of the masonry arch bridge stock in Northumberland.</t>
  </si>
  <si>
    <t>Haddricks Mill including Killingworth Road Maintenance</t>
  </si>
  <si>
    <t>Improvement of an area of highway network that is critical to the growth of Newcastle and its wider area (enabling housing growth and access to employment sites) to improve capacity and connectivity in this area.</t>
  </si>
  <si>
    <t>Street Lighting Transformation Project</t>
  </si>
  <si>
    <t>Conversion of all Leicestershire's street lighting to LED lamps (combined with the introduction of a Central Management System) and the de-illumination of traffic signs on bollards.</t>
  </si>
  <si>
    <t>Bedford Borough:  Street Lighting upgrade</t>
  </si>
  <si>
    <t>Renewal of the entire street lighting asset owned and maintained by Bedford Borough Council.</t>
  </si>
  <si>
    <t>Greater Norwich Area Surface Water Drainage scheme</t>
  </si>
  <si>
    <t>Upgrades key drainage infrastructure, addressing long standing flooding issues across a wide residential area and support economic growth.</t>
  </si>
  <si>
    <t>Southend Street Lighting Upgrade ? Small Project Bid</t>
  </si>
  <si>
    <t>All street lighting lanterns and illuminated street furniture in Southend replaced with LEDs. New Central Management System for controlling the lights.</t>
  </si>
  <si>
    <t>NOTE: Figures above represent the total funding provided through the Highways Maintenance Challenge. Around 2% allocated to cycling and walking following review of programme content.</t>
  </si>
  <si>
    <t>Date shortlisted</t>
  </si>
  <si>
    <t>Tranche 1 funding</t>
  </si>
  <si>
    <t>Derby &amp; Nottingham</t>
  </si>
  <si>
    <t>Norwich</t>
  </si>
  <si>
    <t>Portsmouth and South East Hampshire</t>
  </si>
  <si>
    <t>South East Dorset city region (Bournemouth, Christchurch and Poole)</t>
  </si>
  <si>
    <t>-</t>
  </si>
  <si>
    <t>Preston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</si>
</sst>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0_ ;\-0\ "/>
    <numFmt numFmtId="165" formatCode="[$-809]dd\ mmmm\ yyyy;@"/>
    <numFmt numFmtId="166" formatCode="[$-F800]dddd\,\ mmmm\ dd\,\ yyyy"/>
    <numFmt numFmtId="167" formatCode="#,##0.000_);[Red]\(#,##0.000\);\-_)"/>
    <numFmt numFmtId="168" formatCode="#,##0.0%;[Red]\(#,##0.0%\);\-"/>
    <numFmt numFmtId="169" formatCode="#,##0;[Red]\(#,##0\);\-"/>
    <numFmt numFmtId="170" formatCode="[Red]&quot;E: &quot;#,##0;[Red]&quot;E: &quot;\-#,##0;[Blue]&quot;OK&quot;"/>
    <numFmt numFmtId="171" formatCode="#,##0_ ;[Red]\-#,##0\ "/>
    <numFmt numFmtId="172" formatCode="#,##0.000"/>
    <numFmt numFmtId="173" formatCode="&quot;£&quot;#,##0.0;[Red]\-&quot;£&quot;#,##0.0"/>
    <numFmt numFmtId="174" formatCode="#,##0.00_ ;[Red]\-#,##0.00\ "/>
  </numFmts>
  <fonts count="6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indexed="72"/>
      <name val="MS Sans Serif"/>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sz val="10"/>
      <color indexed="12"/>
      <name val="Arial"/>
      <family val="2"/>
    </font>
    <font>
      <sz val="10"/>
      <color indexed="8"/>
      <name val="Helvetica Neue"/>
    </font>
    <font>
      <b/>
      <sz val="18"/>
      <color theme="3"/>
      <name val="Calibri Light"/>
      <family val="2"/>
      <scheme val="major"/>
    </font>
    <font>
      <sz val="11"/>
      <color rgb="FF9C6500"/>
      <name val="Calibri"/>
      <family val="2"/>
      <scheme val="minor"/>
    </font>
    <font>
      <u/>
      <sz val="11"/>
      <color theme="10"/>
      <name val="Calibri"/>
      <family val="2"/>
      <scheme val="minor"/>
    </font>
    <font>
      <u/>
      <sz val="11"/>
      <color theme="10"/>
      <name val="Calibri"/>
      <family val="2"/>
    </font>
    <font>
      <sz val="10"/>
      <color theme="1"/>
      <name val="Trebuchet MS"/>
      <family val="2"/>
    </font>
    <font>
      <sz val="10"/>
      <name val="Calibri"/>
      <family val="2"/>
    </font>
    <font>
      <b/>
      <sz val="12"/>
      <name val="Calibri"/>
      <family val="2"/>
    </font>
    <font>
      <b/>
      <sz val="11"/>
      <name val="Calibri"/>
      <family val="2"/>
    </font>
    <font>
      <b/>
      <sz val="10"/>
      <name val="Calibri"/>
      <family val="2"/>
    </font>
    <font>
      <b/>
      <sz val="18"/>
      <color rgb="FF57626E"/>
      <name val="Calibri"/>
      <family val="2"/>
    </font>
    <font>
      <b/>
      <sz val="14"/>
      <color rgb="FF57626E"/>
      <name val="Calibri"/>
      <family val="2"/>
    </font>
    <font>
      <b/>
      <sz val="13"/>
      <color theme="0"/>
      <name val="Calibri"/>
      <family val="2"/>
    </font>
    <font>
      <sz val="10"/>
      <color rgb="FF437C9B"/>
      <name val="Calibri"/>
      <family val="2"/>
    </font>
    <font>
      <sz val="10"/>
      <color rgb="FF57626E"/>
      <name val="Calibri"/>
      <family val="2"/>
    </font>
    <font>
      <sz val="10"/>
      <color theme="9" tint="-0.499984740745262"/>
      <name val="Calibri"/>
      <family val="2"/>
    </font>
    <font>
      <sz val="10"/>
      <color rgb="FFAE1231"/>
      <name val="Calibri"/>
      <family val="2"/>
    </font>
    <font>
      <b/>
      <sz val="10"/>
      <color theme="0"/>
      <name val="Calibri"/>
      <family val="2"/>
    </font>
    <font>
      <b/>
      <sz val="12"/>
      <color theme="1"/>
      <name val="Calibri"/>
      <family val="2"/>
      <scheme val="minor"/>
    </font>
    <font>
      <sz val="12"/>
      <color rgb="FF000000"/>
      <name val="Arial"/>
      <family val="2"/>
    </font>
    <font>
      <b/>
      <sz val="12"/>
      <name val="Arial"/>
      <family val="2"/>
    </font>
    <font>
      <sz val="12"/>
      <name val="Arial"/>
      <family val="2"/>
    </font>
    <font>
      <sz val="12"/>
      <color theme="1"/>
      <name val="Arial"/>
      <family val="2"/>
    </font>
    <font>
      <b/>
      <sz val="12"/>
      <color theme="1"/>
      <name val="Arial"/>
      <family val="2"/>
    </font>
    <font>
      <u/>
      <sz val="12"/>
      <color theme="10"/>
      <name val="Arial"/>
      <family val="2"/>
    </font>
    <font>
      <sz val="12"/>
      <color rgb="FF0000FF"/>
      <name val="Arial"/>
      <family val="2"/>
    </font>
    <font>
      <vertAlign val="superscript"/>
      <sz val="12"/>
      <color theme="1"/>
      <name val="Arial"/>
      <family val="2"/>
    </font>
    <font>
      <b/>
      <sz val="12"/>
      <color rgb="FF000000"/>
      <name val="Arial"/>
      <family val="2"/>
    </font>
    <font>
      <vertAlign val="superscript"/>
      <sz val="12"/>
      <name val="Arial"/>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9"/>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3"/>
      </patternFill>
    </fill>
    <fill>
      <patternFill patternType="solid">
        <fgColor indexed="51"/>
      </patternFill>
    </fill>
    <fill>
      <patternFill patternType="solid">
        <fgColor indexed="36"/>
      </patternFill>
    </fill>
    <fill>
      <patternFill patternType="solid">
        <fgColor indexed="52"/>
      </patternFill>
    </fill>
    <fill>
      <patternFill patternType="solid">
        <fgColor indexed="56"/>
      </patternFill>
    </fill>
    <fill>
      <patternFill patternType="solid">
        <fgColor indexed="55"/>
      </patternFill>
    </fill>
    <fill>
      <patternFill patternType="solid">
        <fgColor indexed="54"/>
      </patternFill>
    </fill>
    <fill>
      <patternFill patternType="solid">
        <fgColor indexed="49"/>
      </patternFill>
    </fill>
    <fill>
      <patternFill patternType="solid">
        <fgColor indexed="10"/>
      </patternFill>
    </fill>
    <fill>
      <patternFill patternType="solid">
        <fgColor theme="9" tint="0.79998168889431442"/>
        <bgColor indexed="64"/>
      </patternFill>
    </fill>
    <fill>
      <patternFill patternType="solid">
        <fgColor rgb="FF57626E"/>
        <bgColor indexed="64"/>
      </patternFill>
    </fill>
    <fill>
      <patternFill patternType="solid">
        <fgColor rgb="FFA2A5AD"/>
        <bgColor indexed="64"/>
      </patternFill>
    </fill>
    <fill>
      <patternFill patternType="solid">
        <fgColor rgb="FFFDE3D2"/>
        <bgColor indexed="64"/>
      </patternFill>
    </fill>
    <fill>
      <patternFill patternType="solid">
        <fgColor rgb="FFD6E7F2"/>
        <bgColor indexed="64"/>
      </patternFill>
    </fill>
    <fill>
      <patternFill patternType="solid">
        <fgColor rgb="FF86B3CB"/>
        <bgColor indexed="64"/>
      </patternFill>
    </fill>
    <fill>
      <patternFill patternType="solid">
        <fgColor rgb="FFC2A2C1"/>
        <bgColor indexed="64"/>
      </patternFill>
    </fill>
    <fill>
      <patternFill patternType="solid">
        <fgColor rgb="FFD2E7B8"/>
        <bgColor indexed="64"/>
      </patternFill>
    </fill>
    <fill>
      <patternFill patternType="solid">
        <fgColor rgb="FFAE1231"/>
        <bgColor indexed="64"/>
      </patternFill>
    </fill>
    <fill>
      <patternFill patternType="solid">
        <fgColor rgb="FFFFFF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top/>
      <bottom style="thick">
        <color rgb="FFAE1231"/>
      </bottom>
      <diagonal/>
    </border>
    <border>
      <left/>
      <right/>
      <top/>
      <bottom style="thin">
        <color rgb="FFAE123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6">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0" fontId="20"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21" fillId="42" borderId="0" applyNumberFormat="0" applyBorder="0" applyAlignment="0" applyProtection="0"/>
    <xf numFmtId="0" fontId="15" fillId="16" borderId="0" applyNumberFormat="0" applyBorder="0" applyAlignment="0" applyProtection="0"/>
    <xf numFmtId="0" fontId="21" fillId="46" borderId="0" applyNumberFormat="0" applyBorder="0" applyAlignment="0" applyProtection="0"/>
    <xf numFmtId="0" fontId="15" fillId="20" borderId="0" applyNumberFormat="0" applyBorder="0" applyAlignment="0" applyProtection="0"/>
    <xf numFmtId="0" fontId="21" fillId="47" borderId="0" applyNumberFormat="0" applyBorder="0" applyAlignment="0" applyProtection="0"/>
    <xf numFmtId="0" fontId="15" fillId="45" borderId="0" applyNumberFormat="0" applyBorder="0" applyAlignment="0" applyProtection="0"/>
    <xf numFmtId="0" fontId="15" fillId="24" borderId="0" applyNumberFormat="0" applyBorder="0" applyAlignment="0" applyProtection="0"/>
    <xf numFmtId="0" fontId="21" fillId="43" borderId="0" applyNumberFormat="0" applyBorder="0" applyAlignment="0" applyProtection="0"/>
    <xf numFmtId="0" fontId="15" fillId="48" borderId="0" applyNumberFormat="0" applyBorder="0" applyAlignment="0" applyProtection="0"/>
    <xf numFmtId="0" fontId="15" fillId="28" borderId="0" applyNumberFormat="0" applyBorder="0" applyAlignment="0" applyProtection="0"/>
    <xf numFmtId="0" fontId="21" fillId="42" borderId="0" applyNumberFormat="0" applyBorder="0" applyAlignment="0" applyProtection="0"/>
    <xf numFmtId="0" fontId="15" fillId="32" borderId="0" applyNumberFormat="0" applyBorder="0" applyAlignment="0" applyProtection="0"/>
    <xf numFmtId="0" fontId="21" fillId="36" borderId="0" applyNumberFormat="0" applyBorder="0" applyAlignment="0" applyProtection="0"/>
    <xf numFmtId="0" fontId="15" fillId="49" borderId="0" applyNumberFormat="0" applyBorder="0" applyAlignment="0" applyProtection="0"/>
    <xf numFmtId="0" fontId="21" fillId="50"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2" fillId="37" borderId="0" applyNumberFormat="0" applyBorder="0" applyAlignment="0" applyProtection="0"/>
    <xf numFmtId="0" fontId="23" fillId="35" borderId="11" applyNumberFormat="0" applyAlignment="0" applyProtection="0"/>
    <xf numFmtId="0" fontId="24" fillId="51" borderId="12" applyNumberFormat="0" applyAlignment="0" applyProtection="0"/>
    <xf numFmtId="43" fontId="16" fillId="0" borderId="0" applyFont="0" applyFill="0" applyBorder="0" applyAlignment="0" applyProtection="0"/>
    <xf numFmtId="44" fontId="16" fillId="0" borderId="0" applyFont="0" applyFill="0" applyBorder="0" applyAlignment="0" applyProtection="0"/>
    <xf numFmtId="7" fontId="17" fillId="0" borderId="0" applyFont="0" applyFill="0" applyBorder="0" applyAlignment="0" applyProtection="0"/>
    <xf numFmtId="7" fontId="17" fillId="0" borderId="0" applyFont="0" applyFill="0" applyBorder="0" applyAlignment="0" applyProtection="0"/>
    <xf numFmtId="7"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0" fontId="25" fillId="0" borderId="0" applyNumberFormat="0" applyFill="0" applyBorder="0" applyAlignment="0" applyProtection="0"/>
    <xf numFmtId="0" fontId="26" fillId="42" borderId="0" applyNumberFormat="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xf numFmtId="0" fontId="30" fillId="44" borderId="11" applyNumberFormat="0" applyAlignment="0" applyProtection="0"/>
    <xf numFmtId="0" fontId="31" fillId="0" borderId="16" applyNumberFormat="0" applyFill="0" applyAlignment="0" applyProtection="0"/>
    <xf numFmtId="0" fontId="39" fillId="4" borderId="0" applyNumberFormat="0" applyBorder="0" applyAlignment="0" applyProtection="0"/>
    <xf numFmtId="0" fontId="32" fillId="44" borderId="0" applyNumberFormat="0" applyBorder="0" applyAlignment="0" applyProtection="0"/>
    <xf numFmtId="0" fontId="1" fillId="0" borderId="0"/>
    <xf numFmtId="0" fontId="37" fillId="0" borderId="0" applyNumberFormat="0" applyFill="0" applyBorder="0" applyProtection="0">
      <alignment vertical="top" wrapText="1"/>
    </xf>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applyAlignment="0">
      <alignment vertical="top" wrapText="1"/>
      <protection locked="0"/>
    </xf>
    <xf numFmtId="0" fontId="19" fillId="0" borderId="0"/>
    <xf numFmtId="0" fontId="19" fillId="0" borderId="0"/>
    <xf numFmtId="0" fontId="16" fillId="0" borderId="0"/>
    <xf numFmtId="0" fontId="19" fillId="0" borderId="0"/>
    <xf numFmtId="0" fontId="16" fillId="0" borderId="0"/>
    <xf numFmtId="0" fontId="42" fillId="0" borderId="0"/>
    <xf numFmtId="0" fontId="17" fillId="0" borderId="0"/>
    <xf numFmtId="0" fontId="18" fillId="0" borderId="0" applyAlignment="0">
      <alignment vertical="top" wrapText="1"/>
      <protection locked="0"/>
    </xf>
    <xf numFmtId="0" fontId="1" fillId="0" borderId="0"/>
    <xf numFmtId="164" fontId="17" fillId="0" borderId="0"/>
    <xf numFmtId="0" fontId="16" fillId="0" borderId="0"/>
    <xf numFmtId="164" fontId="17" fillId="0" borderId="0"/>
    <xf numFmtId="164" fontId="17" fillId="0" borderId="0"/>
    <xf numFmtId="0" fontId="16" fillId="0" borderId="0"/>
    <xf numFmtId="164" fontId="17" fillId="0" borderId="0"/>
    <xf numFmtId="0" fontId="19" fillId="0" borderId="0"/>
    <xf numFmtId="0" fontId="17" fillId="0" borderId="0"/>
    <xf numFmtId="0" fontId="17" fillId="0" borderId="0"/>
    <xf numFmtId="0" fontId="19" fillId="0" borderId="0"/>
    <xf numFmtId="0" fontId="1" fillId="0" borderId="0"/>
    <xf numFmtId="0" fontId="1" fillId="0" borderId="0"/>
    <xf numFmtId="0" fontId="17" fillId="0" borderId="0"/>
    <xf numFmtId="0" fontId="17"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7" fillId="38" borderId="17" applyNumberFormat="0" applyFont="0" applyAlignment="0" applyProtection="0"/>
    <xf numFmtId="0" fontId="17" fillId="38" borderId="17" applyNumberFormat="0" applyFont="0" applyAlignment="0" applyProtection="0"/>
    <xf numFmtId="0" fontId="17" fillId="38" borderId="17"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7" fillId="38" borderId="17"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35" borderId="18" applyNumberFormat="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5" fillId="0" borderId="19" applyNumberFormat="0" applyFill="0" applyAlignment="0" applyProtection="0"/>
    <xf numFmtId="0" fontId="31" fillId="0" borderId="0" applyNumberFormat="0" applyFill="0" applyBorder="0" applyAlignment="0" applyProtection="0"/>
    <xf numFmtId="165" fontId="47" fillId="0" borderId="0">
      <alignment horizontal="left"/>
    </xf>
    <xf numFmtId="166" fontId="48" fillId="0" borderId="0"/>
    <xf numFmtId="0" fontId="49" fillId="56" borderId="0" applyProtection="0">
      <alignment vertical="center"/>
    </xf>
    <xf numFmtId="0" fontId="44" fillId="57" borderId="0" applyProtection="0">
      <alignment vertical="center"/>
    </xf>
    <xf numFmtId="0" fontId="45" fillId="0" borderId="21" applyProtection="0">
      <alignment vertical="center"/>
    </xf>
    <xf numFmtId="0" fontId="45" fillId="0" borderId="22" applyFill="0" applyProtection="0">
      <alignment vertical="center"/>
    </xf>
    <xf numFmtId="15" fontId="43" fillId="58" borderId="0">
      <alignment vertical="center"/>
    </xf>
    <xf numFmtId="17" fontId="43" fillId="58" borderId="0">
      <alignment vertical="center"/>
    </xf>
    <xf numFmtId="167" fontId="43" fillId="58" borderId="0">
      <alignment vertical="center"/>
    </xf>
    <xf numFmtId="168" fontId="43" fillId="58" borderId="0">
      <alignment horizontal="right" vertical="center"/>
    </xf>
    <xf numFmtId="49" fontId="43" fillId="58" borderId="0">
      <alignment vertical="center"/>
    </xf>
    <xf numFmtId="49" fontId="43" fillId="58" borderId="23">
      <alignment vertical="center"/>
    </xf>
    <xf numFmtId="15" fontId="43" fillId="59" borderId="0">
      <alignment vertical="center"/>
    </xf>
    <xf numFmtId="17" fontId="43" fillId="59" borderId="0">
      <alignment vertical="center"/>
    </xf>
    <xf numFmtId="167" fontId="43" fillId="59" borderId="0">
      <alignment vertical="center"/>
    </xf>
    <xf numFmtId="168" fontId="43" fillId="59" borderId="0">
      <alignment horizontal="right" vertical="center"/>
    </xf>
    <xf numFmtId="49" fontId="43" fillId="59" borderId="0">
      <alignment vertical="center"/>
    </xf>
    <xf numFmtId="49" fontId="43" fillId="59" borderId="23">
      <alignment vertical="center"/>
    </xf>
    <xf numFmtId="15" fontId="43" fillId="60" borderId="0">
      <alignment vertical="center"/>
    </xf>
    <xf numFmtId="17" fontId="43" fillId="60" borderId="0">
      <alignment vertical="center"/>
    </xf>
    <xf numFmtId="167" fontId="43" fillId="60" borderId="0">
      <alignment vertical="center"/>
    </xf>
    <xf numFmtId="168" fontId="43" fillId="60" borderId="0">
      <alignment horizontal="right" vertical="center"/>
    </xf>
    <xf numFmtId="49" fontId="43" fillId="60" borderId="0">
      <alignment vertical="center"/>
    </xf>
    <xf numFmtId="49" fontId="43" fillId="60" borderId="23">
      <alignment vertical="center"/>
    </xf>
    <xf numFmtId="15" fontId="43" fillId="0" borderId="0">
      <alignment vertical="center"/>
    </xf>
    <xf numFmtId="17" fontId="43" fillId="0" borderId="0">
      <alignment vertical="center"/>
    </xf>
    <xf numFmtId="167" fontId="43" fillId="0" borderId="0">
      <alignment vertical="center"/>
    </xf>
    <xf numFmtId="168" fontId="43" fillId="0" borderId="0">
      <alignment horizontal="right" vertical="center"/>
    </xf>
    <xf numFmtId="169" fontId="43" fillId="0" borderId="24">
      <alignment vertical="center"/>
    </xf>
    <xf numFmtId="168" fontId="43" fillId="0" borderId="24">
      <alignment horizontal="right" vertical="center"/>
    </xf>
    <xf numFmtId="15" fontId="43" fillId="0" borderId="23">
      <alignment vertical="center"/>
    </xf>
    <xf numFmtId="17" fontId="43" fillId="0" borderId="23">
      <alignment vertical="center"/>
    </xf>
    <xf numFmtId="167" fontId="43" fillId="0" borderId="23">
      <alignment vertical="center"/>
    </xf>
    <xf numFmtId="168" fontId="43" fillId="0" borderId="23">
      <alignment horizontal="right" vertical="center"/>
    </xf>
    <xf numFmtId="169" fontId="46" fillId="0" borderId="24">
      <alignment vertical="center"/>
    </xf>
    <xf numFmtId="168" fontId="46" fillId="0" borderId="24">
      <alignment horizontal="right" vertical="center"/>
    </xf>
    <xf numFmtId="43" fontId="1"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5" fontId="50" fillId="0" borderId="0">
      <alignment vertical="center"/>
    </xf>
    <xf numFmtId="17" fontId="50" fillId="0" borderId="0">
      <alignment vertical="center"/>
    </xf>
    <xf numFmtId="167" fontId="50" fillId="0" borderId="0">
      <alignment vertical="center"/>
    </xf>
    <xf numFmtId="168" fontId="50" fillId="0" borderId="0">
      <alignment horizontal="right" vertical="center"/>
    </xf>
    <xf numFmtId="49" fontId="50" fillId="0" borderId="0">
      <alignment vertical="center"/>
    </xf>
    <xf numFmtId="49" fontId="50" fillId="0" borderId="23">
      <alignment vertical="center"/>
    </xf>
    <xf numFmtId="0" fontId="43" fillId="0" borderId="0">
      <alignment vertical="center"/>
    </xf>
    <xf numFmtId="0" fontId="1" fillId="0" borderId="0"/>
    <xf numFmtId="0" fontId="1" fillId="0" borderId="0"/>
    <xf numFmtId="0" fontId="1" fillId="0" borderId="0"/>
    <xf numFmtId="15" fontId="43" fillId="61" borderId="0">
      <alignment vertical="center"/>
    </xf>
    <xf numFmtId="17" fontId="43" fillId="61" borderId="0">
      <alignment vertical="center"/>
    </xf>
    <xf numFmtId="167" fontId="43" fillId="61" borderId="0">
      <alignment vertical="center"/>
    </xf>
    <xf numFmtId="168" fontId="43" fillId="61" borderId="0">
      <alignment horizontal="right" vertical="center"/>
    </xf>
    <xf numFmtId="49" fontId="43" fillId="61" borderId="0">
      <alignment vertical="center"/>
    </xf>
    <xf numFmtId="49" fontId="43" fillId="61" borderId="23">
      <alignment vertical="center"/>
    </xf>
    <xf numFmtId="15" fontId="43" fillId="62" borderId="0">
      <alignment vertical="center"/>
    </xf>
    <xf numFmtId="17" fontId="43" fillId="62" borderId="0">
      <alignment vertical="center"/>
    </xf>
    <xf numFmtId="167" fontId="43" fillId="62" borderId="0">
      <alignment vertical="center"/>
    </xf>
    <xf numFmtId="168" fontId="43" fillId="62" borderId="0">
      <alignment horizontal="right" vertical="center"/>
    </xf>
    <xf numFmtId="49" fontId="43" fillId="62" borderId="0">
      <alignment vertical="center"/>
    </xf>
    <xf numFmtId="49" fontId="43" fillId="62" borderId="23">
      <alignment vertical="center"/>
    </xf>
    <xf numFmtId="9" fontId="43" fillId="0" borderId="0" applyFont="0" applyFill="0" applyBorder="0" applyAlignment="0" applyProtection="0"/>
    <xf numFmtId="0" fontId="51" fillId="0" borderId="0">
      <alignment horizontal="center" vertical="center"/>
    </xf>
    <xf numFmtId="0" fontId="52" fillId="0" borderId="0">
      <alignment vertical="center"/>
    </xf>
    <xf numFmtId="0" fontId="53" fillId="0" borderId="0">
      <alignment vertical="center"/>
    </xf>
    <xf numFmtId="170" fontId="43" fillId="0" borderId="0">
      <alignment horizontal="center" vertical="center"/>
    </xf>
    <xf numFmtId="0" fontId="43" fillId="57" borderId="0">
      <alignment vertical="center"/>
    </xf>
    <xf numFmtId="0" fontId="54" fillId="63" borderId="0">
      <alignment vertical="center"/>
    </xf>
    <xf numFmtId="0" fontId="40" fillId="0" borderId="0" applyNumberFormat="0" applyFill="0" applyBorder="0" applyAlignment="0" applyProtection="0"/>
    <xf numFmtId="44" fontId="1" fillId="0" borderId="0" applyFont="0" applyFill="0" applyBorder="0" applyAlignment="0" applyProtection="0"/>
  </cellStyleXfs>
  <cellXfs count="184">
    <xf numFmtId="0" fontId="0" fillId="0" borderId="0" xfId="0"/>
    <xf numFmtId="0" fontId="0" fillId="0" borderId="0" xfId="0" applyAlignment="1">
      <alignment wrapText="1"/>
    </xf>
    <xf numFmtId="0" fontId="14" fillId="0" borderId="0" xfId="0" applyFont="1"/>
    <xf numFmtId="3" fontId="0" fillId="0" borderId="0" xfId="0" applyNumberFormat="1" applyFont="1"/>
    <xf numFmtId="0" fontId="0" fillId="0" borderId="0" xfId="0" applyFont="1"/>
    <xf numFmtId="0" fontId="55" fillId="0" borderId="0" xfId="0" applyFont="1"/>
    <xf numFmtId="4" fontId="0" fillId="0" borderId="0" xfId="0" applyNumberFormat="1"/>
    <xf numFmtId="3" fontId="0" fillId="0" borderId="0" xfId="0" applyNumberFormat="1"/>
    <xf numFmtId="0" fontId="0" fillId="0" borderId="0" xfId="0" applyBorder="1"/>
    <xf numFmtId="0" fontId="14" fillId="0" borderId="0" xfId="0" applyFont="1" applyFill="1" applyBorder="1" applyAlignment="1">
      <alignment vertical="center"/>
    </xf>
    <xf numFmtId="0" fontId="0" fillId="0" borderId="0" xfId="0" applyFill="1" applyBorder="1"/>
    <xf numFmtId="0" fontId="59" fillId="0" borderId="0" xfId="0" applyFont="1" applyAlignment="1">
      <alignment wrapText="1"/>
    </xf>
    <xf numFmtId="0" fontId="58" fillId="0" borderId="10" xfId="0" applyFont="1" applyBorder="1" applyAlignment="1">
      <alignment vertical="center" wrapText="1"/>
    </xf>
    <xf numFmtId="0" fontId="59" fillId="0" borderId="10" xfId="0" applyFont="1" applyBorder="1" applyAlignment="1">
      <alignment wrapText="1"/>
    </xf>
    <xf numFmtId="0" fontId="57" fillId="55" borderId="20" xfId="0" applyFont="1" applyFill="1" applyBorder="1" applyAlignment="1"/>
    <xf numFmtId="0" fontId="57" fillId="55" borderId="10" xfId="0" applyFont="1" applyFill="1" applyBorder="1"/>
    <xf numFmtId="0" fontId="60" fillId="0" borderId="10" xfId="0" applyFont="1" applyBorder="1"/>
    <xf numFmtId="0" fontId="60" fillId="0" borderId="0" xfId="0" applyFont="1"/>
    <xf numFmtId="0" fontId="57" fillId="55" borderId="10" xfId="0" applyFont="1" applyFill="1" applyBorder="1" applyAlignment="1">
      <alignment wrapText="1"/>
    </xf>
    <xf numFmtId="0" fontId="59" fillId="0" borderId="0" xfId="0" applyFont="1" applyFill="1"/>
    <xf numFmtId="0" fontId="61" fillId="0" borderId="10" xfId="274" applyFont="1" applyBorder="1" applyAlignment="1">
      <alignment horizontal="left" vertical="center" wrapText="1"/>
    </xf>
    <xf numFmtId="0" fontId="62" fillId="0" borderId="0" xfId="0" applyFont="1" applyFill="1"/>
    <xf numFmtId="0" fontId="61" fillId="0" borderId="10" xfId="274" applyFont="1" applyFill="1" applyBorder="1" applyAlignment="1">
      <alignment horizontal="left" vertical="center"/>
    </xf>
    <xf numFmtId="0" fontId="59" fillId="0" borderId="10" xfId="0" applyFont="1" applyBorder="1" applyAlignment="1">
      <alignment vertical="center" wrapText="1"/>
    </xf>
    <xf numFmtId="0" fontId="61" fillId="0" borderId="0" xfId="274" applyFont="1" applyAlignment="1">
      <alignment vertical="center"/>
    </xf>
    <xf numFmtId="0" fontId="59" fillId="0" borderId="0" xfId="0" applyFont="1"/>
    <xf numFmtId="0" fontId="58" fillId="0" borderId="0" xfId="0" applyFont="1"/>
    <xf numFmtId="0" fontId="59" fillId="0" borderId="0" xfId="0" applyFont="1" applyAlignment="1">
      <alignment horizontal="right"/>
    </xf>
    <xf numFmtId="0" fontId="57" fillId="55" borderId="10" xfId="0" applyFont="1" applyFill="1" applyBorder="1" applyAlignment="1">
      <alignment horizontal="left" vertical="top"/>
    </xf>
    <xf numFmtId="0" fontId="57" fillId="55" borderId="10" xfId="0" applyFont="1" applyFill="1" applyBorder="1" applyAlignment="1">
      <alignment horizontal="center" vertical="center"/>
    </xf>
    <xf numFmtId="0" fontId="57" fillId="55" borderId="10" xfId="0" applyFont="1" applyFill="1" applyBorder="1" applyAlignment="1">
      <alignment horizontal="center" vertical="center" wrapText="1"/>
    </xf>
    <xf numFmtId="0" fontId="59" fillId="0" borderId="0" xfId="0" applyFont="1" applyFill="1" applyAlignment="1">
      <alignment horizontal="center" vertical="center"/>
    </xf>
    <xf numFmtId="0" fontId="58" fillId="0" borderId="10" xfId="0" applyFont="1" applyBorder="1" applyAlignment="1">
      <alignment horizontal="center" vertical="center" wrapText="1"/>
    </xf>
    <xf numFmtId="0" fontId="57" fillId="55" borderId="10" xfId="0" applyFont="1" applyFill="1" applyBorder="1" applyAlignment="1">
      <alignment horizontal="center"/>
    </xf>
    <xf numFmtId="0" fontId="62" fillId="0" borderId="10" xfId="0" applyFont="1" applyFill="1" applyBorder="1" applyAlignment="1">
      <alignment horizontal="left" vertical="top" wrapText="1"/>
    </xf>
    <xf numFmtId="0" fontId="59" fillId="0" borderId="10" xfId="0" applyFont="1" applyFill="1" applyBorder="1" applyAlignment="1">
      <alignment horizontal="left" vertical="top" wrapText="1"/>
    </xf>
    <xf numFmtId="0" fontId="59" fillId="0" borderId="10" xfId="0" applyFont="1" applyBorder="1" applyAlignment="1">
      <alignment horizontal="left" vertical="top" wrapText="1"/>
    </xf>
    <xf numFmtId="0" fontId="60" fillId="0" borderId="10" xfId="0" applyFont="1" applyFill="1" applyBorder="1" applyAlignment="1">
      <alignment vertical="center" wrapText="1"/>
    </xf>
    <xf numFmtId="0" fontId="60" fillId="55" borderId="10" xfId="0" applyFont="1" applyFill="1" applyBorder="1" applyAlignment="1">
      <alignment horizontal="right"/>
    </xf>
    <xf numFmtId="0" fontId="58" fillId="0" borderId="10" xfId="0" applyFont="1" applyFill="1" applyBorder="1"/>
    <xf numFmtId="3" fontId="58" fillId="0" borderId="10" xfId="0" applyNumberFormat="1" applyFont="1" applyFill="1" applyBorder="1" applyAlignment="1">
      <alignment horizontal="right" vertical="center"/>
    </xf>
    <xf numFmtId="0" fontId="57" fillId="0" borderId="10" xfId="0" applyFont="1" applyFill="1" applyBorder="1"/>
    <xf numFmtId="3" fontId="57" fillId="0" borderId="10" xfId="0" applyNumberFormat="1" applyFont="1" applyFill="1" applyBorder="1" applyAlignment="1">
      <alignment horizontal="right" vertical="center"/>
    </xf>
    <xf numFmtId="3" fontId="60" fillId="0" borderId="10" xfId="0" applyNumberFormat="1" applyFont="1" applyFill="1" applyBorder="1"/>
    <xf numFmtId="3" fontId="59" fillId="0" borderId="0" xfId="0" applyNumberFormat="1" applyFont="1" applyAlignment="1">
      <alignment horizontal="right"/>
    </xf>
    <xf numFmtId="0" fontId="60" fillId="55" borderId="10" xfId="0" applyFont="1" applyFill="1" applyBorder="1"/>
    <xf numFmtId="0" fontId="59" fillId="0" borderId="10" xfId="0" applyFont="1" applyBorder="1"/>
    <xf numFmtId="3" fontId="59" fillId="0" borderId="10" xfId="0" applyNumberFormat="1" applyFont="1" applyBorder="1" applyAlignment="1">
      <alignment horizontal="right" vertical="center"/>
    </xf>
    <xf numFmtId="3" fontId="59" fillId="0" borderId="10" xfId="0" applyNumberFormat="1" applyFont="1" applyFill="1" applyBorder="1" applyAlignment="1">
      <alignment horizontal="right" vertical="center"/>
    </xf>
    <xf numFmtId="3" fontId="58" fillId="0" borderId="10" xfId="0" applyNumberFormat="1" applyFont="1" applyBorder="1" applyAlignment="1">
      <alignment horizontal="right" vertical="center"/>
    </xf>
    <xf numFmtId="3" fontId="60" fillId="0" borderId="10" xfId="0" applyNumberFormat="1" applyFont="1" applyBorder="1" applyAlignment="1">
      <alignment horizontal="right" vertical="center"/>
    </xf>
    <xf numFmtId="3" fontId="59" fillId="0" borderId="0" xfId="0" applyNumberFormat="1" applyFont="1"/>
    <xf numFmtId="0" fontId="60" fillId="0" borderId="10" xfId="0" applyFont="1" applyFill="1" applyBorder="1"/>
    <xf numFmtId="0" fontId="60" fillId="0" borderId="10" xfId="0" applyFont="1" applyFill="1" applyBorder="1" applyAlignment="1">
      <alignment horizontal="right"/>
    </xf>
    <xf numFmtId="3" fontId="59" fillId="0" borderId="10" xfId="0" applyNumberFormat="1" applyFont="1" applyBorder="1"/>
    <xf numFmtId="3" fontId="59" fillId="0" borderId="0" xfId="0" applyNumberFormat="1" applyFont="1" applyFill="1"/>
    <xf numFmtId="3" fontId="60" fillId="0" borderId="10" xfId="0" applyNumberFormat="1" applyFont="1" applyFill="1" applyBorder="1" applyAlignment="1">
      <alignment horizontal="right" vertical="center"/>
    </xf>
    <xf numFmtId="3" fontId="60" fillId="0" borderId="0" xfId="0" applyNumberFormat="1" applyFont="1"/>
    <xf numFmtId="0" fontId="60" fillId="55" borderId="10" xfId="0" applyFont="1" applyFill="1" applyBorder="1" applyAlignment="1">
      <alignment wrapText="1"/>
    </xf>
    <xf numFmtId="0" fontId="59" fillId="0" borderId="10" xfId="0" applyFont="1" applyBorder="1" applyAlignment="1">
      <alignment horizontal="right" vertical="center"/>
    </xf>
    <xf numFmtId="0" fontId="56" fillId="64" borderId="10" xfId="0" applyFont="1" applyFill="1" applyBorder="1" applyAlignment="1">
      <alignment horizontal="left" vertical="center"/>
    </xf>
    <xf numFmtId="171" fontId="58" fillId="0" borderId="10" xfId="0" applyNumberFormat="1" applyFont="1" applyBorder="1" applyAlignment="1">
      <alignment horizontal="right" vertical="center"/>
    </xf>
    <xf numFmtId="171" fontId="56" fillId="0" borderId="10" xfId="0" applyNumberFormat="1" applyFont="1" applyBorder="1" applyAlignment="1">
      <alignment horizontal="right" vertical="center"/>
    </xf>
    <xf numFmtId="0" fontId="59" fillId="55" borderId="10" xfId="0" applyFont="1" applyFill="1" applyBorder="1" applyAlignment="1">
      <alignment horizontal="right" vertical="center"/>
    </xf>
    <xf numFmtId="3" fontId="60" fillId="0" borderId="0" xfId="0" applyNumberFormat="1" applyFont="1" applyBorder="1"/>
    <xf numFmtId="0" fontId="57" fillId="0" borderId="10" xfId="0" applyFont="1" applyBorder="1" applyAlignment="1">
      <alignment horizontal="center" vertical="center"/>
    </xf>
    <xf numFmtId="0" fontId="58" fillId="0" borderId="10" xfId="0" applyFont="1" applyBorder="1" applyAlignment="1">
      <alignment horizontal="left" vertical="center"/>
    </xf>
    <xf numFmtId="0" fontId="58" fillId="0" borderId="10" xfId="0" applyFont="1" applyBorder="1" applyAlignment="1">
      <alignment horizontal="left"/>
    </xf>
    <xf numFmtId="172" fontId="60" fillId="55" borderId="10" xfId="0" applyNumberFormat="1" applyFont="1" applyFill="1" applyBorder="1" applyAlignment="1">
      <alignment vertical="center"/>
    </xf>
    <xf numFmtId="172" fontId="59" fillId="0" borderId="10" xfId="0" applyNumberFormat="1" applyFont="1" applyBorder="1" applyAlignment="1">
      <alignment vertical="center"/>
    </xf>
    <xf numFmtId="3" fontId="60" fillId="0" borderId="10" xfId="0" applyNumberFormat="1" applyFont="1" applyBorder="1"/>
    <xf numFmtId="0" fontId="59" fillId="0" borderId="0" xfId="0" applyFont="1" applyBorder="1"/>
    <xf numFmtId="3" fontId="59" fillId="0" borderId="0" xfId="0" applyNumberFormat="1" applyFont="1" applyBorder="1"/>
    <xf numFmtId="0" fontId="60" fillId="55" borderId="10" xfId="0" applyFont="1" applyFill="1" applyBorder="1" applyAlignment="1">
      <alignment vertical="center"/>
    </xf>
    <xf numFmtId="3" fontId="60" fillId="55" borderId="10" xfId="0" applyNumberFormat="1" applyFont="1" applyFill="1" applyBorder="1" applyAlignment="1">
      <alignment vertical="center"/>
    </xf>
    <xf numFmtId="0" fontId="60" fillId="0" borderId="10" xfId="0" applyFont="1" applyBorder="1" applyAlignment="1">
      <alignment vertical="center" wrapText="1"/>
    </xf>
    <xf numFmtId="0" fontId="64" fillId="0" borderId="10" xfId="0" applyFont="1" applyBorder="1" applyAlignment="1">
      <alignment vertical="center"/>
    </xf>
    <xf numFmtId="3" fontId="64" fillId="0" borderId="10" xfId="0" applyNumberFormat="1" applyFont="1" applyBorder="1" applyAlignment="1">
      <alignment vertical="center" wrapText="1"/>
    </xf>
    <xf numFmtId="0" fontId="60" fillId="0" borderId="10" xfId="0" applyFont="1" applyBorder="1" applyAlignment="1">
      <alignment wrapText="1"/>
    </xf>
    <xf numFmtId="0" fontId="59" fillId="0" borderId="10" xfId="0" applyFont="1" applyBorder="1" applyAlignment="1">
      <alignment horizontal="left" vertical="top"/>
    </xf>
    <xf numFmtId="0" fontId="60" fillId="55" borderId="10" xfId="0" applyFont="1" applyFill="1" applyBorder="1" applyAlignment="1">
      <alignment horizontal="center" vertical="top"/>
    </xf>
    <xf numFmtId="0" fontId="60" fillId="55" borderId="10" xfId="0" applyFont="1" applyFill="1" applyBorder="1" applyAlignment="1">
      <alignment horizontal="center" vertical="top" wrapText="1"/>
    </xf>
    <xf numFmtId="14" fontId="60" fillId="55" borderId="10" xfId="0" applyNumberFormat="1" applyFont="1" applyFill="1" applyBorder="1" applyAlignment="1">
      <alignment horizontal="center"/>
    </xf>
    <xf numFmtId="172" fontId="60" fillId="55" borderId="10" xfId="0" applyNumberFormat="1" applyFont="1" applyFill="1" applyBorder="1" applyAlignment="1">
      <alignment horizontal="center" vertical="center"/>
    </xf>
    <xf numFmtId="0" fontId="60" fillId="55" borderId="10" xfId="0" applyFont="1" applyFill="1" applyBorder="1" applyAlignment="1">
      <alignment horizontal="center"/>
    </xf>
    <xf numFmtId="3" fontId="59" fillId="0" borderId="10" xfId="0" applyNumberFormat="1" applyFont="1" applyBorder="1" applyAlignment="1">
      <alignment wrapText="1"/>
    </xf>
    <xf numFmtId="3" fontId="59" fillId="0" borderId="0" xfId="0" applyNumberFormat="1" applyFont="1" applyAlignment="1">
      <alignment wrapText="1"/>
    </xf>
    <xf numFmtId="3" fontId="60" fillId="0" borderId="10" xfId="0" applyNumberFormat="1" applyFont="1" applyBorder="1" applyAlignment="1">
      <alignment wrapText="1"/>
    </xf>
    <xf numFmtId="0" fontId="60" fillId="0" borderId="10" xfId="0" applyFont="1" applyBorder="1" applyAlignment="1">
      <alignment horizontal="center" wrapText="1"/>
    </xf>
    <xf numFmtId="0" fontId="60" fillId="0" borderId="10" xfId="0" applyFont="1" applyBorder="1" applyAlignment="1">
      <alignment horizontal="left" vertical="top" wrapText="1"/>
    </xf>
    <xf numFmtId="0" fontId="60" fillId="0" borderId="10" xfId="0" applyFont="1" applyBorder="1" applyAlignment="1">
      <alignment horizontal="center" vertical="center" wrapText="1"/>
    </xf>
    <xf numFmtId="3" fontId="59" fillId="0" borderId="10" xfId="0" applyNumberFormat="1" applyFont="1" applyBorder="1" applyAlignment="1">
      <alignment horizontal="right" vertical="center" wrapText="1"/>
    </xf>
    <xf numFmtId="0" fontId="59" fillId="0" borderId="10" xfId="0" applyFont="1" applyBorder="1" applyAlignment="1">
      <alignment horizontal="right" vertical="center" wrapText="1"/>
    </xf>
    <xf numFmtId="3" fontId="60" fillId="0" borderId="10" xfId="0" applyNumberFormat="1" applyFont="1" applyBorder="1" applyAlignment="1">
      <alignment horizontal="right"/>
    </xf>
    <xf numFmtId="15" fontId="59" fillId="0" borderId="10" xfId="0" applyNumberFormat="1" applyFont="1" applyBorder="1" applyAlignment="1">
      <alignment horizontal="left" vertical="top" wrapText="1"/>
    </xf>
    <xf numFmtId="0" fontId="58" fillId="0" borderId="10" xfId="274" quotePrefix="1" applyFont="1" applyBorder="1"/>
    <xf numFmtId="0" fontId="58" fillId="0" borderId="10" xfId="0" applyFont="1" applyBorder="1"/>
    <xf numFmtId="0" fontId="60" fillId="55" borderId="10" xfId="0" applyFont="1" applyFill="1" applyBorder="1" applyAlignment="1">
      <alignment horizontal="left" vertical="center" wrapText="1"/>
    </xf>
    <xf numFmtId="3" fontId="58" fillId="0" borderId="10" xfId="0" applyNumberFormat="1" applyFont="1" applyBorder="1"/>
    <xf numFmtId="0" fontId="60" fillId="0" borderId="10" xfId="0" applyFont="1" applyFill="1" applyBorder="1" applyAlignment="1">
      <alignment horizontal="left" vertical="top" wrapText="1"/>
    </xf>
    <xf numFmtId="6" fontId="58" fillId="0" borderId="10" xfId="0" applyNumberFormat="1" applyFont="1" applyFill="1" applyBorder="1" applyAlignment="1">
      <alignment horizontal="center" vertical="center" wrapText="1"/>
    </xf>
    <xf numFmtId="173" fontId="57" fillId="55" borderId="10" xfId="0" applyNumberFormat="1" applyFont="1" applyFill="1" applyBorder="1" applyAlignment="1">
      <alignment horizontal="center"/>
    </xf>
    <xf numFmtId="0" fontId="60" fillId="0" borderId="0" xfId="0" applyFont="1" applyFill="1" applyBorder="1" applyAlignment="1">
      <alignment horizontal="left" vertical="center"/>
    </xf>
    <xf numFmtId="4" fontId="60" fillId="0" borderId="10" xfId="0" applyNumberFormat="1" applyFont="1" applyBorder="1" applyAlignment="1">
      <alignment horizontal="center"/>
    </xf>
    <xf numFmtId="8" fontId="59" fillId="0" borderId="10" xfId="0" applyNumberFormat="1" applyFont="1" applyFill="1" applyBorder="1" applyAlignment="1">
      <alignment horizontal="center" vertical="center"/>
    </xf>
    <xf numFmtId="0" fontId="59" fillId="0" borderId="0" xfId="0" applyFont="1" applyFill="1" applyAlignment="1">
      <alignment horizontal="left" vertical="center"/>
    </xf>
    <xf numFmtId="3" fontId="59" fillId="0" borderId="10" xfId="0" applyNumberFormat="1" applyFont="1" applyBorder="1" applyAlignment="1">
      <alignment horizontal="center"/>
    </xf>
    <xf numFmtId="6" fontId="59" fillId="0" borderId="10" xfId="0" applyNumberFormat="1" applyFont="1" applyFill="1" applyBorder="1" applyAlignment="1">
      <alignment horizontal="center" vertical="center"/>
    </xf>
    <xf numFmtId="0" fontId="60" fillId="0" borderId="10" xfId="0" applyFont="1" applyFill="1" applyBorder="1" applyAlignment="1">
      <alignment horizontal="center"/>
    </xf>
    <xf numFmtId="0" fontId="59" fillId="0" borderId="10" xfId="0" applyFont="1" applyFill="1" applyBorder="1" applyAlignment="1">
      <alignment vertical="center"/>
    </xf>
    <xf numFmtId="0" fontId="60" fillId="0" borderId="0" xfId="0" applyFont="1" applyAlignment="1">
      <alignment vertical="top" wrapText="1"/>
    </xf>
    <xf numFmtId="0" fontId="59" fillId="0" borderId="0" xfId="0" applyFont="1" applyAlignment="1">
      <alignment vertical="top" wrapText="1"/>
    </xf>
    <xf numFmtId="0" fontId="60" fillId="55" borderId="10" xfId="0" applyFont="1" applyFill="1" applyBorder="1" applyAlignment="1">
      <alignment horizontal="left" vertical="center"/>
    </xf>
    <xf numFmtId="0" fontId="57" fillId="55" borderId="10" xfId="0" applyFont="1" applyFill="1" applyBorder="1" applyAlignment="1">
      <alignment horizontal="center" wrapText="1"/>
    </xf>
    <xf numFmtId="0" fontId="60" fillId="0" borderId="10" xfId="0" applyFont="1" applyBorder="1" applyAlignment="1">
      <alignment horizontal="center"/>
    </xf>
    <xf numFmtId="0" fontId="58" fillId="0" borderId="10" xfId="0" applyFont="1" applyFill="1" applyBorder="1" applyAlignment="1">
      <alignment horizontal="left" vertical="top" wrapText="1"/>
    </xf>
    <xf numFmtId="4" fontId="58" fillId="0" borderId="10" xfId="0" applyNumberFormat="1" applyFont="1" applyFill="1" applyBorder="1" applyAlignment="1">
      <alignment horizontal="center" wrapText="1"/>
    </xf>
    <xf numFmtId="0" fontId="58" fillId="0" borderId="10" xfId="274" applyFont="1" applyFill="1" applyBorder="1" applyAlignment="1">
      <alignment horizontal="left" vertical="top" wrapText="1"/>
    </xf>
    <xf numFmtId="4" fontId="58" fillId="0" borderId="10" xfId="0" applyNumberFormat="1" applyFont="1" applyFill="1" applyBorder="1" applyAlignment="1">
      <alignment horizontal="center" vertical="center" wrapText="1"/>
    </xf>
    <xf numFmtId="4" fontId="58" fillId="0" borderId="10" xfId="0" quotePrefix="1" applyNumberFormat="1" applyFont="1" applyFill="1" applyBorder="1" applyAlignment="1">
      <alignment horizontal="center" vertical="center"/>
    </xf>
    <xf numFmtId="4" fontId="58" fillId="0" borderId="10" xfId="275" applyNumberFormat="1" applyFont="1" applyFill="1" applyBorder="1" applyAlignment="1">
      <alignment horizontal="center" vertical="center"/>
    </xf>
    <xf numFmtId="4" fontId="58" fillId="0" borderId="10" xfId="275" applyNumberFormat="1" applyFont="1" applyFill="1" applyBorder="1" applyAlignment="1">
      <alignment horizontal="center" vertical="center" wrapText="1"/>
    </xf>
    <xf numFmtId="4" fontId="58" fillId="0" borderId="10" xfId="0" applyNumberFormat="1" applyFont="1" applyFill="1" applyBorder="1" applyAlignment="1">
      <alignment horizontal="center"/>
    </xf>
    <xf numFmtId="0" fontId="60" fillId="0" borderId="10" xfId="0" applyFont="1" applyBorder="1" applyAlignment="1">
      <alignment horizontal="center" vertical="center"/>
    </xf>
    <xf numFmtId="0" fontId="59" fillId="0" borderId="0" xfId="0" applyFont="1" applyAlignment="1">
      <alignment horizontal="left" vertical="top"/>
    </xf>
    <xf numFmtId="174" fontId="58" fillId="0" borderId="10" xfId="0" applyNumberFormat="1" applyFont="1" applyFill="1" applyBorder="1" applyAlignment="1">
      <alignment horizontal="center" vertical="center"/>
    </xf>
    <xf numFmtId="0" fontId="59" fillId="55" borderId="10" xfId="0" applyFont="1" applyFill="1" applyBorder="1"/>
    <xf numFmtId="0" fontId="59" fillId="55" borderId="10" xfId="0" applyFont="1" applyFill="1" applyBorder="1" applyAlignment="1">
      <alignment horizontal="left" vertical="top"/>
    </xf>
    <xf numFmtId="3" fontId="59" fillId="0" borderId="10" xfId="0" applyNumberFormat="1" applyFont="1" applyFill="1" applyBorder="1" applyAlignment="1">
      <alignment horizontal="right" vertical="center" wrapText="1"/>
    </xf>
    <xf numFmtId="0" fontId="59" fillId="0" borderId="10" xfId="0" applyFont="1" applyFill="1" applyBorder="1"/>
    <xf numFmtId="172" fontId="59" fillId="0" borderId="10" xfId="0" applyNumberFormat="1" applyFont="1" applyFill="1" applyBorder="1" applyAlignment="1">
      <alignment vertical="center"/>
    </xf>
    <xf numFmtId="0" fontId="60" fillId="0" borderId="10" xfId="0" applyFont="1" applyFill="1" applyBorder="1" applyAlignment="1">
      <alignment horizontal="left" vertical="center" wrapText="1"/>
    </xf>
    <xf numFmtId="0" fontId="60" fillId="0" borderId="10" xfId="0" applyFont="1" applyBorder="1" applyAlignment="1">
      <alignment horizontal="left" vertical="center"/>
    </xf>
    <xf numFmtId="4" fontId="59" fillId="0" borderId="10" xfId="0" applyNumberFormat="1" applyFont="1" applyBorder="1" applyAlignment="1">
      <alignment horizontal="center"/>
    </xf>
    <xf numFmtId="4" fontId="58"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4" fontId="58" fillId="0" borderId="10" xfId="0" applyNumberFormat="1" applyFont="1" applyFill="1" applyBorder="1" applyAlignment="1">
      <alignment horizontal="center" vertical="top"/>
    </xf>
    <xf numFmtId="0" fontId="58" fillId="0" borderId="10" xfId="0" quotePrefix="1" applyFont="1" applyFill="1" applyBorder="1" applyAlignment="1">
      <alignment horizontal="center" vertical="center"/>
    </xf>
    <xf numFmtId="0" fontId="60" fillId="55" borderId="10" xfId="0" applyFont="1" applyFill="1" applyBorder="1" applyAlignment="1">
      <alignment horizontal="center" vertical="center"/>
    </xf>
    <xf numFmtId="172" fontId="60" fillId="0" borderId="10" xfId="0" applyNumberFormat="1" applyFont="1" applyBorder="1" applyAlignment="1">
      <alignment vertical="center"/>
    </xf>
    <xf numFmtId="0" fontId="59" fillId="0" borderId="10" xfId="0" applyFont="1" applyBorder="1" applyAlignment="1">
      <alignment vertical="center"/>
    </xf>
    <xf numFmtId="3" fontId="56" fillId="0" borderId="10" xfId="0" applyNumberFormat="1" applyFont="1" applyBorder="1" applyAlignment="1">
      <alignment vertical="center" wrapText="1"/>
    </xf>
    <xf numFmtId="0" fontId="57" fillId="0" borderId="2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60" fillId="0" borderId="10" xfId="0" applyFont="1" applyFill="1" applyBorder="1" applyAlignment="1">
      <alignment horizontal="left" vertical="center" wrapText="1"/>
    </xf>
    <xf numFmtId="0" fontId="60" fillId="0" borderId="20"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60" fillId="0" borderId="10" xfId="0" applyFont="1" applyBorder="1" applyAlignment="1">
      <alignment horizontal="left" vertical="center"/>
    </xf>
    <xf numFmtId="0" fontId="59" fillId="0" borderId="10" xfId="0" applyFont="1" applyBorder="1" applyAlignment="1">
      <alignment horizontal="left" vertical="center" wrapText="1"/>
    </xf>
    <xf numFmtId="4" fontId="59" fillId="0" borderId="10" xfId="0" applyNumberFormat="1" applyFont="1" applyBorder="1" applyAlignment="1">
      <alignment horizontal="center"/>
    </xf>
    <xf numFmtId="0" fontId="60" fillId="0" borderId="20"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57" fillId="55" borderId="20"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 fontId="58"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4" fontId="58" fillId="0" borderId="10" xfId="0" applyNumberFormat="1" applyFont="1" applyFill="1" applyBorder="1" applyAlignment="1">
      <alignment horizontal="center" vertical="top"/>
    </xf>
    <xf numFmtId="0" fontId="58" fillId="0" borderId="10" xfId="0" quotePrefix="1" applyFont="1" applyFill="1" applyBorder="1" applyAlignment="1">
      <alignment horizontal="center" vertical="center"/>
    </xf>
    <xf numFmtId="0" fontId="60" fillId="55" borderId="10" xfId="0" applyFont="1" applyFill="1" applyBorder="1" applyAlignment="1">
      <alignment horizontal="center" vertical="center"/>
    </xf>
    <xf numFmtId="0" fontId="59" fillId="0" borderId="20" xfId="0" applyFont="1" applyBorder="1" applyAlignment="1"/>
    <xf numFmtId="0" fontId="59" fillId="0" borderId="25" xfId="0" applyFont="1" applyBorder="1" applyAlignment="1"/>
    <xf numFmtId="0" fontId="59" fillId="0" borderId="26" xfId="0" applyFont="1" applyBorder="1" applyAlignment="1"/>
    <xf numFmtId="172" fontId="60" fillId="0" borderId="10" xfId="0" applyNumberFormat="1" applyFont="1" applyBorder="1" applyAlignment="1">
      <alignment vertical="center"/>
    </xf>
    <xf numFmtId="0" fontId="59" fillId="0" borderId="10" xfId="0" applyFont="1" applyBorder="1" applyAlignment="1">
      <alignment vertical="center"/>
    </xf>
    <xf numFmtId="0" fontId="59" fillId="0" borderId="20" xfId="0" applyFont="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3" fontId="59" fillId="0" borderId="20" xfId="0" applyNumberFormat="1" applyFont="1" applyBorder="1" applyAlignment="1">
      <alignment wrapText="1"/>
    </xf>
    <xf numFmtId="0" fontId="0" fillId="0" borderId="25" xfId="0" applyBorder="1" applyAlignment="1">
      <alignment wrapText="1"/>
    </xf>
    <xf numFmtId="0" fontId="0" fillId="0" borderId="26" xfId="0" applyBorder="1" applyAlignment="1">
      <alignment wrapText="1"/>
    </xf>
    <xf numFmtId="0" fontId="56" fillId="0" borderId="10" xfId="0" applyFont="1" applyBorder="1" applyAlignment="1">
      <alignment vertical="center" wrapText="1"/>
    </xf>
    <xf numFmtId="3" fontId="56" fillId="0" borderId="10" xfId="0" applyNumberFormat="1" applyFont="1" applyBorder="1" applyAlignment="1">
      <alignment vertical="center" wrapText="1"/>
    </xf>
    <xf numFmtId="0" fontId="56" fillId="0" borderId="10" xfId="0" applyNumberFormat="1" applyFont="1" applyBorder="1" applyAlignment="1">
      <alignment vertical="center" wrapText="1"/>
    </xf>
    <xf numFmtId="0" fontId="60" fillId="0" borderId="10" xfId="0" applyFont="1" applyBorder="1" applyAlignment="1">
      <alignment horizontal="left" vertical="center" wrapText="1"/>
    </xf>
    <xf numFmtId="0" fontId="59" fillId="0" borderId="0" xfId="0" applyFont="1" applyAlignment="1">
      <alignment horizontal="left" vertical="top" wrapText="1"/>
    </xf>
    <xf numFmtId="0" fontId="60" fillId="0" borderId="20"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20" xfId="0" applyFont="1" applyBorder="1" applyAlignment="1">
      <alignment horizontal="left" vertical="top" wrapText="1"/>
    </xf>
  </cellXfs>
  <cellStyles count="276">
    <cellStyle name="20% - Accent1" xfId="16" builtinId="30" customBuiltin="1"/>
    <cellStyle name="20% - Accent1 2" xfId="34"/>
    <cellStyle name="20% - Accent1 2 2" xfId="35"/>
    <cellStyle name="20% - Accent1 2 2 2" xfId="36"/>
    <cellStyle name="20% - Accent1 3" xfId="37"/>
    <cellStyle name="20% - Accent1 4" xfId="38"/>
    <cellStyle name="20% - Accent1 5" xfId="39"/>
    <cellStyle name="20% - Accent2" xfId="19" builtinId="34" customBuiltin="1"/>
    <cellStyle name="20% - Accent2 2" xfId="40"/>
    <cellStyle name="20% - Accent2 2 2" xfId="41"/>
    <cellStyle name="20% - Accent2 2 2 2" xfId="42"/>
    <cellStyle name="20% - Accent2 3" xfId="43"/>
    <cellStyle name="20% - Accent2 4" xfId="44"/>
    <cellStyle name="20% - Accent2 5" xfId="45"/>
    <cellStyle name="20% - Accent3" xfId="22" builtinId="38" customBuiltin="1"/>
    <cellStyle name="20% - Accent3 2" xfId="46"/>
    <cellStyle name="20% - Accent3 2 2" xfId="47"/>
    <cellStyle name="20% - Accent3 2 2 2" xfId="48"/>
    <cellStyle name="20% - Accent3 3" xfId="49"/>
    <cellStyle name="20% - Accent3 4" xfId="50"/>
    <cellStyle name="20% - Accent3 5" xfId="51"/>
    <cellStyle name="20% - Accent4" xfId="25" builtinId="42" customBuiltin="1"/>
    <cellStyle name="20% - Accent4 2" xfId="52"/>
    <cellStyle name="20% - Accent4 2 2" xfId="53"/>
    <cellStyle name="20% - Accent4 2 2 2" xfId="54"/>
    <cellStyle name="20% - Accent4 3" xfId="55"/>
    <cellStyle name="20% - Accent4 4" xfId="56"/>
    <cellStyle name="20% - Accent4 5" xfId="57"/>
    <cellStyle name="20% - Accent5" xfId="28" builtinId="46" customBuiltin="1"/>
    <cellStyle name="20% - Accent5 2" xfId="58"/>
    <cellStyle name="20% - Accent5 3" xfId="59"/>
    <cellStyle name="20% - Accent5 3 2" xfId="60"/>
    <cellStyle name="20% - Accent5 4" xfId="61"/>
    <cellStyle name="20% - Accent5 5" xfId="62"/>
    <cellStyle name="20% - Accent6" xfId="31" builtinId="50" customBuiltin="1"/>
    <cellStyle name="20% - Accent6 2" xfId="63"/>
    <cellStyle name="20% - Accent6 3" xfId="64"/>
    <cellStyle name="20% - Accent6 3 2" xfId="65"/>
    <cellStyle name="20% - Accent6 4" xfId="66"/>
    <cellStyle name="20% - Accent6 5" xfId="67"/>
    <cellStyle name="40% - Accent1" xfId="17" builtinId="31" customBuiltin="1"/>
    <cellStyle name="40% - Accent1 2" xfId="68"/>
    <cellStyle name="40% - Accent1 3" xfId="69"/>
    <cellStyle name="40% - Accent1 3 2" xfId="70"/>
    <cellStyle name="40% - Accent1 4" xfId="71"/>
    <cellStyle name="40% - Accent1 5" xfId="72"/>
    <cellStyle name="40% - Accent2" xfId="20" builtinId="35" customBuiltin="1"/>
    <cellStyle name="40% - Accent2 2" xfId="73"/>
    <cellStyle name="40% - Accent2 3" xfId="74"/>
    <cellStyle name="40% - Accent2 3 2" xfId="75"/>
    <cellStyle name="40% - Accent2 4" xfId="76"/>
    <cellStyle name="40% - Accent2 5" xfId="77"/>
    <cellStyle name="40% - Accent3" xfId="23" builtinId="39" customBuiltin="1"/>
    <cellStyle name="40% - Accent3 2" xfId="78"/>
    <cellStyle name="40% - Accent3 2 2" xfId="79"/>
    <cellStyle name="40% - Accent3 2 2 2" xfId="80"/>
    <cellStyle name="40% - Accent3 3" xfId="81"/>
    <cellStyle name="40% - Accent3 4" xfId="82"/>
    <cellStyle name="40% - Accent3 5" xfId="83"/>
    <cellStyle name="40% - Accent4" xfId="26" builtinId="43" customBuiltin="1"/>
    <cellStyle name="40% - Accent4 2" xfId="84"/>
    <cellStyle name="40% - Accent4 3" xfId="85"/>
    <cellStyle name="40% - Accent4 3 2" xfId="86"/>
    <cellStyle name="40% - Accent4 4" xfId="87"/>
    <cellStyle name="40% - Accent4 5" xfId="88"/>
    <cellStyle name="40% - Accent5" xfId="29" builtinId="47" customBuiltin="1"/>
    <cellStyle name="40% - Accent5 2" xfId="89"/>
    <cellStyle name="40% - Accent5 3" xfId="90"/>
    <cellStyle name="40% - Accent5 3 2" xfId="91"/>
    <cellStyle name="40% - Accent5 4" xfId="92"/>
    <cellStyle name="40% - Accent5 5" xfId="93"/>
    <cellStyle name="40% - Accent6" xfId="32" builtinId="51" customBuiltin="1"/>
    <cellStyle name="40% - Accent6 2" xfId="94"/>
    <cellStyle name="40% - Accent6 3" xfId="95"/>
    <cellStyle name="40% - Accent6 3 2" xfId="96"/>
    <cellStyle name="40% - Accent6 4" xfId="97"/>
    <cellStyle name="40% - Accent6 5" xfId="98"/>
    <cellStyle name="60% - Accent1 2" xfId="100"/>
    <cellStyle name="60% - Accent1 3" xfId="99"/>
    <cellStyle name="60% - Accent2 2" xfId="102"/>
    <cellStyle name="60% - Accent2 3" xfId="101"/>
    <cellStyle name="60% - Accent3 2" xfId="104"/>
    <cellStyle name="60% - Accent3 2 2" xfId="105"/>
    <cellStyle name="60% - Accent3 3" xfId="103"/>
    <cellStyle name="60% - Accent4 2" xfId="107"/>
    <cellStyle name="60% - Accent4 2 2" xfId="108"/>
    <cellStyle name="60% - Accent4 3" xfId="106"/>
    <cellStyle name="60% - Accent5 2" xfId="110"/>
    <cellStyle name="60% - Accent5 3" xfId="109"/>
    <cellStyle name="60% - Accent6 2" xfId="112"/>
    <cellStyle name="60% - Accent6 2 2" xfId="113"/>
    <cellStyle name="60% - Accent6 3" xfId="111"/>
    <cellStyle name="A1.Title1" xfId="203"/>
    <cellStyle name="A1.Title2" xfId="204"/>
    <cellStyle name="A2.Heading1" xfId="205"/>
    <cellStyle name="A2.Heading2" xfId="206"/>
    <cellStyle name="A2.Heading3" xfId="207"/>
    <cellStyle name="A2.Heading4" xfId="208"/>
    <cellStyle name="Accent1" xfId="15" builtinId="29" customBuiltin="1"/>
    <cellStyle name="Accent1 2" xfId="114"/>
    <cellStyle name="Accent2" xfId="18" builtinId="33" customBuiltin="1"/>
    <cellStyle name="Accent2 2" xfId="115"/>
    <cellStyle name="Accent3" xfId="21" builtinId="37" customBuiltin="1"/>
    <cellStyle name="Accent3 2" xfId="116"/>
    <cellStyle name="Accent4" xfId="24" builtinId="41" customBuiltin="1"/>
    <cellStyle name="Accent4 2" xfId="117"/>
    <cellStyle name="Accent5" xfId="27" builtinId="45" customBuiltin="1"/>
    <cellStyle name="Accent5 2" xfId="118"/>
    <cellStyle name="Accent6" xfId="30" builtinId="49" customBuiltin="1"/>
    <cellStyle name="Accent6 2" xfId="119"/>
    <cellStyle name="B1.dateDD-MMM-YY" xfId="209"/>
    <cellStyle name="B1.dateMMM-YY" xfId="210"/>
    <cellStyle name="B1.general" xfId="211"/>
    <cellStyle name="B1.percentage" xfId="212"/>
    <cellStyle name="B1.text" xfId="213"/>
    <cellStyle name="B1.textgrid" xfId="214"/>
    <cellStyle name="B2.dateDD-MMM-YY" xfId="215"/>
    <cellStyle name="B2.dateMMM-YY" xfId="216"/>
    <cellStyle name="B2.general" xfId="217"/>
    <cellStyle name="B2.percentage" xfId="218"/>
    <cellStyle name="B2.text" xfId="219"/>
    <cellStyle name="B2.textgrid" xfId="220"/>
    <cellStyle name="B3.dateDD-MMM_YY" xfId="221"/>
    <cellStyle name="B3.dateMMM-YY" xfId="222"/>
    <cellStyle name="B3.general" xfId="223"/>
    <cellStyle name="B3.percentage" xfId="224"/>
    <cellStyle name="B3.text" xfId="225"/>
    <cellStyle name="B3.textgrid" xfId="226"/>
    <cellStyle name="Bad" xfId="6" builtinId="27" customBuiltin="1"/>
    <cellStyle name="Bad 2" xfId="120"/>
    <cellStyle name="C1.dateDD-MMM-YY" xfId="227"/>
    <cellStyle name="C1.dateMMM-YY" xfId="228"/>
    <cellStyle name="C1.general" xfId="229"/>
    <cellStyle name="C1.percentage" xfId="230"/>
    <cellStyle name="C2.total" xfId="231"/>
    <cellStyle name="C2.totalpercentage" xfId="232"/>
    <cellStyle name="C3.dateDD-MMM-YY" xfId="233"/>
    <cellStyle name="C3.dateMMM-YY" xfId="234"/>
    <cellStyle name="C3.general" xfId="235"/>
    <cellStyle name="C3.percentage" xfId="236"/>
    <cellStyle name="C4.total" xfId="237"/>
    <cellStyle name="C4.totalpercentage" xfId="238"/>
    <cellStyle name="Calculation" xfId="9" builtinId="22" customBuiltin="1"/>
    <cellStyle name="Calculation 2" xfId="121"/>
    <cellStyle name="Check Cell" xfId="11" builtinId="23" customBuiltin="1"/>
    <cellStyle name="Check Cell 2" xfId="122"/>
    <cellStyle name="Comma 2" xfId="123"/>
    <cellStyle name="Comma 2 2" xfId="240"/>
    <cellStyle name="Comma 3" xfId="239"/>
    <cellStyle name="Currency" xfId="275" builtinId="4"/>
    <cellStyle name="Currency 2" xfId="125"/>
    <cellStyle name="Currency 2 2" xfId="126"/>
    <cellStyle name="Currency 2 2 2" xfId="127"/>
    <cellStyle name="Currency 2 3" xfId="128"/>
    <cellStyle name="Currency 2 4" xfId="242"/>
    <cellStyle name="Currency 3" xfId="129"/>
    <cellStyle name="Currency 3 2" xfId="243"/>
    <cellStyle name="Currency 4" xfId="130"/>
    <cellStyle name="Currency 4 2" xfId="244"/>
    <cellStyle name="Currency 5" xfId="131"/>
    <cellStyle name="Currency 6" xfId="132"/>
    <cellStyle name="Currency 7" xfId="133"/>
    <cellStyle name="Currency 8" xfId="124"/>
    <cellStyle name="Currency 9" xfId="241"/>
    <cellStyle name="Explanatory Text" xfId="13" builtinId="53" customBuiltin="1"/>
    <cellStyle name="Explanatory Text 2" xfId="134"/>
    <cellStyle name="F.dateDD-MMM-YY" xfId="245"/>
    <cellStyle name="F.dateMMM-YY" xfId="246"/>
    <cellStyle name="F.general" xfId="247"/>
    <cellStyle name="F.percentage" xfId="248"/>
    <cellStyle name="F.text" xfId="249"/>
    <cellStyle name="F.textgrid" xfId="250"/>
    <cellStyle name="Good" xfId="5" builtinId="26" customBuiltin="1"/>
    <cellStyle name="Good 2" xfId="135"/>
    <cellStyle name="Heading 1" xfId="1" builtinId="16" customBuiltin="1"/>
    <cellStyle name="Heading 1 2" xfId="136"/>
    <cellStyle name="Heading 2" xfId="2" builtinId="17" customBuiltin="1"/>
    <cellStyle name="Heading 2 2" xfId="137"/>
    <cellStyle name="Heading 3" xfId="3" builtinId="18" customBuiltin="1"/>
    <cellStyle name="Heading 3 2" xfId="138"/>
    <cellStyle name="Heading 4" xfId="4" builtinId="19" customBuiltin="1"/>
    <cellStyle name="Heading 4 2" xfId="139"/>
    <cellStyle name="Hyperlink" xfId="274" builtinId="8"/>
    <cellStyle name="Hyperlink 2" xfId="140"/>
    <cellStyle name="Hyperlink 3" xfId="141"/>
    <cellStyle name="Hyperlink 4" xfId="142"/>
    <cellStyle name="Input" xfId="7" builtinId="20" customBuiltin="1"/>
    <cellStyle name="Input 2" xfId="143"/>
    <cellStyle name="Linked Cell" xfId="10" builtinId="24" customBuiltin="1"/>
    <cellStyle name="Linked Cell 2" xfId="144"/>
    <cellStyle name="Neutral 2" xfId="146"/>
    <cellStyle name="Neutral 3" xfId="145"/>
    <cellStyle name="Normal" xfId="0" builtinId="0"/>
    <cellStyle name="Normal 10" xfId="147"/>
    <cellStyle name="Normal 11" xfId="148"/>
    <cellStyle name="Normal 12" xfId="33"/>
    <cellStyle name="Normal 137" xfId="149"/>
    <cellStyle name="Normal 137 2" xfId="150"/>
    <cellStyle name="Normal 137 3" xfId="151"/>
    <cellStyle name="Normal 14" xfId="152"/>
    <cellStyle name="Normal 14 2" xfId="153"/>
    <cellStyle name="Normal 14 3" xfId="154"/>
    <cellStyle name="Normal 2" xfId="155"/>
    <cellStyle name="Normal 2 2" xfId="156"/>
    <cellStyle name="Normal 2 2 2" xfId="157"/>
    <cellStyle name="Normal 2 2 3" xfId="158"/>
    <cellStyle name="Normal 2 2 4" xfId="159"/>
    <cellStyle name="Normal 2 3" xfId="160"/>
    <cellStyle name="Normal 2 3 2" xfId="161"/>
    <cellStyle name="Normal 2 3 3" xfId="252"/>
    <cellStyle name="Normal 2 4" xfId="162"/>
    <cellStyle name="Normal 2 5" xfId="163"/>
    <cellStyle name="Normal 2 6" xfId="164"/>
    <cellStyle name="Normal 2 7" xfId="251"/>
    <cellStyle name="Normal 3" xfId="165"/>
    <cellStyle name="Normal 3 2" xfId="166"/>
    <cellStyle name="Normal 3 2 2" xfId="167"/>
    <cellStyle name="Normal 3 2 3" xfId="168"/>
    <cellStyle name="Normal 3 3" xfId="169"/>
    <cellStyle name="Normal 3 4" xfId="170"/>
    <cellStyle name="Normal 3 5" xfId="253"/>
    <cellStyle name="Normal 4" xfId="171"/>
    <cellStyle name="Normal 4 2" xfId="172"/>
    <cellStyle name="Normal 4 3" xfId="173"/>
    <cellStyle name="Normal 4 4" xfId="174"/>
    <cellStyle name="Normal 4 5" xfId="254"/>
    <cellStyle name="Normal 5" xfId="175"/>
    <cellStyle name="Normal 5 2" xfId="176"/>
    <cellStyle name="Normal 5 3" xfId="177"/>
    <cellStyle name="Normal 5 4" xfId="178"/>
    <cellStyle name="Normal 6" xfId="179"/>
    <cellStyle name="Normal 6 2" xfId="180"/>
    <cellStyle name="Normal 7" xfId="181"/>
    <cellStyle name="Normal 7 2" xfId="182"/>
    <cellStyle name="Normal 7 3" xfId="183"/>
    <cellStyle name="Normal 8" xfId="184"/>
    <cellStyle name="Normal 9" xfId="185"/>
    <cellStyle name="Note 2" xfId="186"/>
    <cellStyle name="Note 2 2" xfId="187"/>
    <cellStyle name="Note 2 2 2" xfId="188"/>
    <cellStyle name="Note 2 2 3" xfId="189"/>
    <cellStyle name="Note 2 2 4" xfId="190"/>
    <cellStyle name="Note 2 3" xfId="191"/>
    <cellStyle name="Note 3" xfId="192"/>
    <cellStyle name="Note 4" xfId="193"/>
    <cellStyle name="Note 4 2" xfId="194"/>
    <cellStyle name="Note 5" xfId="195"/>
    <cellStyle name="Note 6" xfId="196"/>
    <cellStyle name="Note 7" xfId="197"/>
    <cellStyle name="O1.dateDD-MMM-YY" xfId="255"/>
    <cellStyle name="O1.dateMMM-YY" xfId="256"/>
    <cellStyle name="O1.general" xfId="257"/>
    <cellStyle name="O1.percentage" xfId="258"/>
    <cellStyle name="O1.text" xfId="259"/>
    <cellStyle name="O1.textgrid" xfId="260"/>
    <cellStyle name="O2.dateDD-MMM-YY" xfId="261"/>
    <cellStyle name="O2.dateMMM-YY" xfId="262"/>
    <cellStyle name="O2.general" xfId="263"/>
    <cellStyle name="O2.percentage" xfId="264"/>
    <cellStyle name="O2.text" xfId="265"/>
    <cellStyle name="O2.textgrid" xfId="266"/>
    <cellStyle name="Output" xfId="8" builtinId="21" customBuiltin="1"/>
    <cellStyle name="Output 2" xfId="198"/>
    <cellStyle name="Percent 2" xfId="267"/>
    <cellStyle name="Title 2" xfId="200"/>
    <cellStyle name="Title 3" xfId="199"/>
    <cellStyle name="Total" xfId="14" builtinId="25" customBuiltin="1"/>
    <cellStyle name="Total 2" xfId="201"/>
    <cellStyle name="Warning Text" xfId="12" builtinId="11" customBuiltin="1"/>
    <cellStyle name="Warning Text 2" xfId="202"/>
    <cellStyle name="X.lookup/units" xfId="268"/>
    <cellStyle name="X.rangename" xfId="269"/>
    <cellStyle name="X.usernotes" xfId="270"/>
    <cellStyle name="Y.check" xfId="271"/>
    <cellStyle name="Y.inactive" xfId="272"/>
    <cellStyle name="Z.devhighlight" xfId="273"/>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sets.highwaysengland.co.uk/Corporate+documents/Delivery+Plan+2019-20.pdf" TargetMode="External"/><Relationship Id="rId1" Type="http://schemas.openxmlformats.org/officeDocument/2006/relationships/hyperlink" Target="https://www.gov.uk/government/publications/cycle-rail-fund-awar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cademy@Word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dorsetlep.co.uk/local-delivery/local-delivery-the-growth-deal/former-power-station-(holes-bay)/" TargetMode="External"/><Relationship Id="rId1" Type="http://schemas.openxmlformats.org/officeDocument/2006/relationships/hyperlink" Target="http://dorsetlep.co.uk/local-delivery/local-delivery-the-growth-deal/gillingham-access-to-grow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7" zoomScale="60" zoomScaleNormal="60" workbookViewId="0">
      <selection sqref="A1:D1"/>
    </sheetView>
  </sheetViews>
  <sheetFormatPr defaultColWidth="8.84375" defaultRowHeight="15"/>
  <cols>
    <col min="1" max="1" width="53.15234375" style="26" customWidth="1"/>
    <col min="2" max="2" width="31.15234375" style="27" customWidth="1"/>
    <col min="3" max="3" width="26.15234375" style="25" customWidth="1"/>
    <col min="4" max="4" width="71.84375" style="25" customWidth="1"/>
    <col min="5" max="16384" width="8.84375" style="25"/>
  </cols>
  <sheetData>
    <row r="1" spans="1:4" s="11" customFormat="1" ht="43.4" customHeight="1">
      <c r="A1" s="143" t="s">
        <v>0</v>
      </c>
      <c r="B1" s="144"/>
      <c r="C1" s="144"/>
      <c r="D1" s="145"/>
    </row>
    <row r="2" spans="1:4" s="11" customFormat="1">
      <c r="A2" s="12"/>
      <c r="B2" s="13"/>
      <c r="C2" s="13"/>
      <c r="D2" s="13"/>
    </row>
    <row r="3" spans="1:4" s="11" customFormat="1" ht="15.45">
      <c r="A3" s="14" t="s">
        <v>1</v>
      </c>
      <c r="B3" s="15"/>
      <c r="C3" s="15"/>
      <c r="D3" s="15"/>
    </row>
    <row r="4" spans="1:4" s="17" customFormat="1" ht="15.45">
      <c r="A4" s="16"/>
      <c r="B4" s="16"/>
      <c r="C4" s="16"/>
      <c r="D4" s="16"/>
    </row>
    <row r="5" spans="1:4" s="31" customFormat="1" ht="30.9">
      <c r="A5" s="29" t="s">
        <v>2</v>
      </c>
      <c r="B5" s="30" t="s">
        <v>3</v>
      </c>
      <c r="C5" s="30" t="s">
        <v>4</v>
      </c>
      <c r="D5" s="29" t="s">
        <v>5</v>
      </c>
    </row>
    <row r="6" spans="1:4" s="21" customFormat="1">
      <c r="A6" s="20" t="s">
        <v>6</v>
      </c>
      <c r="B6" s="32" t="s">
        <v>7</v>
      </c>
      <c r="C6" s="32" t="s">
        <v>8</v>
      </c>
      <c r="D6" s="34"/>
    </row>
    <row r="7" spans="1:4" s="19" customFormat="1" ht="15.45">
      <c r="A7" s="20" t="s">
        <v>9</v>
      </c>
      <c r="B7" s="32" t="s">
        <v>10</v>
      </c>
      <c r="C7" s="32" t="s">
        <v>11</v>
      </c>
      <c r="D7" s="99"/>
    </row>
    <row r="8" spans="1:4" s="19" customFormat="1" ht="15.45">
      <c r="A8" s="20" t="s">
        <v>12</v>
      </c>
      <c r="B8" s="107" t="s">
        <v>13</v>
      </c>
      <c r="C8" s="32" t="s">
        <v>13</v>
      </c>
      <c r="D8" s="99"/>
    </row>
    <row r="9" spans="1:4" s="19" customFormat="1">
      <c r="A9" s="20" t="s">
        <v>14</v>
      </c>
      <c r="B9" s="32" t="s">
        <v>15</v>
      </c>
      <c r="C9" s="32" t="s">
        <v>15</v>
      </c>
      <c r="D9" s="35"/>
    </row>
    <row r="10" spans="1:4" s="19" customFormat="1" ht="51.65" customHeight="1">
      <c r="A10" s="20" t="s">
        <v>16</v>
      </c>
      <c r="B10" s="32" t="s">
        <v>17</v>
      </c>
      <c r="C10" s="32" t="s">
        <v>18</v>
      </c>
      <c r="D10" s="35" t="s">
        <v>19</v>
      </c>
    </row>
    <row r="11" spans="1:4" s="19" customFormat="1">
      <c r="A11" s="20" t="s">
        <v>20</v>
      </c>
      <c r="B11" s="32" t="s">
        <v>21</v>
      </c>
      <c r="C11" s="32" t="s">
        <v>22</v>
      </c>
      <c r="D11" s="35" t="s">
        <v>23</v>
      </c>
    </row>
    <row r="12" spans="1:4" s="19" customFormat="1">
      <c r="A12" s="20" t="s">
        <v>24</v>
      </c>
      <c r="B12" s="32" t="s">
        <v>25</v>
      </c>
      <c r="C12" s="32" t="s">
        <v>25</v>
      </c>
      <c r="D12" s="35" t="s">
        <v>26</v>
      </c>
    </row>
    <row r="13" spans="1:4" s="19" customFormat="1" ht="128.15" customHeight="1">
      <c r="A13" s="22" t="s">
        <v>27</v>
      </c>
      <c r="B13" s="104" t="s">
        <v>28</v>
      </c>
      <c r="C13" s="104" t="s">
        <v>28</v>
      </c>
      <c r="D13" s="35" t="s">
        <v>29</v>
      </c>
    </row>
    <row r="14" spans="1:4" s="19" customFormat="1" ht="15.45">
      <c r="A14" s="15" t="s">
        <v>30</v>
      </c>
      <c r="B14" s="33" t="s">
        <v>31</v>
      </c>
      <c r="C14" s="101">
        <v>306.10000000000002</v>
      </c>
      <c r="D14" s="28"/>
    </row>
    <row r="15" spans="1:4" s="19" customFormat="1">
      <c r="A15" s="20" t="s">
        <v>32</v>
      </c>
      <c r="B15" s="100" t="s">
        <v>33</v>
      </c>
      <c r="C15" s="32" t="s">
        <v>34</v>
      </c>
      <c r="D15" s="36" t="s">
        <v>35</v>
      </c>
    </row>
    <row r="16" spans="1:4" s="19" customFormat="1" ht="60">
      <c r="A16" s="20" t="s">
        <v>36</v>
      </c>
      <c r="B16" s="32" t="s">
        <v>37</v>
      </c>
      <c r="C16" s="32" t="s">
        <v>38</v>
      </c>
      <c r="D16" s="35" t="s">
        <v>39</v>
      </c>
    </row>
    <row r="17" spans="1:4" s="19" customFormat="1" ht="75">
      <c r="A17" s="20" t="s">
        <v>40</v>
      </c>
      <c r="B17" s="32" t="s">
        <v>41</v>
      </c>
      <c r="C17" s="32" t="s">
        <v>42</v>
      </c>
      <c r="D17" s="36" t="s">
        <v>43</v>
      </c>
    </row>
    <row r="18" spans="1:4" s="19" customFormat="1" ht="45">
      <c r="A18" s="20" t="s">
        <v>44</v>
      </c>
      <c r="B18" s="32" t="s">
        <v>45</v>
      </c>
      <c r="C18" s="32" t="s">
        <v>46</v>
      </c>
      <c r="D18" s="35" t="s">
        <v>47</v>
      </c>
    </row>
    <row r="19" spans="1:4" s="19" customFormat="1" ht="45">
      <c r="A19" s="20" t="s">
        <v>48</v>
      </c>
      <c r="B19" s="32" t="s">
        <v>49</v>
      </c>
      <c r="C19" s="32" t="s">
        <v>50</v>
      </c>
      <c r="D19" s="35" t="s">
        <v>51</v>
      </c>
    </row>
    <row r="20" spans="1:4" s="19" customFormat="1" ht="75">
      <c r="A20" s="20" t="s">
        <v>52</v>
      </c>
      <c r="B20" s="32" t="s">
        <v>53</v>
      </c>
      <c r="C20" s="32" t="s">
        <v>53</v>
      </c>
      <c r="D20" s="35" t="s">
        <v>54</v>
      </c>
    </row>
    <row r="21" spans="1:4" s="19" customFormat="1" ht="60">
      <c r="A21" s="20" t="s">
        <v>55</v>
      </c>
      <c r="B21" s="32" t="s">
        <v>56</v>
      </c>
      <c r="C21" s="32" t="s">
        <v>8</v>
      </c>
      <c r="D21" s="35" t="s">
        <v>57</v>
      </c>
    </row>
    <row r="22" spans="1:4" s="21" customFormat="1" ht="135">
      <c r="A22" s="105" t="s">
        <v>58</v>
      </c>
      <c r="B22" s="32" t="s">
        <v>59</v>
      </c>
      <c r="C22" s="32" t="s">
        <v>60</v>
      </c>
      <c r="D22" s="36" t="s">
        <v>61</v>
      </c>
    </row>
    <row r="23" spans="1:4" s="21" customFormat="1" ht="15.45">
      <c r="A23" s="15" t="s">
        <v>62</v>
      </c>
      <c r="B23" s="33" t="s">
        <v>63</v>
      </c>
      <c r="C23" s="33" t="s">
        <v>64</v>
      </c>
      <c r="D23" s="28"/>
    </row>
    <row r="24" spans="1:4" s="21" customFormat="1" ht="15.45">
      <c r="A24" s="15" t="s">
        <v>65</v>
      </c>
      <c r="B24" s="33" t="s">
        <v>66</v>
      </c>
      <c r="C24" s="33" t="s">
        <v>67</v>
      </c>
      <c r="D24" s="28"/>
    </row>
    <row r="25" spans="1:4" s="19" customFormat="1">
      <c r="A25" s="24"/>
      <c r="B25" s="25"/>
      <c r="C25" s="25"/>
    </row>
    <row r="26" spans="1:4" s="19" customFormat="1"/>
    <row r="27" spans="1:4" s="21" customFormat="1"/>
    <row r="28" spans="1:4" s="21" customFormat="1"/>
    <row r="29" spans="1:4" s="19" customFormat="1"/>
    <row r="30" spans="1:4" s="21" customFormat="1"/>
    <row r="31" spans="1:4" s="19" customFormat="1"/>
    <row r="32" spans="1:4" s="19" customFormat="1"/>
    <row r="33" s="21" customFormat="1"/>
    <row r="34" s="21" customFormat="1"/>
    <row r="35" s="21" customFormat="1"/>
    <row r="36" s="19" customFormat="1"/>
    <row r="37" s="19" customFormat="1"/>
    <row r="38" s="19" customFormat="1"/>
  </sheetData>
  <mergeCells count="1">
    <mergeCell ref="A1:D1"/>
  </mergeCells>
  <hyperlinks>
    <hyperlink ref="A6" location="'Access Fund &amp; STTY'!A1" display="Access Fund"/>
    <hyperlink ref="A7" location="'Bikeability Training'!A1" display="Bikeability"/>
    <hyperlink ref="A8" location="'Cycling Cities Ambition'!A1" display="Cycle Ambition Cities"/>
    <hyperlink ref="A9" location="'Cycle Safety Fund'!A1" display="Cycle Safety Fund"/>
    <hyperlink ref="A13" location="LCWIP!A1" display="National Outreach Projects &amp; Innovation"/>
    <hyperlink ref="A19" location="'National Prod. Investment Fund'!A1" display="National Productivity Investment Fund"/>
    <hyperlink ref="A18" location="'National Air Quality Plan'!A1" display="National Air Quality Plan"/>
    <hyperlink ref="A17" location="'Highways Maintenance'!A1" display="Highways Maintenance Fund"/>
    <hyperlink ref="A16" location="'Integrated Transport Block'!A1" display="Integrated Transport Block"/>
    <hyperlink ref="A20" location="'Highways Maintenance Challenge'!A1" display="Highways Maintenance Challenge Fund"/>
    <hyperlink ref="A10" r:id="rId1"/>
    <hyperlink ref="A11" r:id="rId2"/>
    <hyperlink ref="A15" location="'Local Growth Fund'!A1" display="Local Growth Fund"/>
    <hyperlink ref="A12" location="NCN!A1" display="National Cycle Network"/>
    <hyperlink ref="A21" location="'Transforming Cities Fund'!A1" display="Transforming Cities Fund"/>
  </hyperlinks>
  <pageMargins left="0.7" right="0.7" top="0.75" bottom="0.75" header="0.3" footer="0.3"/>
  <pageSetup paperSize="8"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opLeftCell="A20" workbookViewId="0">
      <selection activeCell="A26" sqref="A26"/>
    </sheetView>
  </sheetViews>
  <sheetFormatPr defaultColWidth="8.84375" defaultRowHeight="15"/>
  <cols>
    <col min="1" max="1" width="46" style="71" customWidth="1"/>
    <col min="2" max="4" width="14.84375" style="71" bestFit="1" customWidth="1"/>
    <col min="5" max="16384" width="8.84375" style="25"/>
  </cols>
  <sheetData>
    <row r="1" spans="1:4" ht="24.75" customHeight="1">
      <c r="A1" s="168" t="s">
        <v>36</v>
      </c>
      <c r="B1" s="169"/>
      <c r="C1" s="169"/>
      <c r="D1" s="46"/>
    </row>
    <row r="2" spans="1:4" ht="15.45">
      <c r="A2" s="83" t="s">
        <v>69</v>
      </c>
      <c r="B2" s="68" t="s">
        <v>72</v>
      </c>
      <c r="C2" s="68" t="s">
        <v>70</v>
      </c>
      <c r="D2" s="68" t="s">
        <v>71</v>
      </c>
    </row>
    <row r="3" spans="1:4">
      <c r="A3" s="69" t="s">
        <v>1227</v>
      </c>
      <c r="B3" s="47">
        <v>886000</v>
      </c>
      <c r="C3" s="47">
        <v>886000</v>
      </c>
      <c r="D3" s="47">
        <v>886000</v>
      </c>
    </row>
    <row r="4" spans="1:4">
      <c r="A4" s="69" t="s">
        <v>1228</v>
      </c>
      <c r="B4" s="47">
        <v>719000</v>
      </c>
      <c r="C4" s="47">
        <v>719000</v>
      </c>
      <c r="D4" s="47">
        <v>719000</v>
      </c>
    </row>
    <row r="5" spans="1:4">
      <c r="A5" s="69" t="s">
        <v>1229</v>
      </c>
      <c r="B5" s="47">
        <v>1057000</v>
      </c>
      <c r="C5" s="47">
        <v>1057000</v>
      </c>
      <c r="D5" s="47">
        <v>1057000</v>
      </c>
    </row>
    <row r="6" spans="1:4">
      <c r="A6" s="69" t="s">
        <v>1230</v>
      </c>
      <c r="B6" s="47">
        <v>853000</v>
      </c>
      <c r="C6" s="47">
        <v>853000</v>
      </c>
      <c r="D6" s="47">
        <v>853000</v>
      </c>
    </row>
    <row r="7" spans="1:4">
      <c r="A7" s="69" t="s">
        <v>1231</v>
      </c>
      <c r="B7" s="47">
        <v>1231000</v>
      </c>
      <c r="C7" s="47">
        <v>1231000</v>
      </c>
      <c r="D7" s="47">
        <v>1231000</v>
      </c>
    </row>
    <row r="8" spans="1:4" ht="15.45">
      <c r="A8" s="140" t="s">
        <v>96</v>
      </c>
      <c r="B8" s="47">
        <v>13949000</v>
      </c>
      <c r="C8" s="47">
        <v>13949000</v>
      </c>
      <c r="D8" s="47">
        <v>13949000</v>
      </c>
    </row>
    <row r="9" spans="1:4">
      <c r="A9" s="69" t="s">
        <v>1232</v>
      </c>
      <c r="B9" s="47">
        <v>1424000</v>
      </c>
      <c r="C9" s="47">
        <v>1424000</v>
      </c>
      <c r="D9" s="47">
        <v>1424000</v>
      </c>
    </row>
    <row r="10" spans="1:4">
      <c r="A10" s="69" t="s">
        <v>1233</v>
      </c>
      <c r="B10" s="47">
        <v>1720000</v>
      </c>
      <c r="C10" s="47">
        <v>1720000</v>
      </c>
      <c r="D10" s="47">
        <v>1720000</v>
      </c>
    </row>
    <row r="11" spans="1:4">
      <c r="A11" s="69" t="s">
        <v>642</v>
      </c>
      <c r="B11" s="47">
        <v>1987000</v>
      </c>
      <c r="C11" s="47">
        <v>1987000</v>
      </c>
      <c r="D11" s="47">
        <v>1987000</v>
      </c>
    </row>
    <row r="12" spans="1:4">
      <c r="A12" s="69" t="s">
        <v>1234</v>
      </c>
      <c r="B12" s="47">
        <v>1954000</v>
      </c>
      <c r="C12" s="47">
        <v>1954000</v>
      </c>
      <c r="D12" s="47">
        <v>1954000</v>
      </c>
    </row>
    <row r="13" spans="1:4">
      <c r="A13" s="69" t="s">
        <v>668</v>
      </c>
      <c r="B13" s="47">
        <v>2546000</v>
      </c>
      <c r="C13" s="47">
        <v>2546000</v>
      </c>
      <c r="D13" s="47">
        <v>2546000</v>
      </c>
    </row>
    <row r="14" spans="1:4">
      <c r="A14" s="69" t="s">
        <v>678</v>
      </c>
      <c r="B14" s="47">
        <v>6054000</v>
      </c>
      <c r="C14" s="47">
        <v>6054000</v>
      </c>
      <c r="D14" s="47">
        <v>6054000</v>
      </c>
    </row>
    <row r="15" spans="1:4">
      <c r="A15" s="69" t="s">
        <v>653</v>
      </c>
      <c r="B15" s="47">
        <v>1494000</v>
      </c>
      <c r="C15" s="47">
        <v>1494000</v>
      </c>
      <c r="D15" s="47">
        <v>1494000</v>
      </c>
    </row>
    <row r="16" spans="1:4" ht="15.45">
      <c r="A16" s="140" t="s">
        <v>1235</v>
      </c>
      <c r="B16" s="47">
        <v>16175000</v>
      </c>
      <c r="C16" s="47">
        <v>16175000</v>
      </c>
      <c r="D16" s="47">
        <v>16175000</v>
      </c>
    </row>
    <row r="17" spans="1:4" ht="15.45">
      <c r="A17" s="140" t="s">
        <v>1236</v>
      </c>
      <c r="B17" s="47">
        <v>10069000</v>
      </c>
      <c r="C17" s="47">
        <v>10069000</v>
      </c>
      <c r="D17" s="47">
        <v>10069000</v>
      </c>
    </row>
    <row r="18" spans="1:4">
      <c r="A18" s="69" t="s">
        <v>1237</v>
      </c>
      <c r="B18" s="47">
        <v>1640000</v>
      </c>
      <c r="C18" s="47">
        <v>1640000</v>
      </c>
      <c r="D18" s="47">
        <v>1640000</v>
      </c>
    </row>
    <row r="19" spans="1:4">
      <c r="A19" s="69" t="s">
        <v>1238</v>
      </c>
      <c r="B19" s="47">
        <v>2230000</v>
      </c>
      <c r="C19" s="47">
        <v>2230000</v>
      </c>
      <c r="D19" s="47">
        <v>2230000</v>
      </c>
    </row>
    <row r="20" spans="1:4">
      <c r="A20" s="69" t="s">
        <v>1239</v>
      </c>
      <c r="B20" s="47">
        <v>1479000</v>
      </c>
      <c r="C20" s="47">
        <v>1479000</v>
      </c>
      <c r="D20" s="47">
        <v>1479000</v>
      </c>
    </row>
    <row r="21" spans="1:4">
      <c r="A21" s="69" t="s">
        <v>1240</v>
      </c>
      <c r="B21" s="47">
        <v>1159000</v>
      </c>
      <c r="C21" s="47">
        <v>1159000</v>
      </c>
      <c r="D21" s="47">
        <v>1159000</v>
      </c>
    </row>
    <row r="22" spans="1:4">
      <c r="A22" s="69" t="s">
        <v>1241</v>
      </c>
      <c r="B22" s="47">
        <v>3023000</v>
      </c>
      <c r="C22" s="47">
        <v>3023000</v>
      </c>
      <c r="D22" s="47">
        <v>3023000</v>
      </c>
    </row>
    <row r="23" spans="1:4">
      <c r="A23" s="69" t="s">
        <v>1242</v>
      </c>
      <c r="B23" s="47">
        <v>1570000</v>
      </c>
      <c r="C23" s="47">
        <v>1570000</v>
      </c>
      <c r="D23" s="47">
        <v>1570000</v>
      </c>
    </row>
    <row r="24" spans="1:4" ht="15.45">
      <c r="A24" s="140" t="s">
        <v>1243</v>
      </c>
      <c r="B24" s="47">
        <v>8428000</v>
      </c>
      <c r="C24" s="47">
        <v>8428000</v>
      </c>
      <c r="D24" s="47">
        <v>8428000</v>
      </c>
    </row>
    <row r="25" spans="1:4" ht="15.45">
      <c r="A25" s="140" t="s">
        <v>635</v>
      </c>
      <c r="B25" s="47">
        <v>13104000</v>
      </c>
      <c r="C25" s="47">
        <v>13104000</v>
      </c>
      <c r="D25" s="47">
        <v>13104000</v>
      </c>
    </row>
    <row r="26" spans="1:4">
      <c r="A26" s="130" t="s">
        <v>1244</v>
      </c>
      <c r="B26" s="48">
        <v>1811000</v>
      </c>
      <c r="C26" s="48">
        <v>1811000</v>
      </c>
      <c r="D26" s="48">
        <v>1811000</v>
      </c>
    </row>
    <row r="27" spans="1:4">
      <c r="A27" s="130" t="s">
        <v>1245</v>
      </c>
      <c r="B27" s="48">
        <v>3644000</v>
      </c>
      <c r="C27" s="48">
        <v>3644000</v>
      </c>
      <c r="D27" s="48">
        <v>3644000</v>
      </c>
    </row>
    <row r="28" spans="1:4">
      <c r="A28" s="69" t="s">
        <v>1246</v>
      </c>
      <c r="B28" s="47">
        <v>2556000</v>
      </c>
      <c r="C28" s="47">
        <v>2556000</v>
      </c>
      <c r="D28" s="47">
        <v>2556000</v>
      </c>
    </row>
    <row r="29" spans="1:4">
      <c r="A29" s="69" t="s">
        <v>1247</v>
      </c>
      <c r="B29" s="47">
        <v>2728000</v>
      </c>
      <c r="C29" s="47">
        <v>2728000</v>
      </c>
      <c r="D29" s="47">
        <v>2728000</v>
      </c>
    </row>
    <row r="30" spans="1:4">
      <c r="A30" s="69" t="s">
        <v>1248</v>
      </c>
      <c r="B30" s="47">
        <v>3312000</v>
      </c>
      <c r="C30" s="47">
        <v>3312000</v>
      </c>
      <c r="D30" s="47">
        <v>3312000</v>
      </c>
    </row>
    <row r="31" spans="1:4">
      <c r="A31" s="69" t="s">
        <v>685</v>
      </c>
      <c r="B31" s="47">
        <v>3078000</v>
      </c>
      <c r="C31" s="47">
        <v>3078000</v>
      </c>
      <c r="D31" s="47">
        <v>3078000</v>
      </c>
    </row>
    <row r="32" spans="1:4">
      <c r="A32" s="69" t="s">
        <v>1249</v>
      </c>
      <c r="B32" s="47">
        <v>3390000</v>
      </c>
      <c r="C32" s="47">
        <v>3390000</v>
      </c>
      <c r="D32" s="47">
        <v>3390000</v>
      </c>
    </row>
    <row r="33" spans="1:4">
      <c r="A33" s="69" t="s">
        <v>1250</v>
      </c>
      <c r="B33" s="47">
        <v>3916000</v>
      </c>
      <c r="C33" s="47">
        <v>3916000</v>
      </c>
      <c r="D33" s="47">
        <v>3916000</v>
      </c>
    </row>
    <row r="34" spans="1:4">
      <c r="A34" s="69" t="s">
        <v>1251</v>
      </c>
      <c r="B34" s="47">
        <v>458000</v>
      </c>
      <c r="C34" s="47">
        <v>458000</v>
      </c>
      <c r="D34" s="47">
        <v>458000</v>
      </c>
    </row>
    <row r="35" spans="1:4">
      <c r="A35" s="69" t="s">
        <v>1252</v>
      </c>
      <c r="B35" s="47">
        <v>1069000</v>
      </c>
      <c r="C35" s="47">
        <v>1069000</v>
      </c>
      <c r="D35" s="47">
        <v>1069000</v>
      </c>
    </row>
    <row r="36" spans="1:4">
      <c r="A36" s="69" t="s">
        <v>1253</v>
      </c>
      <c r="B36" s="47">
        <v>1626000</v>
      </c>
      <c r="C36" s="47">
        <v>1626000</v>
      </c>
      <c r="D36" s="47">
        <v>1626000</v>
      </c>
    </row>
    <row r="37" spans="1:4">
      <c r="A37" s="69" t="s">
        <v>1254</v>
      </c>
      <c r="B37" s="47">
        <v>3423000</v>
      </c>
      <c r="C37" s="47">
        <v>3423000</v>
      </c>
      <c r="D37" s="47">
        <v>3423000</v>
      </c>
    </row>
    <row r="38" spans="1:4">
      <c r="A38" s="69" t="s">
        <v>1255</v>
      </c>
      <c r="B38" s="47">
        <v>1666000</v>
      </c>
      <c r="C38" s="47">
        <v>1666000</v>
      </c>
      <c r="D38" s="47">
        <v>1666000</v>
      </c>
    </row>
    <row r="39" spans="1:4">
      <c r="A39" s="69" t="s">
        <v>1256</v>
      </c>
      <c r="B39" s="47">
        <v>939000</v>
      </c>
      <c r="C39" s="47">
        <v>939000</v>
      </c>
      <c r="D39" s="47">
        <v>939000</v>
      </c>
    </row>
    <row r="40" spans="1:4">
      <c r="A40" s="69" t="s">
        <v>1257</v>
      </c>
      <c r="B40" s="47">
        <v>2637000</v>
      </c>
      <c r="C40" s="47">
        <v>2637000</v>
      </c>
      <c r="D40" s="47">
        <v>2637000</v>
      </c>
    </row>
    <row r="41" spans="1:4">
      <c r="A41" s="69" t="s">
        <v>1258</v>
      </c>
      <c r="B41" s="47">
        <v>2405000</v>
      </c>
      <c r="C41" s="47">
        <v>2405000</v>
      </c>
      <c r="D41" s="47">
        <v>2405000</v>
      </c>
    </row>
    <row r="42" spans="1:4" ht="17.600000000000001">
      <c r="A42" s="69" t="s">
        <v>1259</v>
      </c>
      <c r="B42" s="47">
        <v>17618000</v>
      </c>
      <c r="C42" s="47">
        <v>17618000</v>
      </c>
      <c r="D42" s="47">
        <v>17618000</v>
      </c>
    </row>
    <row r="43" spans="1:4">
      <c r="A43" s="69" t="s">
        <v>640</v>
      </c>
      <c r="B43" s="47">
        <v>1153000</v>
      </c>
      <c r="C43" s="47">
        <v>1153000</v>
      </c>
      <c r="D43" s="47">
        <v>1153000</v>
      </c>
    </row>
    <row r="44" spans="1:4">
      <c r="A44" s="69" t="s">
        <v>296</v>
      </c>
      <c r="B44" s="47">
        <v>3190000</v>
      </c>
      <c r="C44" s="47">
        <v>3190000</v>
      </c>
      <c r="D44" s="47">
        <v>3190000</v>
      </c>
    </row>
    <row r="45" spans="1:4">
      <c r="A45" s="69" t="s">
        <v>1260</v>
      </c>
      <c r="B45" s="47">
        <v>1365000</v>
      </c>
      <c r="C45" s="47">
        <v>1365000</v>
      </c>
      <c r="D45" s="47">
        <v>1365000</v>
      </c>
    </row>
    <row r="46" spans="1:4">
      <c r="A46" s="69" t="s">
        <v>1261</v>
      </c>
      <c r="B46" s="47">
        <v>6275000</v>
      </c>
      <c r="C46" s="47">
        <v>6275000</v>
      </c>
      <c r="D46" s="47">
        <v>6275000</v>
      </c>
    </row>
    <row r="47" spans="1:4">
      <c r="A47" s="69" t="s">
        <v>677</v>
      </c>
      <c r="B47" s="47">
        <v>4568000</v>
      </c>
      <c r="C47" s="47">
        <v>4568000</v>
      </c>
      <c r="D47" s="47">
        <v>4568000</v>
      </c>
    </row>
    <row r="48" spans="1:4">
      <c r="A48" s="69" t="s">
        <v>1262</v>
      </c>
      <c r="B48" s="47">
        <v>1457000</v>
      </c>
      <c r="C48" s="47">
        <v>1457000</v>
      </c>
      <c r="D48" s="47">
        <v>1457000</v>
      </c>
    </row>
    <row r="49" spans="1:4">
      <c r="A49" s="69" t="s">
        <v>1263</v>
      </c>
      <c r="B49" s="47">
        <v>4141000</v>
      </c>
      <c r="C49" s="47">
        <v>4141000</v>
      </c>
      <c r="D49" s="47">
        <v>4141000</v>
      </c>
    </row>
    <row r="50" spans="1:4">
      <c r="A50" s="69" t="s">
        <v>1264</v>
      </c>
      <c r="B50" s="47">
        <v>1407000</v>
      </c>
      <c r="C50" s="47">
        <v>1407000</v>
      </c>
      <c r="D50" s="47">
        <v>1407000</v>
      </c>
    </row>
    <row r="51" spans="1:4">
      <c r="A51" s="69" t="s">
        <v>1265</v>
      </c>
      <c r="B51" s="47">
        <v>1401000</v>
      </c>
      <c r="C51" s="47">
        <v>1401000</v>
      </c>
      <c r="D51" s="47">
        <v>1401000</v>
      </c>
    </row>
    <row r="52" spans="1:4">
      <c r="A52" s="69" t="s">
        <v>1266</v>
      </c>
      <c r="B52" s="47">
        <v>3246000</v>
      </c>
      <c r="C52" s="47">
        <v>3246000</v>
      </c>
      <c r="D52" s="47">
        <v>3246000</v>
      </c>
    </row>
    <row r="53" spans="1:4">
      <c r="A53" s="69" t="s">
        <v>1267</v>
      </c>
      <c r="B53" s="47">
        <v>971000</v>
      </c>
      <c r="C53" s="47">
        <v>971000</v>
      </c>
      <c r="D53" s="47">
        <v>971000</v>
      </c>
    </row>
    <row r="54" spans="1:4">
      <c r="A54" s="69" t="s">
        <v>1268</v>
      </c>
      <c r="B54" s="47">
        <v>720000</v>
      </c>
      <c r="C54" s="47">
        <v>720000</v>
      </c>
      <c r="D54" s="47">
        <v>720000</v>
      </c>
    </row>
    <row r="55" spans="1:4">
      <c r="A55" s="69" t="s">
        <v>1269</v>
      </c>
      <c r="B55" s="47">
        <v>3059000</v>
      </c>
      <c r="C55" s="47">
        <v>3059000</v>
      </c>
      <c r="D55" s="47">
        <v>3059000</v>
      </c>
    </row>
    <row r="56" spans="1:4">
      <c r="A56" s="69" t="s">
        <v>1270</v>
      </c>
      <c r="B56" s="47">
        <v>2257000</v>
      </c>
      <c r="C56" s="47">
        <v>2257000</v>
      </c>
      <c r="D56" s="47">
        <v>2257000</v>
      </c>
    </row>
    <row r="57" spans="1:4">
      <c r="A57" s="69" t="s">
        <v>1271</v>
      </c>
      <c r="B57" s="47">
        <v>2919000</v>
      </c>
      <c r="C57" s="47">
        <v>2919000</v>
      </c>
      <c r="D57" s="47">
        <v>2919000</v>
      </c>
    </row>
    <row r="58" spans="1:4">
      <c r="A58" s="69" t="s">
        <v>1272</v>
      </c>
      <c r="B58" s="47">
        <v>5296000</v>
      </c>
      <c r="C58" s="47">
        <v>5296000</v>
      </c>
      <c r="D58" s="47">
        <v>5296000</v>
      </c>
    </row>
    <row r="59" spans="1:4">
      <c r="A59" s="69" t="s">
        <v>645</v>
      </c>
      <c r="B59" s="47">
        <v>1418000</v>
      </c>
      <c r="C59" s="47">
        <v>1418000</v>
      </c>
      <c r="D59" s="47">
        <v>1418000</v>
      </c>
    </row>
    <row r="60" spans="1:4">
      <c r="A60" s="69" t="s">
        <v>1273</v>
      </c>
      <c r="B60" s="47">
        <v>6861000</v>
      </c>
      <c r="C60" s="47">
        <v>6861000</v>
      </c>
      <c r="D60" s="47">
        <v>6861000</v>
      </c>
    </row>
    <row r="61" spans="1:4">
      <c r="A61" s="69" t="s">
        <v>1274</v>
      </c>
      <c r="B61" s="47">
        <v>1589000</v>
      </c>
      <c r="C61" s="47">
        <v>1589000</v>
      </c>
      <c r="D61" s="47">
        <v>1589000</v>
      </c>
    </row>
    <row r="62" spans="1:4">
      <c r="A62" s="69" t="s">
        <v>1275</v>
      </c>
      <c r="B62" s="47">
        <v>1527000</v>
      </c>
      <c r="C62" s="47">
        <v>1527000</v>
      </c>
      <c r="D62" s="47">
        <v>1527000</v>
      </c>
    </row>
    <row r="63" spans="1:4">
      <c r="A63" s="69" t="s">
        <v>686</v>
      </c>
      <c r="B63" s="47">
        <v>3688000</v>
      </c>
      <c r="C63" s="47">
        <v>3688000</v>
      </c>
      <c r="D63" s="47">
        <v>3688000</v>
      </c>
    </row>
    <row r="64" spans="1:4">
      <c r="A64" s="69" t="s">
        <v>1276</v>
      </c>
      <c r="B64" s="47">
        <v>1851000</v>
      </c>
      <c r="C64" s="47">
        <v>1851000</v>
      </c>
      <c r="D64" s="47">
        <v>1851000</v>
      </c>
    </row>
    <row r="65" spans="1:4">
      <c r="A65" s="69" t="s">
        <v>1277</v>
      </c>
      <c r="B65" s="47">
        <v>1580000</v>
      </c>
      <c r="C65" s="47">
        <v>1580000</v>
      </c>
      <c r="D65" s="47">
        <v>1580000</v>
      </c>
    </row>
    <row r="66" spans="1:4">
      <c r="A66" s="69" t="s">
        <v>1278</v>
      </c>
      <c r="B66" s="47">
        <v>1349000</v>
      </c>
      <c r="C66" s="47">
        <v>1349000</v>
      </c>
      <c r="D66" s="47">
        <v>1349000</v>
      </c>
    </row>
    <row r="67" spans="1:4">
      <c r="A67" s="69" t="s">
        <v>1279</v>
      </c>
      <c r="B67" s="47">
        <v>2124000</v>
      </c>
      <c r="C67" s="47">
        <v>2124000</v>
      </c>
      <c r="D67" s="47">
        <v>2124000</v>
      </c>
    </row>
    <row r="68" spans="1:4">
      <c r="A68" s="69" t="s">
        <v>1280</v>
      </c>
      <c r="B68" s="47">
        <v>4784000</v>
      </c>
      <c r="C68" s="47">
        <v>4784000</v>
      </c>
      <c r="D68" s="47">
        <v>4784000</v>
      </c>
    </row>
    <row r="69" spans="1:4">
      <c r="A69" s="69" t="s">
        <v>1281</v>
      </c>
      <c r="B69" s="47">
        <v>910000</v>
      </c>
      <c r="C69" s="47">
        <v>910000</v>
      </c>
      <c r="D69" s="47">
        <v>910000</v>
      </c>
    </row>
    <row r="70" spans="1:4">
      <c r="A70" s="69" t="s">
        <v>1282</v>
      </c>
      <c r="B70" s="47">
        <v>3734000</v>
      </c>
      <c r="C70" s="47">
        <v>3734000</v>
      </c>
      <c r="D70" s="47">
        <v>3734000</v>
      </c>
    </row>
    <row r="71" spans="1:4">
      <c r="A71" s="69" t="s">
        <v>1283</v>
      </c>
      <c r="B71" s="47">
        <v>851000</v>
      </c>
      <c r="C71" s="47">
        <v>851000</v>
      </c>
      <c r="D71" s="47">
        <v>851000</v>
      </c>
    </row>
    <row r="72" spans="1:4">
      <c r="A72" s="69" t="s">
        <v>655</v>
      </c>
      <c r="B72" s="47">
        <v>734000</v>
      </c>
      <c r="C72" s="47">
        <v>734000</v>
      </c>
      <c r="D72" s="47">
        <v>734000</v>
      </c>
    </row>
    <row r="73" spans="1:4">
      <c r="A73" s="69" t="s">
        <v>1284</v>
      </c>
      <c r="B73" s="47">
        <v>1163000</v>
      </c>
      <c r="C73" s="47">
        <v>1163000</v>
      </c>
      <c r="D73" s="47">
        <v>1163000</v>
      </c>
    </row>
    <row r="74" spans="1:4">
      <c r="A74" s="69" t="s">
        <v>1285</v>
      </c>
      <c r="B74" s="47">
        <v>1731000</v>
      </c>
      <c r="C74" s="47">
        <v>1731000</v>
      </c>
      <c r="D74" s="47">
        <v>1731000</v>
      </c>
    </row>
    <row r="75" spans="1:4" ht="15.45">
      <c r="A75" s="140" t="s">
        <v>1286</v>
      </c>
      <c r="B75" s="47">
        <v>2743000</v>
      </c>
      <c r="C75" s="47">
        <v>2743000</v>
      </c>
      <c r="D75" s="47">
        <v>2743000</v>
      </c>
    </row>
    <row r="76" spans="1:4" ht="15.45">
      <c r="A76" s="140" t="s">
        <v>643</v>
      </c>
      <c r="B76" s="47">
        <v>4105000</v>
      </c>
      <c r="C76" s="47">
        <v>4105000</v>
      </c>
      <c r="D76" s="47">
        <v>4105000</v>
      </c>
    </row>
    <row r="77" spans="1:4">
      <c r="A77" s="69" t="s">
        <v>1287</v>
      </c>
      <c r="B77" s="47">
        <v>3601000</v>
      </c>
      <c r="C77" s="47">
        <v>3601000</v>
      </c>
      <c r="D77" s="47">
        <v>3601000</v>
      </c>
    </row>
    <row r="78" spans="1:4">
      <c r="A78" s="69" t="s">
        <v>670</v>
      </c>
      <c r="B78" s="47">
        <v>2088000</v>
      </c>
      <c r="C78" s="47">
        <v>2088000</v>
      </c>
      <c r="D78" s="47">
        <v>2088000</v>
      </c>
    </row>
    <row r="79" spans="1:4">
      <c r="A79" s="69" t="s">
        <v>1288</v>
      </c>
      <c r="B79" s="47">
        <v>2861000</v>
      </c>
      <c r="C79" s="47">
        <v>2861000</v>
      </c>
      <c r="D79" s="47">
        <v>2861000</v>
      </c>
    </row>
    <row r="80" spans="1:4">
      <c r="A80" s="69" t="s">
        <v>1289</v>
      </c>
      <c r="B80" s="47">
        <v>972000</v>
      </c>
      <c r="C80" s="47">
        <v>972000</v>
      </c>
      <c r="D80" s="47">
        <v>972000</v>
      </c>
    </row>
    <row r="81" spans="1:4">
      <c r="A81" s="69" t="s">
        <v>1290</v>
      </c>
      <c r="B81" s="47">
        <v>1944000</v>
      </c>
      <c r="C81" s="47">
        <v>1944000</v>
      </c>
      <c r="D81" s="47">
        <v>1944000</v>
      </c>
    </row>
    <row r="82" spans="1:4">
      <c r="A82" s="69" t="s">
        <v>1291</v>
      </c>
      <c r="B82" s="47">
        <v>1230000</v>
      </c>
      <c r="C82" s="47">
        <v>1230000</v>
      </c>
      <c r="D82" s="47">
        <v>1230000</v>
      </c>
    </row>
    <row r="83" spans="1:4">
      <c r="A83" s="69" t="s">
        <v>1292</v>
      </c>
      <c r="B83" s="47">
        <v>2209000</v>
      </c>
      <c r="C83" s="47">
        <v>2209000</v>
      </c>
      <c r="D83" s="47">
        <v>2209000</v>
      </c>
    </row>
    <row r="84" spans="1:4">
      <c r="A84" s="69" t="s">
        <v>1293</v>
      </c>
      <c r="B84" s="47">
        <v>1277000</v>
      </c>
      <c r="C84" s="47">
        <v>1277000</v>
      </c>
      <c r="D84" s="47">
        <v>1277000</v>
      </c>
    </row>
    <row r="85" spans="1:4">
      <c r="A85" s="69" t="s">
        <v>1294</v>
      </c>
      <c r="B85" s="47">
        <v>1378000</v>
      </c>
      <c r="C85" s="47">
        <v>1378000</v>
      </c>
      <c r="D85" s="47">
        <v>1378000</v>
      </c>
    </row>
    <row r="86" spans="1:4">
      <c r="A86" s="69" t="s">
        <v>1295</v>
      </c>
      <c r="B86" s="47">
        <v>1063000</v>
      </c>
      <c r="C86" s="47">
        <v>1063000</v>
      </c>
      <c r="D86" s="47">
        <v>1063000</v>
      </c>
    </row>
    <row r="87" spans="1:4">
      <c r="A87" s="69" t="s">
        <v>654</v>
      </c>
      <c r="B87" s="47">
        <v>2181000</v>
      </c>
      <c r="C87" s="47">
        <v>2181000</v>
      </c>
      <c r="D87" s="47">
        <v>2181000</v>
      </c>
    </row>
    <row r="88" spans="1:4" ht="15.45">
      <c r="A88" s="140" t="s">
        <v>1296</v>
      </c>
      <c r="B88" s="70">
        <f>SUM(B3:B87)</f>
        <v>257998000</v>
      </c>
      <c r="C88" s="70">
        <f t="shared" ref="C88:D88" si="0">SUM(C3:C87)</f>
        <v>257998000</v>
      </c>
      <c r="D88" s="70">
        <f t="shared" si="0"/>
        <v>257998000</v>
      </c>
    </row>
    <row r="89" spans="1:4">
      <c r="B89" s="72"/>
      <c r="C89" s="72"/>
      <c r="D89" s="72"/>
    </row>
    <row r="90" spans="1:4" s="17" customFormat="1" ht="79.5" customHeight="1">
      <c r="A90" s="36" t="s">
        <v>1297</v>
      </c>
      <c r="B90" s="170" t="s">
        <v>1298</v>
      </c>
      <c r="C90" s="171"/>
      <c r="D90" s="172"/>
    </row>
  </sheetData>
  <mergeCells count="2">
    <mergeCell ref="A1:C1"/>
    <mergeCell ref="B90:D90"/>
  </mergeCells>
  <pageMargins left="0.7" right="0.7" top="0.75" bottom="0.75" header="0.3" footer="0.3"/>
  <pageSetup paperSize="8" orientation="landscape" r:id="rId1"/>
  <ignoredErrors>
    <ignoredError sqref="B88:D8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topLeftCell="A19" workbookViewId="0">
      <selection activeCell="A29" sqref="A29"/>
    </sheetView>
  </sheetViews>
  <sheetFormatPr defaultColWidth="8.84375" defaultRowHeight="15"/>
  <cols>
    <col min="1" max="1" width="51.15234375" style="25" customWidth="1"/>
    <col min="2" max="2" width="14.84375" style="51" bestFit="1" customWidth="1"/>
    <col min="3" max="3" width="14.53515625" style="51" bestFit="1" customWidth="1"/>
    <col min="4" max="4" width="23.53515625" style="51" customWidth="1"/>
    <col min="5" max="16384" width="8.84375" style="25"/>
  </cols>
  <sheetData>
    <row r="1" spans="1:4" ht="25.4" customHeight="1">
      <c r="A1" s="132" t="s">
        <v>1299</v>
      </c>
      <c r="B1" s="54"/>
      <c r="C1" s="54"/>
      <c r="D1" s="46"/>
    </row>
    <row r="2" spans="1:4" s="17" customFormat="1" ht="15.45">
      <c r="A2" s="139" t="s">
        <v>69</v>
      </c>
      <c r="B2" s="74" t="s">
        <v>72</v>
      </c>
      <c r="C2" s="74" t="s">
        <v>70</v>
      </c>
      <c r="D2" s="74" t="s">
        <v>71</v>
      </c>
    </row>
    <row r="3" spans="1:4">
      <c r="A3" s="141" t="s">
        <v>1300</v>
      </c>
      <c r="B3" s="49">
        <v>11563000</v>
      </c>
      <c r="C3" s="49">
        <v>11583000</v>
      </c>
      <c r="D3" s="49">
        <v>11572000</v>
      </c>
    </row>
    <row r="4" spans="1:4">
      <c r="A4" s="141" t="s">
        <v>1301</v>
      </c>
      <c r="B4" s="49">
        <v>16968000</v>
      </c>
      <c r="C4" s="49">
        <v>16998000</v>
      </c>
      <c r="D4" s="49">
        <v>16982000</v>
      </c>
    </row>
    <row r="5" spans="1:4">
      <c r="A5" s="141" t="s">
        <v>110</v>
      </c>
      <c r="B5" s="49">
        <v>9189000</v>
      </c>
      <c r="C5" s="49">
        <v>9206000</v>
      </c>
      <c r="D5" s="49">
        <v>9197000</v>
      </c>
    </row>
    <row r="6" spans="1:4">
      <c r="A6" s="141" t="s">
        <v>1302</v>
      </c>
      <c r="B6" s="49">
        <v>2664000</v>
      </c>
      <c r="C6" s="49">
        <v>2646000</v>
      </c>
      <c r="D6" s="49">
        <v>2667000</v>
      </c>
    </row>
    <row r="7" spans="1:4">
      <c r="A7" s="141" t="s">
        <v>1303</v>
      </c>
      <c r="B7" s="49">
        <v>2640000</v>
      </c>
      <c r="C7" s="49">
        <v>2622000</v>
      </c>
      <c r="D7" s="49">
        <v>2642000</v>
      </c>
    </row>
    <row r="8" spans="1:4">
      <c r="A8" s="141" t="s">
        <v>648</v>
      </c>
      <c r="B8" s="49">
        <v>2196000</v>
      </c>
      <c r="C8" s="49">
        <v>2181000</v>
      </c>
      <c r="D8" s="49">
        <v>2198000</v>
      </c>
    </row>
    <row r="9" spans="1:4">
      <c r="A9" s="141" t="s">
        <v>1304</v>
      </c>
      <c r="B9" s="49">
        <v>1507000</v>
      </c>
      <c r="C9" s="49">
        <v>1497000</v>
      </c>
      <c r="D9" s="49">
        <v>1508000</v>
      </c>
    </row>
    <row r="10" spans="1:4">
      <c r="A10" s="141" t="s">
        <v>1305</v>
      </c>
      <c r="B10" s="49">
        <v>3216000</v>
      </c>
      <c r="C10" s="49">
        <v>3194000</v>
      </c>
      <c r="D10" s="49">
        <v>3218000</v>
      </c>
    </row>
    <row r="11" spans="1:4">
      <c r="A11" s="141" t="s">
        <v>1232</v>
      </c>
      <c r="B11" s="47">
        <v>1876000</v>
      </c>
      <c r="C11" s="47">
        <v>1864000</v>
      </c>
      <c r="D11" s="47">
        <v>1878000</v>
      </c>
    </row>
    <row r="12" spans="1:4">
      <c r="A12" s="141" t="s">
        <v>1233</v>
      </c>
      <c r="B12" s="47">
        <v>1168000</v>
      </c>
      <c r="C12" s="47">
        <v>1171000</v>
      </c>
      <c r="D12" s="47">
        <v>1169000</v>
      </c>
    </row>
    <row r="13" spans="1:4">
      <c r="A13" s="141" t="s">
        <v>642</v>
      </c>
      <c r="B13" s="47">
        <v>10165000</v>
      </c>
      <c r="C13" s="47">
        <v>10183000</v>
      </c>
      <c r="D13" s="47">
        <v>10174000</v>
      </c>
    </row>
    <row r="14" spans="1:4">
      <c r="A14" s="141" t="s">
        <v>1234</v>
      </c>
      <c r="B14" s="47">
        <v>7691000</v>
      </c>
      <c r="C14" s="47">
        <v>7683000</v>
      </c>
      <c r="D14" s="47">
        <v>7741000</v>
      </c>
    </row>
    <row r="15" spans="1:4">
      <c r="A15" s="141" t="s">
        <v>668</v>
      </c>
      <c r="B15" s="47">
        <v>26343000</v>
      </c>
      <c r="C15" s="47">
        <v>26390000</v>
      </c>
      <c r="D15" s="47">
        <v>26365000</v>
      </c>
    </row>
    <row r="16" spans="1:4">
      <c r="A16" s="141" t="s">
        <v>1306</v>
      </c>
      <c r="B16" s="47">
        <v>0</v>
      </c>
      <c r="C16" s="47">
        <v>0</v>
      </c>
      <c r="D16" s="47">
        <v>0</v>
      </c>
    </row>
    <row r="17" spans="1:4">
      <c r="A17" s="141" t="s">
        <v>678</v>
      </c>
      <c r="B17" s="47">
        <v>22447000</v>
      </c>
      <c r="C17" s="47">
        <v>22487000</v>
      </c>
      <c r="D17" s="47">
        <v>22465000</v>
      </c>
    </row>
    <row r="18" spans="1:4">
      <c r="A18" s="141" t="s">
        <v>653</v>
      </c>
      <c r="B18" s="47">
        <v>3108000</v>
      </c>
      <c r="C18" s="47">
        <v>3088000</v>
      </c>
      <c r="D18" s="47">
        <v>3111000</v>
      </c>
    </row>
    <row r="19" spans="1:4">
      <c r="A19" s="141" t="s">
        <v>1235</v>
      </c>
      <c r="B19" s="49">
        <v>27217000</v>
      </c>
      <c r="C19" s="49">
        <v>27202000</v>
      </c>
      <c r="D19" s="49">
        <v>27202000</v>
      </c>
    </row>
    <row r="20" spans="1:4">
      <c r="A20" s="141" t="s">
        <v>1236</v>
      </c>
      <c r="B20" s="49">
        <v>16454000</v>
      </c>
      <c r="C20" s="49">
        <v>16482000</v>
      </c>
      <c r="D20" s="49">
        <v>16467000</v>
      </c>
    </row>
    <row r="21" spans="1:4">
      <c r="A21" s="141" t="s">
        <v>1237</v>
      </c>
      <c r="B21" s="47">
        <v>10746000</v>
      </c>
      <c r="C21" s="47">
        <v>10766000</v>
      </c>
      <c r="D21" s="47">
        <v>10755000</v>
      </c>
    </row>
    <row r="22" spans="1:4">
      <c r="A22" s="141" t="s">
        <v>1238</v>
      </c>
      <c r="B22" s="47">
        <v>2190000</v>
      </c>
      <c r="C22" s="47">
        <v>2175000</v>
      </c>
      <c r="D22" s="47">
        <v>2191000</v>
      </c>
    </row>
    <row r="23" spans="1:4">
      <c r="A23" s="141" t="s">
        <v>1239</v>
      </c>
      <c r="B23" s="47">
        <v>1941000</v>
      </c>
      <c r="C23" s="47">
        <v>1928000</v>
      </c>
      <c r="D23" s="47">
        <v>1943000</v>
      </c>
    </row>
    <row r="24" spans="1:4">
      <c r="A24" s="141" t="s">
        <v>1240</v>
      </c>
      <c r="B24" s="47">
        <v>4476000</v>
      </c>
      <c r="C24" s="47">
        <v>4445000</v>
      </c>
      <c r="D24" s="47">
        <v>4479000</v>
      </c>
    </row>
    <row r="25" spans="1:4">
      <c r="A25" s="141" t="s">
        <v>1241</v>
      </c>
      <c r="B25" s="47">
        <v>28843000</v>
      </c>
      <c r="C25" s="47">
        <v>28894000</v>
      </c>
      <c r="D25" s="47">
        <v>28866000</v>
      </c>
    </row>
    <row r="26" spans="1:4">
      <c r="A26" s="141" t="s">
        <v>1242</v>
      </c>
      <c r="B26" s="47">
        <v>2208000</v>
      </c>
      <c r="C26" s="47">
        <v>2193000</v>
      </c>
      <c r="D26" s="47">
        <v>2210000</v>
      </c>
    </row>
    <row r="27" spans="1:4">
      <c r="A27" s="141" t="s">
        <v>1243</v>
      </c>
      <c r="B27" s="49">
        <v>12226000</v>
      </c>
      <c r="C27" s="49">
        <v>12248000</v>
      </c>
      <c r="D27" s="49">
        <v>11791000</v>
      </c>
    </row>
    <row r="28" spans="1:4">
      <c r="A28" s="141" t="s">
        <v>635</v>
      </c>
      <c r="B28" s="49">
        <v>28419000</v>
      </c>
      <c r="C28" s="49">
        <v>28469000</v>
      </c>
      <c r="D28" s="49">
        <v>28442000</v>
      </c>
    </row>
    <row r="29" spans="1:4">
      <c r="A29" s="109" t="s">
        <v>1244</v>
      </c>
      <c r="B29" s="48">
        <v>2154000</v>
      </c>
      <c r="C29" s="48">
        <v>2139000</v>
      </c>
      <c r="D29" s="48">
        <v>2156000</v>
      </c>
    </row>
    <row r="30" spans="1:4">
      <c r="A30" s="109" t="s">
        <v>1245</v>
      </c>
      <c r="B30" s="48">
        <v>18464000</v>
      </c>
      <c r="C30" s="48">
        <v>18497000</v>
      </c>
      <c r="D30" s="48">
        <v>18479000</v>
      </c>
    </row>
    <row r="31" spans="1:4">
      <c r="A31" s="141" t="s">
        <v>1246</v>
      </c>
      <c r="B31" s="47">
        <v>2541000</v>
      </c>
      <c r="C31" s="47">
        <v>2525000</v>
      </c>
      <c r="D31" s="47">
        <v>2412000</v>
      </c>
    </row>
    <row r="32" spans="1:4">
      <c r="A32" s="141" t="s">
        <v>1247</v>
      </c>
      <c r="B32" s="47">
        <v>13833000</v>
      </c>
      <c r="C32" s="47">
        <v>13739000</v>
      </c>
      <c r="D32" s="47">
        <v>13844000</v>
      </c>
    </row>
    <row r="33" spans="1:4">
      <c r="A33" s="141" t="s">
        <v>1248</v>
      </c>
      <c r="B33" s="47">
        <v>30169000</v>
      </c>
      <c r="C33" s="47">
        <v>30223000</v>
      </c>
      <c r="D33" s="47">
        <v>30193000</v>
      </c>
    </row>
    <row r="34" spans="1:4">
      <c r="A34" s="141" t="s">
        <v>685</v>
      </c>
      <c r="B34" s="47">
        <v>14860000</v>
      </c>
      <c r="C34" s="47">
        <v>14760000</v>
      </c>
      <c r="D34" s="47">
        <v>14872000</v>
      </c>
    </row>
    <row r="35" spans="1:4">
      <c r="A35" s="141" t="s">
        <v>1249</v>
      </c>
      <c r="B35" s="47">
        <v>2155000</v>
      </c>
      <c r="C35" s="47">
        <v>2140000</v>
      </c>
      <c r="D35" s="47">
        <v>2045000</v>
      </c>
    </row>
    <row r="36" spans="1:4">
      <c r="A36" s="141" t="s">
        <v>1250</v>
      </c>
      <c r="B36" s="47">
        <v>14515000</v>
      </c>
      <c r="C36" s="47">
        <v>14417000</v>
      </c>
      <c r="D36" s="47">
        <v>14526000</v>
      </c>
    </row>
    <row r="37" spans="1:4">
      <c r="A37" s="141" t="s">
        <v>1251</v>
      </c>
      <c r="B37" s="47">
        <v>1844000</v>
      </c>
      <c r="C37" s="47">
        <v>1843000</v>
      </c>
      <c r="D37" s="47">
        <v>1761000</v>
      </c>
    </row>
    <row r="38" spans="1:4">
      <c r="A38" s="141" t="s">
        <v>1252</v>
      </c>
      <c r="B38" s="47">
        <v>11210000</v>
      </c>
      <c r="C38" s="47">
        <v>11229000</v>
      </c>
      <c r="D38" s="47">
        <v>11218000</v>
      </c>
    </row>
    <row r="39" spans="1:4">
      <c r="A39" s="141" t="s">
        <v>1253</v>
      </c>
      <c r="B39" s="47">
        <v>16048000</v>
      </c>
      <c r="C39" s="47">
        <v>16078000</v>
      </c>
      <c r="D39" s="47">
        <v>16062000</v>
      </c>
    </row>
    <row r="40" spans="1:4">
      <c r="A40" s="141" t="s">
        <v>1254</v>
      </c>
      <c r="B40" s="47">
        <v>19530000</v>
      </c>
      <c r="C40" s="47">
        <v>19564000</v>
      </c>
      <c r="D40" s="47">
        <v>19545000</v>
      </c>
    </row>
    <row r="41" spans="1:4">
      <c r="A41" s="141" t="s">
        <v>1255</v>
      </c>
      <c r="B41" s="47">
        <v>2302000</v>
      </c>
      <c r="C41" s="47">
        <v>2300000</v>
      </c>
      <c r="D41" s="47">
        <v>2197000</v>
      </c>
    </row>
    <row r="42" spans="1:4">
      <c r="A42" s="141" t="s">
        <v>1256</v>
      </c>
      <c r="B42" s="47">
        <v>3339000</v>
      </c>
      <c r="C42" s="47">
        <v>3335000</v>
      </c>
      <c r="D42" s="47">
        <v>3361000</v>
      </c>
    </row>
    <row r="43" spans="1:4">
      <c r="A43" s="141" t="s">
        <v>1257</v>
      </c>
      <c r="B43" s="47">
        <v>12599000</v>
      </c>
      <c r="C43" s="47">
        <v>12514000</v>
      </c>
      <c r="D43" s="47">
        <v>12609000</v>
      </c>
    </row>
    <row r="44" spans="1:4">
      <c r="A44" s="141" t="s">
        <v>1258</v>
      </c>
      <c r="B44" s="47">
        <v>14599000</v>
      </c>
      <c r="C44" s="47">
        <v>14624000</v>
      </c>
      <c r="D44" s="47">
        <v>14611000</v>
      </c>
    </row>
    <row r="45" spans="1:4">
      <c r="A45" s="141" t="s">
        <v>1307</v>
      </c>
      <c r="B45" s="49">
        <v>15851000</v>
      </c>
      <c r="C45" s="49">
        <v>15879000</v>
      </c>
      <c r="D45" s="49">
        <v>15864000</v>
      </c>
    </row>
    <row r="46" spans="1:4">
      <c r="A46" s="141" t="s">
        <v>640</v>
      </c>
      <c r="B46" s="47">
        <v>2888000</v>
      </c>
      <c r="C46" s="47">
        <v>2884000</v>
      </c>
      <c r="D46" s="47">
        <v>2756000</v>
      </c>
    </row>
    <row r="47" spans="1:4">
      <c r="A47" s="141" t="s">
        <v>1308</v>
      </c>
      <c r="B47" s="48">
        <v>0</v>
      </c>
      <c r="C47" s="47">
        <v>17999000</v>
      </c>
      <c r="D47" s="47">
        <v>17982000</v>
      </c>
    </row>
    <row r="48" spans="1:4">
      <c r="A48" s="141" t="s">
        <v>296</v>
      </c>
      <c r="B48" s="47">
        <v>14599000</v>
      </c>
      <c r="C48" s="48">
        <v>0</v>
      </c>
      <c r="D48" s="48">
        <v>0</v>
      </c>
    </row>
    <row r="49" spans="1:4">
      <c r="A49" s="141" t="s">
        <v>1260</v>
      </c>
      <c r="B49" s="47">
        <v>4336000</v>
      </c>
      <c r="C49" s="47">
        <v>4306000</v>
      </c>
      <c r="D49" s="47">
        <v>4339000</v>
      </c>
    </row>
    <row r="50" spans="1:4">
      <c r="A50" s="141" t="s">
        <v>1261</v>
      </c>
      <c r="B50" s="47">
        <v>23906000</v>
      </c>
      <c r="C50" s="47">
        <v>23948000</v>
      </c>
      <c r="D50" s="47">
        <v>23925000</v>
      </c>
    </row>
    <row r="51" spans="1:4">
      <c r="A51" s="141" t="s">
        <v>677</v>
      </c>
      <c r="B51" s="47">
        <v>17320000</v>
      </c>
      <c r="C51" s="47">
        <v>17350000</v>
      </c>
      <c r="D51" s="47">
        <v>17334000</v>
      </c>
    </row>
    <row r="52" spans="1:4">
      <c r="A52" s="141" t="s">
        <v>1262</v>
      </c>
      <c r="B52" s="47">
        <v>1331000</v>
      </c>
      <c r="C52" s="47">
        <v>1322000</v>
      </c>
      <c r="D52" s="47">
        <v>1332000</v>
      </c>
    </row>
    <row r="53" spans="1:4">
      <c r="A53" s="141" t="s">
        <v>1263</v>
      </c>
      <c r="B53" s="47">
        <v>27858000</v>
      </c>
      <c r="C53" s="47">
        <v>27907000</v>
      </c>
      <c r="D53" s="47">
        <v>27880000</v>
      </c>
    </row>
    <row r="54" spans="1:4">
      <c r="A54" s="141" t="s">
        <v>1264</v>
      </c>
      <c r="B54" s="47">
        <v>3349000</v>
      </c>
      <c r="C54" s="48">
        <v>0</v>
      </c>
      <c r="D54" s="48">
        <v>0</v>
      </c>
    </row>
    <row r="55" spans="1:4">
      <c r="A55" s="141" t="s">
        <v>1265</v>
      </c>
      <c r="B55" s="47">
        <v>1355000</v>
      </c>
      <c r="C55" s="47">
        <v>1345000</v>
      </c>
      <c r="D55" s="47">
        <v>1356000</v>
      </c>
    </row>
    <row r="56" spans="1:4">
      <c r="A56" s="141" t="s">
        <v>1266</v>
      </c>
      <c r="B56" s="47">
        <v>21221000</v>
      </c>
      <c r="C56" s="47">
        <v>21258000</v>
      </c>
      <c r="D56" s="47">
        <v>21238000</v>
      </c>
    </row>
    <row r="57" spans="1:4">
      <c r="A57" s="141" t="s">
        <v>1267</v>
      </c>
      <c r="B57" s="47">
        <v>1928000</v>
      </c>
      <c r="C57" s="47">
        <v>1926000</v>
      </c>
      <c r="D57" s="47">
        <v>1941000</v>
      </c>
    </row>
    <row r="58" spans="1:4">
      <c r="A58" s="141" t="s">
        <v>1268</v>
      </c>
      <c r="B58" s="47">
        <v>1655000</v>
      </c>
      <c r="C58" s="47">
        <v>1643000</v>
      </c>
      <c r="D58" s="47">
        <v>1571000</v>
      </c>
    </row>
    <row r="59" spans="1:4">
      <c r="A59" s="141" t="s">
        <v>1269</v>
      </c>
      <c r="B59" s="47">
        <v>2536000</v>
      </c>
      <c r="C59" s="47">
        <v>2534000</v>
      </c>
      <c r="D59" s="47">
        <v>2421000</v>
      </c>
    </row>
    <row r="60" spans="1:4">
      <c r="A60" s="141" t="s">
        <v>1270</v>
      </c>
      <c r="B60" s="47">
        <v>10214000</v>
      </c>
      <c r="C60" s="47">
        <v>10144000</v>
      </c>
      <c r="D60" s="47">
        <v>10223000</v>
      </c>
    </row>
    <row r="61" spans="1:4">
      <c r="A61" s="141" t="s">
        <v>1271</v>
      </c>
      <c r="B61" s="47">
        <v>10342000</v>
      </c>
      <c r="C61" s="47">
        <v>10360000</v>
      </c>
      <c r="D61" s="47">
        <v>10350000</v>
      </c>
    </row>
    <row r="62" spans="1:4">
      <c r="A62" s="141" t="s">
        <v>1272</v>
      </c>
      <c r="B62" s="47">
        <v>26094000</v>
      </c>
      <c r="C62" s="47">
        <v>26140000</v>
      </c>
      <c r="D62" s="47">
        <v>26115000</v>
      </c>
    </row>
    <row r="63" spans="1:4">
      <c r="A63" s="141" t="s">
        <v>1273</v>
      </c>
      <c r="B63" s="47">
        <v>26383000</v>
      </c>
      <c r="C63" s="47">
        <v>26354000</v>
      </c>
      <c r="D63" s="47">
        <v>26556000</v>
      </c>
    </row>
    <row r="64" spans="1:4">
      <c r="A64" s="141" t="s">
        <v>1274</v>
      </c>
      <c r="B64" s="47">
        <v>2476000</v>
      </c>
      <c r="C64" s="47">
        <v>2459000</v>
      </c>
      <c r="D64" s="47">
        <v>2478000</v>
      </c>
    </row>
    <row r="65" spans="1:4">
      <c r="A65" s="141" t="s">
        <v>1275</v>
      </c>
      <c r="B65" s="47">
        <v>4983000</v>
      </c>
      <c r="C65" s="47">
        <v>4949000</v>
      </c>
      <c r="D65" s="47">
        <v>4987000</v>
      </c>
    </row>
    <row r="66" spans="1:4">
      <c r="A66" s="141" t="s">
        <v>686</v>
      </c>
      <c r="B66" s="47">
        <v>16240000</v>
      </c>
      <c r="C66" s="47">
        <v>16130000</v>
      </c>
      <c r="D66" s="47">
        <v>16254000</v>
      </c>
    </row>
    <row r="67" spans="1:4">
      <c r="A67" s="141" t="s">
        <v>1276</v>
      </c>
      <c r="B67" s="47">
        <v>1383000</v>
      </c>
      <c r="C67" s="47">
        <v>1382000</v>
      </c>
      <c r="D67" s="47">
        <v>1393000</v>
      </c>
    </row>
    <row r="68" spans="1:4">
      <c r="A68" s="141" t="s">
        <v>1277</v>
      </c>
      <c r="B68" s="47">
        <v>1424000</v>
      </c>
      <c r="C68" s="47">
        <v>1423000</v>
      </c>
      <c r="D68" s="47">
        <v>1360000</v>
      </c>
    </row>
    <row r="69" spans="1:4">
      <c r="A69" s="141" t="s">
        <v>1278</v>
      </c>
      <c r="B69" s="47">
        <v>880000</v>
      </c>
      <c r="C69" s="47">
        <v>873000</v>
      </c>
      <c r="D69" s="47">
        <v>834000</v>
      </c>
    </row>
    <row r="70" spans="1:4">
      <c r="A70" s="141" t="s">
        <v>1279</v>
      </c>
      <c r="B70" s="47">
        <v>1657000</v>
      </c>
      <c r="C70" s="47">
        <v>1647000</v>
      </c>
      <c r="D70" s="47">
        <v>1659000</v>
      </c>
    </row>
    <row r="71" spans="1:4">
      <c r="A71" s="141" t="s">
        <v>1280</v>
      </c>
      <c r="B71" s="47">
        <v>16259000</v>
      </c>
      <c r="C71" s="47">
        <v>16288000</v>
      </c>
      <c r="D71" s="47">
        <v>16272000</v>
      </c>
    </row>
    <row r="72" spans="1:4">
      <c r="A72" s="141" t="s">
        <v>1281</v>
      </c>
      <c r="B72" s="47">
        <v>4197000</v>
      </c>
      <c r="C72" s="47">
        <v>4169000</v>
      </c>
      <c r="D72" s="47">
        <v>3984000</v>
      </c>
    </row>
    <row r="73" spans="1:4">
      <c r="A73" s="141" t="s">
        <v>1282</v>
      </c>
      <c r="B73" s="47">
        <v>13274000</v>
      </c>
      <c r="C73" s="47">
        <v>13259000</v>
      </c>
      <c r="D73" s="47">
        <v>13361000</v>
      </c>
    </row>
    <row r="74" spans="1:4">
      <c r="A74" s="141" t="s">
        <v>1283</v>
      </c>
      <c r="B74" s="47">
        <v>2119000</v>
      </c>
      <c r="C74" s="47">
        <v>2104000</v>
      </c>
      <c r="D74" s="47">
        <v>2120000</v>
      </c>
    </row>
    <row r="75" spans="1:4">
      <c r="A75" s="141" t="s">
        <v>655</v>
      </c>
      <c r="B75" s="47">
        <v>2568000</v>
      </c>
      <c r="C75" s="47">
        <v>2565000</v>
      </c>
      <c r="D75" s="47">
        <v>2584000</v>
      </c>
    </row>
    <row r="76" spans="1:4">
      <c r="A76" s="141" t="s">
        <v>1284</v>
      </c>
      <c r="B76" s="47">
        <v>3647000</v>
      </c>
      <c r="C76" s="48">
        <v>0</v>
      </c>
      <c r="D76" s="48">
        <v>0</v>
      </c>
    </row>
    <row r="77" spans="1:4">
      <c r="A77" s="141" t="s">
        <v>1285</v>
      </c>
      <c r="B77" s="47">
        <v>1405000</v>
      </c>
      <c r="C77" s="47">
        <v>1403000</v>
      </c>
      <c r="D77" s="47">
        <v>1414000</v>
      </c>
    </row>
    <row r="78" spans="1:4">
      <c r="A78" s="141" t="s">
        <v>1286</v>
      </c>
      <c r="B78" s="47">
        <v>3764000</v>
      </c>
      <c r="C78" s="48">
        <v>0</v>
      </c>
      <c r="D78" s="48">
        <v>0</v>
      </c>
    </row>
    <row r="79" spans="1:4">
      <c r="A79" s="141" t="s">
        <v>643</v>
      </c>
      <c r="B79" s="47">
        <v>22067000</v>
      </c>
      <c r="C79" s="47">
        <v>22055000</v>
      </c>
      <c r="D79" s="47">
        <v>22056000</v>
      </c>
    </row>
    <row r="80" spans="1:4">
      <c r="A80" s="141" t="s">
        <v>1287</v>
      </c>
      <c r="B80" s="47">
        <v>41155000</v>
      </c>
      <c r="C80" s="47">
        <v>41228000</v>
      </c>
      <c r="D80" s="47">
        <v>41188000</v>
      </c>
    </row>
    <row r="81" spans="1:4">
      <c r="A81" s="141" t="s">
        <v>670</v>
      </c>
      <c r="B81" s="47">
        <v>13529000</v>
      </c>
      <c r="C81" s="47">
        <v>13553000</v>
      </c>
      <c r="D81" s="47">
        <v>13540000</v>
      </c>
    </row>
    <row r="82" spans="1:4">
      <c r="A82" s="141" t="s">
        <v>1288</v>
      </c>
      <c r="B82" s="47">
        <v>17348000</v>
      </c>
      <c r="C82" s="47">
        <v>17379000</v>
      </c>
      <c r="D82" s="47">
        <v>17362000</v>
      </c>
    </row>
    <row r="83" spans="1:4">
      <c r="A83" s="141" t="s">
        <v>1289</v>
      </c>
      <c r="B83" s="47">
        <v>3903000</v>
      </c>
      <c r="C83" s="47">
        <v>3877000</v>
      </c>
      <c r="D83" s="47">
        <v>3907000</v>
      </c>
    </row>
    <row r="84" spans="1:4">
      <c r="A84" s="141" t="s">
        <v>1290</v>
      </c>
      <c r="B84" s="47">
        <v>2262000</v>
      </c>
      <c r="C84" s="47">
        <v>2266000</v>
      </c>
      <c r="D84" s="47">
        <v>2264000</v>
      </c>
    </row>
    <row r="85" spans="1:4">
      <c r="A85" s="141" t="s">
        <v>1291</v>
      </c>
      <c r="B85" s="47">
        <v>1548000</v>
      </c>
      <c r="C85" s="47">
        <v>1547000</v>
      </c>
      <c r="D85" s="47">
        <v>1558000</v>
      </c>
    </row>
    <row r="86" spans="1:4">
      <c r="A86" s="141" t="s">
        <v>1292</v>
      </c>
      <c r="B86" s="47">
        <v>21901000</v>
      </c>
      <c r="C86" s="47">
        <v>21940000</v>
      </c>
      <c r="D86" s="47">
        <v>21919000</v>
      </c>
    </row>
    <row r="87" spans="1:4">
      <c r="A87" s="141" t="s">
        <v>1293</v>
      </c>
      <c r="B87" s="47">
        <v>4942000</v>
      </c>
      <c r="C87" s="48">
        <v>0</v>
      </c>
      <c r="D87" s="48">
        <v>0</v>
      </c>
    </row>
    <row r="88" spans="1:4">
      <c r="A88" s="141" t="s">
        <v>1294</v>
      </c>
      <c r="B88" s="47">
        <v>2707000</v>
      </c>
      <c r="C88" s="47">
        <v>2705000</v>
      </c>
      <c r="D88" s="47">
        <v>2726000</v>
      </c>
    </row>
    <row r="89" spans="1:4">
      <c r="A89" s="141" t="s">
        <v>1295</v>
      </c>
      <c r="B89" s="47">
        <v>1419000</v>
      </c>
      <c r="C89" s="47">
        <v>1410000</v>
      </c>
      <c r="D89" s="47">
        <v>1420000</v>
      </c>
    </row>
    <row r="90" spans="1:4">
      <c r="A90" s="141" t="s">
        <v>654</v>
      </c>
      <c r="B90" s="47">
        <v>16147000</v>
      </c>
      <c r="C90" s="47">
        <v>16176000</v>
      </c>
      <c r="D90" s="47">
        <v>16161000</v>
      </c>
    </row>
    <row r="91" spans="1:4">
      <c r="A91" s="141" t="s">
        <v>1309</v>
      </c>
      <c r="B91" s="48">
        <v>0</v>
      </c>
      <c r="C91" s="47">
        <v>12389000</v>
      </c>
      <c r="D91" s="47">
        <v>12390000</v>
      </c>
    </row>
    <row r="92" spans="1:4" ht="15.45">
      <c r="A92" s="16" t="s">
        <v>65</v>
      </c>
      <c r="B92" s="70">
        <f>SUM(B3:B91)</f>
        <v>875993000</v>
      </c>
      <c r="C92" s="70">
        <f>SUM(C3:C91)</f>
        <v>875997000</v>
      </c>
      <c r="D92" s="70">
        <f>SUM(D3:D91)</f>
        <v>875498000</v>
      </c>
    </row>
    <row r="93" spans="1:4">
      <c r="A93" s="46"/>
      <c r="B93" s="54"/>
      <c r="C93" s="54"/>
      <c r="D93" s="54"/>
    </row>
    <row r="94" spans="1:4" ht="76.5" customHeight="1">
      <c r="A94" s="23" t="s">
        <v>1310</v>
      </c>
      <c r="B94" s="173" t="s">
        <v>1311</v>
      </c>
      <c r="C94" s="174"/>
      <c r="D94" s="175"/>
    </row>
  </sheetData>
  <mergeCells count="1">
    <mergeCell ref="B94:D94"/>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topLeftCell="A7" zoomScaleNormal="100" workbookViewId="0">
      <selection activeCell="C22" sqref="C22"/>
    </sheetView>
  </sheetViews>
  <sheetFormatPr defaultRowHeight="14.6"/>
  <cols>
    <col min="1" max="1" width="41.84375" customWidth="1"/>
    <col min="2" max="2" width="30.15234375" customWidth="1"/>
    <col min="3" max="3" width="85.15234375" customWidth="1"/>
  </cols>
  <sheetData>
    <row r="1" spans="1:16384" ht="29.5" customHeight="1">
      <c r="A1" s="132" t="s">
        <v>1312</v>
      </c>
      <c r="B1" s="54"/>
      <c r="C1" s="54"/>
    </row>
    <row r="2" spans="1:16384" s="10" customFormat="1" ht="15.45">
      <c r="A2" s="139" t="s">
        <v>69</v>
      </c>
      <c r="B2" s="139" t="s">
        <v>70</v>
      </c>
      <c r="C2" s="73"/>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c r="XFD2" s="9"/>
    </row>
    <row r="3" spans="1:16384" ht="15.45">
      <c r="A3" s="176" t="s">
        <v>1313</v>
      </c>
      <c r="B3" s="177">
        <v>1258000</v>
      </c>
      <c r="C3" s="75" t="s">
        <v>1314</v>
      </c>
      <c r="D3" s="8"/>
    </row>
    <row r="4" spans="1:16384" ht="30">
      <c r="A4" s="176"/>
      <c r="B4" s="178"/>
      <c r="C4" s="23" t="s">
        <v>1315</v>
      </c>
      <c r="D4" s="8"/>
    </row>
    <row r="5" spans="1:16384" ht="15.45">
      <c r="A5" s="176"/>
      <c r="B5" s="178"/>
      <c r="C5" s="75" t="s">
        <v>1316</v>
      </c>
      <c r="D5" s="8"/>
    </row>
    <row r="6" spans="1:16384" ht="30">
      <c r="A6" s="176"/>
      <c r="B6" s="178"/>
      <c r="C6" s="23" t="s">
        <v>1317</v>
      </c>
      <c r="D6" s="8"/>
    </row>
    <row r="7" spans="1:16384" ht="15.45">
      <c r="A7" s="176" t="s">
        <v>138</v>
      </c>
      <c r="B7" s="177">
        <v>1116125</v>
      </c>
      <c r="C7" s="75" t="s">
        <v>1318</v>
      </c>
      <c r="D7" s="8"/>
    </row>
    <row r="8" spans="1:16384" ht="30">
      <c r="A8" s="176"/>
      <c r="B8" s="178"/>
      <c r="C8" s="23" t="s">
        <v>1319</v>
      </c>
      <c r="D8" s="8"/>
    </row>
    <row r="9" spans="1:16384" ht="15.45">
      <c r="A9" s="176"/>
      <c r="B9" s="178"/>
      <c r="C9" s="75" t="s">
        <v>1320</v>
      </c>
      <c r="D9" s="8"/>
    </row>
    <row r="10" spans="1:16384" ht="15">
      <c r="A10" s="176"/>
      <c r="B10" s="178"/>
      <c r="C10" s="23" t="s">
        <v>1321</v>
      </c>
      <c r="D10" s="8"/>
    </row>
    <row r="11" spans="1:16384" ht="15.45">
      <c r="A11" s="176" t="s">
        <v>1322</v>
      </c>
      <c r="B11" s="177">
        <v>1813339</v>
      </c>
      <c r="C11" s="75" t="s">
        <v>1323</v>
      </c>
      <c r="D11" s="8"/>
    </row>
    <row r="12" spans="1:16384" ht="45">
      <c r="A12" s="176"/>
      <c r="B12" s="178"/>
      <c r="C12" s="23" t="s">
        <v>1324</v>
      </c>
      <c r="D12" s="8"/>
    </row>
    <row r="13" spans="1:16384" ht="15.45">
      <c r="A13" s="176"/>
      <c r="B13" s="178"/>
      <c r="C13" s="75" t="s">
        <v>1325</v>
      </c>
      <c r="D13" s="8"/>
    </row>
    <row r="14" spans="1:16384" ht="45">
      <c r="A14" s="176"/>
      <c r="B14" s="178"/>
      <c r="C14" s="23" t="s">
        <v>1326</v>
      </c>
      <c r="D14" s="8"/>
    </row>
    <row r="15" spans="1:16384" ht="15.45">
      <c r="A15" s="176" t="s">
        <v>1327</v>
      </c>
      <c r="B15" s="177">
        <v>1700000</v>
      </c>
      <c r="C15" s="75" t="s">
        <v>1328</v>
      </c>
      <c r="D15" s="8"/>
    </row>
    <row r="16" spans="1:16384" ht="45">
      <c r="A16" s="176"/>
      <c r="B16" s="178"/>
      <c r="C16" s="23" t="s">
        <v>1329</v>
      </c>
      <c r="D16" s="8"/>
    </row>
    <row r="17" spans="1:4" ht="15.45">
      <c r="A17" s="176"/>
      <c r="B17" s="178"/>
      <c r="C17" s="75" t="s">
        <v>1330</v>
      </c>
      <c r="D17" s="8"/>
    </row>
    <row r="18" spans="1:4" ht="30">
      <c r="A18" s="176"/>
      <c r="B18" s="178"/>
      <c r="C18" s="23" t="s">
        <v>1331</v>
      </c>
      <c r="D18" s="8"/>
    </row>
    <row r="19" spans="1:4" ht="15.45">
      <c r="A19" s="176"/>
      <c r="B19" s="178"/>
      <c r="C19" s="75" t="s">
        <v>1332</v>
      </c>
      <c r="D19" s="8"/>
    </row>
    <row r="20" spans="1:4" ht="30">
      <c r="A20" s="176"/>
      <c r="B20" s="178"/>
      <c r="C20" s="23" t="s">
        <v>1333</v>
      </c>
      <c r="D20" s="8"/>
    </row>
    <row r="21" spans="1:4" ht="15.45">
      <c r="A21" s="176" t="s">
        <v>120</v>
      </c>
      <c r="B21" s="177">
        <v>2770680</v>
      </c>
      <c r="C21" s="75" t="s">
        <v>1334</v>
      </c>
      <c r="D21" s="8"/>
    </row>
    <row r="22" spans="1:4" ht="45">
      <c r="A22" s="176"/>
      <c r="B22" s="178"/>
      <c r="C22" s="23" t="s">
        <v>1335</v>
      </c>
      <c r="D22" s="8"/>
    </row>
    <row r="23" spans="1:4" ht="15.45">
      <c r="A23" s="176"/>
      <c r="B23" s="178"/>
      <c r="C23" s="75" t="s">
        <v>1336</v>
      </c>
      <c r="D23" s="8"/>
    </row>
    <row r="24" spans="1:4" ht="30">
      <c r="A24" s="176"/>
      <c r="B24" s="178"/>
      <c r="C24" s="23" t="s">
        <v>1337</v>
      </c>
      <c r="D24" s="8"/>
    </row>
    <row r="25" spans="1:4" ht="15.45">
      <c r="A25" s="176" t="s">
        <v>191</v>
      </c>
      <c r="B25" s="177">
        <v>2859998</v>
      </c>
      <c r="C25" s="75" t="s">
        <v>1338</v>
      </c>
      <c r="D25" s="8"/>
    </row>
    <row r="26" spans="1:4" ht="30">
      <c r="A26" s="176"/>
      <c r="B26" s="178"/>
      <c r="C26" s="23" t="s">
        <v>1339</v>
      </c>
      <c r="D26" s="8"/>
    </row>
    <row r="27" spans="1:4" ht="15.45">
      <c r="A27" s="176"/>
      <c r="B27" s="178"/>
      <c r="C27" s="75" t="s">
        <v>1340</v>
      </c>
      <c r="D27" s="8"/>
    </row>
    <row r="28" spans="1:4" ht="30">
      <c r="A28" s="176"/>
      <c r="B28" s="178"/>
      <c r="C28" s="23" t="s">
        <v>1341</v>
      </c>
      <c r="D28" s="8"/>
    </row>
    <row r="29" spans="1:4" ht="15.45">
      <c r="A29" s="176"/>
      <c r="B29" s="178"/>
      <c r="C29" s="75" t="s">
        <v>1342</v>
      </c>
      <c r="D29" s="8"/>
    </row>
    <row r="30" spans="1:4" ht="45">
      <c r="A30" s="176"/>
      <c r="B30" s="178"/>
      <c r="C30" s="23" t="s">
        <v>1343</v>
      </c>
      <c r="D30" s="8"/>
    </row>
    <row r="31" spans="1:4" ht="15.45">
      <c r="A31" s="176"/>
      <c r="B31" s="178"/>
      <c r="C31" s="75" t="s">
        <v>1344</v>
      </c>
      <c r="D31" s="8"/>
    </row>
    <row r="32" spans="1:4" ht="30">
      <c r="A32" s="176"/>
      <c r="B32" s="178"/>
      <c r="C32" s="23" t="s">
        <v>1345</v>
      </c>
      <c r="D32" s="8"/>
    </row>
    <row r="33" spans="1:4" ht="15.45">
      <c r="A33" s="176"/>
      <c r="B33" s="178"/>
      <c r="C33" s="75" t="s">
        <v>1346</v>
      </c>
      <c r="D33" s="8"/>
    </row>
    <row r="34" spans="1:4" ht="30">
      <c r="A34" s="176"/>
      <c r="B34" s="178"/>
      <c r="C34" s="23" t="s">
        <v>1347</v>
      </c>
      <c r="D34" s="8"/>
    </row>
    <row r="35" spans="1:4" ht="15.45">
      <c r="A35" s="176" t="s">
        <v>100</v>
      </c>
      <c r="B35" s="177">
        <v>2495000</v>
      </c>
      <c r="C35" s="75" t="s">
        <v>1348</v>
      </c>
      <c r="D35" s="8"/>
    </row>
    <row r="36" spans="1:4" ht="45">
      <c r="A36" s="176"/>
      <c r="B36" s="178"/>
      <c r="C36" s="23" t="s">
        <v>1349</v>
      </c>
      <c r="D36" s="8"/>
    </row>
    <row r="37" spans="1:4" ht="15.45">
      <c r="A37" s="176"/>
      <c r="B37" s="178"/>
      <c r="C37" s="75" t="s">
        <v>1350</v>
      </c>
      <c r="D37" s="8"/>
    </row>
    <row r="38" spans="1:4" ht="15">
      <c r="A38" s="176"/>
      <c r="B38" s="178"/>
      <c r="C38" s="23" t="s">
        <v>1351</v>
      </c>
      <c r="D38" s="8"/>
    </row>
    <row r="39" spans="1:4" ht="15.45">
      <c r="A39" s="176"/>
      <c r="B39" s="178"/>
      <c r="C39" s="75" t="s">
        <v>1352</v>
      </c>
      <c r="D39" s="8"/>
    </row>
    <row r="40" spans="1:4" ht="15">
      <c r="A40" s="176"/>
      <c r="B40" s="178"/>
      <c r="C40" s="23" t="s">
        <v>1353</v>
      </c>
      <c r="D40" s="8"/>
    </row>
    <row r="41" spans="1:4" ht="15.45">
      <c r="A41" s="176" t="s">
        <v>1354</v>
      </c>
      <c r="B41" s="177">
        <v>2731677</v>
      </c>
      <c r="C41" s="75" t="s">
        <v>1330</v>
      </c>
      <c r="D41" s="8"/>
    </row>
    <row r="42" spans="1:4" ht="15">
      <c r="A42" s="176"/>
      <c r="B42" s="178"/>
      <c r="C42" s="23" t="s">
        <v>1355</v>
      </c>
      <c r="D42" s="8"/>
    </row>
    <row r="43" spans="1:4" ht="15.45">
      <c r="A43" s="176"/>
      <c r="B43" s="178"/>
      <c r="C43" s="75" t="s">
        <v>1356</v>
      </c>
      <c r="D43" s="8"/>
    </row>
    <row r="44" spans="1:4" ht="30">
      <c r="A44" s="176"/>
      <c r="B44" s="178"/>
      <c r="C44" s="23" t="s">
        <v>1357</v>
      </c>
      <c r="D44" s="8"/>
    </row>
    <row r="45" spans="1:4" ht="15.45">
      <c r="A45" s="76" t="s">
        <v>65</v>
      </c>
      <c r="B45" s="77">
        <v>16744819</v>
      </c>
      <c r="C45" s="142"/>
      <c r="D45" s="8"/>
    </row>
    <row r="46" spans="1:4">
      <c r="A46" s="8"/>
      <c r="B46" s="8"/>
      <c r="C46" s="8"/>
      <c r="D46" s="8"/>
    </row>
  </sheetData>
  <mergeCells count="16">
    <mergeCell ref="A3:A6"/>
    <mergeCell ref="B3:B6"/>
    <mergeCell ref="A7:A10"/>
    <mergeCell ref="B7:B10"/>
    <mergeCell ref="A15:A20"/>
    <mergeCell ref="B15:B20"/>
    <mergeCell ref="A21:A24"/>
    <mergeCell ref="B21:B24"/>
    <mergeCell ref="A11:A14"/>
    <mergeCell ref="B11:B14"/>
    <mergeCell ref="A41:A44"/>
    <mergeCell ref="B41:B44"/>
    <mergeCell ref="A25:A34"/>
    <mergeCell ref="B25:B34"/>
    <mergeCell ref="A35:A40"/>
    <mergeCell ref="B35:B40"/>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0" workbookViewId="0">
      <selection activeCell="B18" sqref="B18"/>
    </sheetView>
  </sheetViews>
  <sheetFormatPr defaultRowHeight="14.6"/>
  <cols>
    <col min="1" max="1" width="20.84375" customWidth="1"/>
    <col min="2" max="2" width="46.15234375" style="1" customWidth="1"/>
    <col min="3" max="3" width="14.84375" style="6" customWidth="1"/>
  </cols>
  <sheetData>
    <row r="1" spans="1:3" s="5" customFormat="1" ht="32.5" customHeight="1">
      <c r="A1" s="179" t="s">
        <v>1358</v>
      </c>
      <c r="B1" s="179"/>
      <c r="C1" s="179"/>
    </row>
    <row r="2" spans="1:3" s="2" customFormat="1" ht="15.45">
      <c r="A2" s="80" t="s">
        <v>1359</v>
      </c>
      <c r="B2" s="81" t="s">
        <v>69</v>
      </c>
      <c r="C2" s="82" t="s">
        <v>70</v>
      </c>
    </row>
    <row r="3" spans="1:3" ht="15">
      <c r="A3" s="79" t="s">
        <v>1360</v>
      </c>
      <c r="B3" s="36" t="s">
        <v>173</v>
      </c>
      <c r="C3" s="47">
        <v>4950000</v>
      </c>
    </row>
    <row r="4" spans="1:3" ht="15">
      <c r="A4" s="79" t="s">
        <v>1360</v>
      </c>
      <c r="B4" s="36" t="s">
        <v>173</v>
      </c>
      <c r="C4" s="47">
        <v>4090000</v>
      </c>
    </row>
    <row r="5" spans="1:3" ht="15">
      <c r="A5" s="79" t="s">
        <v>1360</v>
      </c>
      <c r="B5" s="36" t="s">
        <v>266</v>
      </c>
      <c r="C5" s="47">
        <v>3750000</v>
      </c>
    </row>
    <row r="6" spans="1:3" ht="15">
      <c r="A6" s="79" t="s">
        <v>1360</v>
      </c>
      <c r="B6" s="36" t="s">
        <v>118</v>
      </c>
      <c r="C6" s="47">
        <v>3500000</v>
      </c>
    </row>
    <row r="7" spans="1:3" ht="15">
      <c r="A7" s="79" t="s">
        <v>1360</v>
      </c>
      <c r="B7" s="36" t="s">
        <v>107</v>
      </c>
      <c r="C7" s="47">
        <v>1750000</v>
      </c>
    </row>
    <row r="8" spans="1:3" ht="15">
      <c r="A8" s="79" t="s">
        <v>1360</v>
      </c>
      <c r="B8" s="36" t="s">
        <v>1361</v>
      </c>
      <c r="C8" s="47">
        <v>3850000</v>
      </c>
    </row>
    <row r="9" spans="1:3" ht="15">
      <c r="A9" s="79" t="s">
        <v>1360</v>
      </c>
      <c r="B9" s="36" t="s">
        <v>1361</v>
      </c>
      <c r="C9" s="47">
        <v>2800000</v>
      </c>
    </row>
    <row r="10" spans="1:3" ht="15">
      <c r="A10" s="79" t="s">
        <v>1360</v>
      </c>
      <c r="B10" s="35" t="s">
        <v>95</v>
      </c>
      <c r="C10" s="48">
        <v>3050000</v>
      </c>
    </row>
    <row r="11" spans="1:3" ht="15">
      <c r="A11" s="79" t="s">
        <v>1362</v>
      </c>
      <c r="B11" s="35" t="s">
        <v>1363</v>
      </c>
      <c r="C11" s="48">
        <v>3600000</v>
      </c>
    </row>
    <row r="12" spans="1:3" ht="15">
      <c r="A12" s="79" t="s">
        <v>1362</v>
      </c>
      <c r="B12" s="36" t="s">
        <v>194</v>
      </c>
      <c r="C12" s="47">
        <v>3480000</v>
      </c>
    </row>
    <row r="13" spans="1:3" ht="15">
      <c r="A13" s="79" t="s">
        <v>1362</v>
      </c>
      <c r="B13" s="36" t="s">
        <v>90</v>
      </c>
      <c r="C13" s="47">
        <v>3430000</v>
      </c>
    </row>
    <row r="14" spans="1:3" ht="15">
      <c r="A14" s="79" t="s">
        <v>1362</v>
      </c>
      <c r="B14" s="36" t="s">
        <v>100</v>
      </c>
      <c r="C14" s="47">
        <v>2400000</v>
      </c>
    </row>
    <row r="15" spans="1:3" ht="15">
      <c r="A15" s="79" t="s">
        <v>1362</v>
      </c>
      <c r="B15" s="36" t="s">
        <v>91</v>
      </c>
      <c r="C15" s="47">
        <v>2000000</v>
      </c>
    </row>
    <row r="16" spans="1:3" ht="15">
      <c r="A16" s="79" t="s">
        <v>1362</v>
      </c>
      <c r="B16" s="36" t="s">
        <v>215</v>
      </c>
      <c r="C16" s="47">
        <v>1810000</v>
      </c>
    </row>
    <row r="17" spans="1:3" ht="15">
      <c r="A17" s="79" t="s">
        <v>1362</v>
      </c>
      <c r="B17" s="36" t="s">
        <v>90</v>
      </c>
      <c r="C17" s="47">
        <v>2000000</v>
      </c>
    </row>
    <row r="18" spans="1:3" ht="15">
      <c r="A18" s="79" t="s">
        <v>1362</v>
      </c>
      <c r="B18" s="35" t="s">
        <v>1364</v>
      </c>
      <c r="C18" s="48">
        <v>2450000</v>
      </c>
    </row>
    <row r="19" spans="1:3" ht="15">
      <c r="A19" s="79" t="s">
        <v>1365</v>
      </c>
      <c r="B19" s="36" t="s">
        <v>1366</v>
      </c>
      <c r="C19" s="47">
        <v>3660000</v>
      </c>
    </row>
    <row r="20" spans="1:3" ht="15">
      <c r="A20" s="79" t="s">
        <v>1365</v>
      </c>
      <c r="B20" s="36" t="s">
        <v>1367</v>
      </c>
      <c r="C20" s="47">
        <v>3370000</v>
      </c>
    </row>
    <row r="21" spans="1:3" ht="15">
      <c r="A21" s="79" t="s">
        <v>1365</v>
      </c>
      <c r="B21" s="36" t="s">
        <v>1368</v>
      </c>
      <c r="C21" s="47">
        <v>3360000</v>
      </c>
    </row>
    <row r="22" spans="1:3" ht="15">
      <c r="A22" s="79" t="s">
        <v>1365</v>
      </c>
      <c r="B22" s="36" t="s">
        <v>1369</v>
      </c>
      <c r="C22" s="47">
        <v>2950000</v>
      </c>
    </row>
    <row r="23" spans="1:3" ht="15">
      <c r="A23" s="79" t="s">
        <v>1365</v>
      </c>
      <c r="B23" s="36" t="s">
        <v>1370</v>
      </c>
      <c r="C23" s="47">
        <v>2800000</v>
      </c>
    </row>
    <row r="24" spans="1:3" ht="15">
      <c r="A24" s="79" t="s">
        <v>1365</v>
      </c>
      <c r="B24" s="36" t="s">
        <v>1371</v>
      </c>
      <c r="C24" s="47">
        <v>2640000</v>
      </c>
    </row>
    <row r="25" spans="1:3" ht="15">
      <c r="A25" s="79" t="s">
        <v>1365</v>
      </c>
      <c r="B25" s="36" t="s">
        <v>1372</v>
      </c>
      <c r="C25" s="47">
        <v>2340000</v>
      </c>
    </row>
    <row r="26" spans="1:3" ht="15">
      <c r="A26" s="79" t="s">
        <v>1365</v>
      </c>
      <c r="B26" s="36" t="s">
        <v>1373</v>
      </c>
      <c r="C26" s="47">
        <v>2000000</v>
      </c>
    </row>
    <row r="27" spans="1:3" ht="15">
      <c r="A27" s="79" t="s">
        <v>1365</v>
      </c>
      <c r="B27" s="36" t="s">
        <v>1374</v>
      </c>
      <c r="C27" s="47">
        <v>1610000</v>
      </c>
    </row>
    <row r="28" spans="1:3" ht="15">
      <c r="A28" s="79" t="s">
        <v>1365</v>
      </c>
      <c r="B28" s="36" t="s">
        <v>1374</v>
      </c>
      <c r="C28" s="47">
        <v>2050000</v>
      </c>
    </row>
    <row r="29" spans="1:3" ht="15">
      <c r="A29" s="79" t="s">
        <v>1375</v>
      </c>
      <c r="B29" s="36" t="s">
        <v>276</v>
      </c>
      <c r="C29" s="47">
        <v>4000000</v>
      </c>
    </row>
    <row r="30" spans="1:3" ht="15">
      <c r="A30" s="79" t="s">
        <v>1375</v>
      </c>
      <c r="B30" s="36" t="s">
        <v>642</v>
      </c>
      <c r="C30" s="47">
        <v>3500000</v>
      </c>
    </row>
    <row r="31" spans="1:3" ht="15">
      <c r="A31" s="79" t="s">
        <v>1375</v>
      </c>
      <c r="B31" s="36" t="s">
        <v>276</v>
      </c>
      <c r="C31" s="47">
        <v>3360000</v>
      </c>
    </row>
    <row r="32" spans="1:3" ht="15">
      <c r="A32" s="79" t="s">
        <v>1375</v>
      </c>
      <c r="B32" s="36" t="s">
        <v>1376</v>
      </c>
      <c r="C32" s="47">
        <v>2100000</v>
      </c>
    </row>
    <row r="33" spans="1:3" ht="15">
      <c r="A33" s="79" t="s">
        <v>1375</v>
      </c>
      <c r="B33" s="36" t="s">
        <v>1234</v>
      </c>
      <c r="C33" s="47">
        <v>2090000</v>
      </c>
    </row>
    <row r="34" spans="1:3" ht="15">
      <c r="A34" s="79" t="s">
        <v>1375</v>
      </c>
      <c r="B34" s="36" t="s">
        <v>1377</v>
      </c>
      <c r="C34" s="47">
        <v>1670000</v>
      </c>
    </row>
    <row r="35" spans="1:3" ht="15">
      <c r="A35" s="79" t="s">
        <v>1375</v>
      </c>
      <c r="B35" s="36" t="s">
        <v>89</v>
      </c>
      <c r="C35" s="47">
        <v>5000000</v>
      </c>
    </row>
    <row r="36" spans="1:3" ht="15">
      <c r="A36" s="79" t="s">
        <v>1375</v>
      </c>
      <c r="B36" s="36" t="s">
        <v>1378</v>
      </c>
      <c r="C36" s="47">
        <v>3620000</v>
      </c>
    </row>
    <row r="37" spans="1:3" ht="15">
      <c r="A37" s="79" t="s">
        <v>1375</v>
      </c>
      <c r="B37" s="36" t="s">
        <v>1379</v>
      </c>
      <c r="C37" s="47">
        <v>3500000</v>
      </c>
    </row>
    <row r="38" spans="1:3" ht="15">
      <c r="A38" s="79" t="s">
        <v>1375</v>
      </c>
      <c r="B38" s="36" t="s">
        <v>1380</v>
      </c>
      <c r="C38" s="47">
        <v>2350000</v>
      </c>
    </row>
    <row r="39" spans="1:3" ht="15">
      <c r="A39" s="79" t="s">
        <v>1375</v>
      </c>
      <c r="B39" s="36" t="s">
        <v>1381</v>
      </c>
      <c r="C39" s="47">
        <v>2000000</v>
      </c>
    </row>
    <row r="40" spans="1:3" ht="15">
      <c r="A40" s="79" t="s">
        <v>1375</v>
      </c>
      <c r="B40" s="36" t="s">
        <v>642</v>
      </c>
      <c r="C40" s="47">
        <v>5000000</v>
      </c>
    </row>
    <row r="41" spans="1:3" ht="15">
      <c r="A41" s="79" t="s">
        <v>1375</v>
      </c>
      <c r="B41" s="36" t="s">
        <v>1382</v>
      </c>
      <c r="C41" s="47">
        <v>5000000</v>
      </c>
    </row>
    <row r="42" spans="1:3" ht="15">
      <c r="A42" s="79" t="s">
        <v>1383</v>
      </c>
      <c r="B42" s="36" t="s">
        <v>88</v>
      </c>
      <c r="C42" s="47">
        <v>4000000</v>
      </c>
    </row>
    <row r="43" spans="1:3" ht="15">
      <c r="A43" s="79" t="s">
        <v>1383</v>
      </c>
      <c r="B43" s="36" t="s">
        <v>257</v>
      </c>
      <c r="C43" s="47">
        <v>3730000</v>
      </c>
    </row>
    <row r="44" spans="1:3" ht="15">
      <c r="A44" s="79" t="s">
        <v>1383</v>
      </c>
      <c r="B44" s="36" t="s">
        <v>1268</v>
      </c>
      <c r="C44" s="47">
        <v>3290000</v>
      </c>
    </row>
    <row r="45" spans="1:3" ht="15">
      <c r="A45" s="79" t="s">
        <v>1383</v>
      </c>
      <c r="B45" s="36" t="s">
        <v>1384</v>
      </c>
      <c r="C45" s="47">
        <v>2190000</v>
      </c>
    </row>
    <row r="46" spans="1:3" ht="15">
      <c r="A46" s="79" t="s">
        <v>1383</v>
      </c>
      <c r="B46" s="36" t="s">
        <v>1384</v>
      </c>
      <c r="C46" s="47">
        <v>4130000</v>
      </c>
    </row>
    <row r="47" spans="1:3" ht="15">
      <c r="A47" s="79" t="s">
        <v>1383</v>
      </c>
      <c r="B47" s="36" t="s">
        <v>94</v>
      </c>
      <c r="C47" s="47">
        <v>2000000</v>
      </c>
    </row>
    <row r="48" spans="1:3" ht="15">
      <c r="A48" s="79" t="s">
        <v>1383</v>
      </c>
      <c r="B48" s="36" t="s">
        <v>88</v>
      </c>
      <c r="C48" s="47">
        <v>3200000</v>
      </c>
    </row>
    <row r="49" spans="1:3" ht="15">
      <c r="A49" s="79" t="s">
        <v>1383</v>
      </c>
      <c r="B49" s="36" t="s">
        <v>180</v>
      </c>
      <c r="C49" s="47">
        <v>6930000</v>
      </c>
    </row>
    <row r="50" spans="1:3" ht="15">
      <c r="A50" s="79" t="s">
        <v>1383</v>
      </c>
      <c r="B50" s="36" t="s">
        <v>223</v>
      </c>
      <c r="C50" s="47">
        <v>5000000</v>
      </c>
    </row>
    <row r="51" spans="1:3" ht="15">
      <c r="A51" s="79" t="s">
        <v>1385</v>
      </c>
      <c r="B51" s="36" t="s">
        <v>103</v>
      </c>
      <c r="C51" s="47">
        <v>5000000</v>
      </c>
    </row>
    <row r="52" spans="1:3" ht="15">
      <c r="A52" s="79" t="s">
        <v>1385</v>
      </c>
      <c r="B52" s="36" t="s">
        <v>1386</v>
      </c>
      <c r="C52" s="47">
        <v>4160000</v>
      </c>
    </row>
    <row r="53" spans="1:3" ht="15">
      <c r="A53" s="79" t="s">
        <v>1385</v>
      </c>
      <c r="B53" s="36" t="s">
        <v>103</v>
      </c>
      <c r="C53" s="47">
        <v>3310000</v>
      </c>
    </row>
    <row r="54" spans="1:3" ht="15">
      <c r="A54" s="79" t="s">
        <v>1385</v>
      </c>
      <c r="B54" s="36" t="s">
        <v>209</v>
      </c>
      <c r="C54" s="47">
        <v>2950000</v>
      </c>
    </row>
    <row r="55" spans="1:3" ht="15">
      <c r="A55" s="79" t="s">
        <v>1385</v>
      </c>
      <c r="B55" s="36" t="s">
        <v>109</v>
      </c>
      <c r="C55" s="47">
        <v>2530000</v>
      </c>
    </row>
    <row r="56" spans="1:3" ht="15">
      <c r="A56" s="79" t="s">
        <v>1385</v>
      </c>
      <c r="B56" s="36" t="s">
        <v>1387</v>
      </c>
      <c r="C56" s="47">
        <v>2490000</v>
      </c>
    </row>
    <row r="57" spans="1:3" ht="15">
      <c r="A57" s="79" t="s">
        <v>1385</v>
      </c>
      <c r="B57" s="36" t="s">
        <v>130</v>
      </c>
      <c r="C57" s="47">
        <v>2000000</v>
      </c>
    </row>
    <row r="58" spans="1:3" ht="15">
      <c r="A58" s="79" t="s">
        <v>1385</v>
      </c>
      <c r="B58" s="36" t="s">
        <v>161</v>
      </c>
      <c r="C58" s="47">
        <v>5000000</v>
      </c>
    </row>
    <row r="59" spans="1:3" ht="15">
      <c r="A59" s="79" t="s">
        <v>1385</v>
      </c>
      <c r="B59" s="36" t="s">
        <v>83</v>
      </c>
      <c r="C59" s="47">
        <v>2700000</v>
      </c>
    </row>
    <row r="60" spans="1:3" ht="15">
      <c r="A60" s="79" t="s">
        <v>1388</v>
      </c>
      <c r="B60" s="36" t="s">
        <v>284</v>
      </c>
      <c r="C60" s="47">
        <v>3430000</v>
      </c>
    </row>
    <row r="61" spans="1:3" ht="15">
      <c r="A61" s="79" t="s">
        <v>1388</v>
      </c>
      <c r="B61" s="36" t="s">
        <v>284</v>
      </c>
      <c r="C61" s="47">
        <v>3210000</v>
      </c>
    </row>
    <row r="62" spans="1:3" ht="15">
      <c r="A62" s="79" t="s">
        <v>1388</v>
      </c>
      <c r="B62" s="36" t="s">
        <v>277</v>
      </c>
      <c r="C62" s="47">
        <v>2840000</v>
      </c>
    </row>
    <row r="63" spans="1:3" ht="15">
      <c r="A63" s="79" t="s">
        <v>1388</v>
      </c>
      <c r="B63" s="36" t="s">
        <v>1389</v>
      </c>
      <c r="C63" s="47">
        <v>2510000</v>
      </c>
    </row>
    <row r="64" spans="1:3" ht="15">
      <c r="A64" s="79" t="s">
        <v>1388</v>
      </c>
      <c r="B64" s="36" t="s">
        <v>277</v>
      </c>
      <c r="C64" s="47">
        <v>2400000</v>
      </c>
    </row>
    <row r="65" spans="1:3" ht="15">
      <c r="A65" s="79" t="s">
        <v>1388</v>
      </c>
      <c r="B65" s="36" t="s">
        <v>1390</v>
      </c>
      <c r="C65" s="47">
        <v>2090000</v>
      </c>
    </row>
    <row r="66" spans="1:3" ht="15">
      <c r="A66" s="79" t="s">
        <v>1388</v>
      </c>
      <c r="B66" s="36" t="s">
        <v>1391</v>
      </c>
      <c r="C66" s="47">
        <v>4290000</v>
      </c>
    </row>
    <row r="67" spans="1:3" ht="15">
      <c r="A67" s="79" t="s">
        <v>1388</v>
      </c>
      <c r="B67" s="36" t="s">
        <v>261</v>
      </c>
      <c r="C67" s="47">
        <v>5000000</v>
      </c>
    </row>
    <row r="68" spans="1:3" ht="15">
      <c r="A68" s="79" t="s">
        <v>1388</v>
      </c>
      <c r="B68" s="36" t="s">
        <v>1392</v>
      </c>
      <c r="C68" s="47">
        <v>4470000</v>
      </c>
    </row>
    <row r="69" spans="1:3" ht="30">
      <c r="A69" s="79" t="s">
        <v>1393</v>
      </c>
      <c r="B69" s="36" t="s">
        <v>1394</v>
      </c>
      <c r="C69" s="47">
        <v>4490000</v>
      </c>
    </row>
    <row r="70" spans="1:3" ht="15">
      <c r="A70" s="79" t="s">
        <v>1393</v>
      </c>
      <c r="B70" s="36" t="s">
        <v>1395</v>
      </c>
      <c r="C70" s="47">
        <v>3360000</v>
      </c>
    </row>
    <row r="71" spans="1:3" ht="15">
      <c r="A71" s="79" t="s">
        <v>1393</v>
      </c>
      <c r="B71" s="36" t="s">
        <v>1396</v>
      </c>
      <c r="C71" s="47">
        <v>2980000</v>
      </c>
    </row>
    <row r="72" spans="1:3" ht="15">
      <c r="A72" s="79" t="s">
        <v>1393</v>
      </c>
      <c r="B72" s="36" t="s">
        <v>1397</v>
      </c>
      <c r="C72" s="47">
        <v>2850000</v>
      </c>
    </row>
    <row r="73" spans="1:3" ht="15">
      <c r="A73" s="79" t="s">
        <v>1393</v>
      </c>
      <c r="B73" s="36" t="s">
        <v>1398</v>
      </c>
      <c r="C73" s="47">
        <v>2330000</v>
      </c>
    </row>
    <row r="74" spans="1:3" ht="15">
      <c r="A74" s="79" t="s">
        <v>1393</v>
      </c>
      <c r="B74" s="36" t="s">
        <v>1399</v>
      </c>
      <c r="C74" s="47">
        <v>2160000</v>
      </c>
    </row>
    <row r="75" spans="1:3" ht="30">
      <c r="A75" s="79" t="s">
        <v>1393</v>
      </c>
      <c r="B75" s="36" t="s">
        <v>1400</v>
      </c>
      <c r="C75" s="47">
        <v>3320000</v>
      </c>
    </row>
    <row r="76" spans="1:3" ht="30">
      <c r="A76" s="79" t="s">
        <v>1393</v>
      </c>
      <c r="B76" s="36" t="s">
        <v>1401</v>
      </c>
      <c r="C76" s="47">
        <v>3240000</v>
      </c>
    </row>
    <row r="77" spans="1:3" ht="15">
      <c r="A77" s="79" t="s">
        <v>1393</v>
      </c>
      <c r="B77" s="36" t="s">
        <v>1399</v>
      </c>
      <c r="C77" s="47">
        <v>3200000</v>
      </c>
    </row>
    <row r="78" spans="1:3" ht="15">
      <c r="A78" s="79" t="s">
        <v>1393</v>
      </c>
      <c r="B78" s="36" t="s">
        <v>213</v>
      </c>
      <c r="C78" s="47">
        <v>3200000</v>
      </c>
    </row>
    <row r="79" spans="1:3" s="2" customFormat="1" ht="15.45">
      <c r="A79" s="78" t="s">
        <v>65</v>
      </c>
      <c r="B79" s="78"/>
      <c r="C79" s="50">
        <f>SUM(C3:C78)</f>
        <v>244860000</v>
      </c>
    </row>
    <row r="80" spans="1:3">
      <c r="C80" s="7"/>
    </row>
    <row r="81" spans="1:3" ht="52.5" customHeight="1">
      <c r="A81" s="180" t="s">
        <v>1402</v>
      </c>
      <c r="B81" s="180"/>
      <c r="C81" s="7"/>
    </row>
    <row r="82" spans="1:3">
      <c r="C82" s="7"/>
    </row>
  </sheetData>
  <mergeCells count="2">
    <mergeCell ref="A1:C1"/>
    <mergeCell ref="A81:B81"/>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workbookViewId="0">
      <selection activeCell="D29" sqref="A29:D29"/>
    </sheetView>
  </sheetViews>
  <sheetFormatPr defaultColWidth="31.53515625" defaultRowHeight="15"/>
  <cols>
    <col min="1" max="1" width="31.53515625" style="11"/>
    <col min="2" max="2" width="21.3828125" style="11" customWidth="1"/>
    <col min="3" max="3" width="27.53515625" style="11" customWidth="1"/>
    <col min="4" max="4" width="39.53515625" style="11" customWidth="1"/>
    <col min="5" max="5" width="22.3828125" style="11" customWidth="1"/>
    <col min="6" max="16384" width="31.53515625" style="11"/>
  </cols>
  <sheetData>
    <row r="1" spans="1:7" ht="15.45">
      <c r="A1" s="181" t="s">
        <v>52</v>
      </c>
      <c r="B1" s="182"/>
      <c r="C1" s="13"/>
      <c r="D1" s="13"/>
      <c r="E1" s="13"/>
      <c r="F1" s="13"/>
    </row>
    <row r="2" spans="1:7" ht="15.45">
      <c r="A2" s="18"/>
      <c r="B2" s="18"/>
      <c r="C2" s="18"/>
      <c r="D2" s="18"/>
      <c r="E2" s="18"/>
      <c r="F2" s="113" t="s">
        <v>70</v>
      </c>
    </row>
    <row r="3" spans="1:7">
      <c r="A3" s="13"/>
      <c r="B3" s="13"/>
      <c r="C3" s="13"/>
      <c r="D3" s="13"/>
      <c r="E3" s="13"/>
      <c r="F3" s="13"/>
    </row>
    <row r="4" spans="1:7" ht="15.45">
      <c r="A4" s="88" t="s">
        <v>1403</v>
      </c>
      <c r="B4" s="88" t="s">
        <v>69</v>
      </c>
      <c r="C4" s="88" t="s">
        <v>591</v>
      </c>
      <c r="D4" s="88" t="s">
        <v>289</v>
      </c>
      <c r="E4" s="88" t="s">
        <v>1404</v>
      </c>
      <c r="F4" s="88" t="s">
        <v>1405</v>
      </c>
    </row>
    <row r="5" spans="1:7" ht="45">
      <c r="A5" s="36" t="s">
        <v>1406</v>
      </c>
      <c r="B5" s="36" t="s">
        <v>1302</v>
      </c>
      <c r="C5" s="36" t="s">
        <v>1407</v>
      </c>
      <c r="D5" s="36" t="s">
        <v>1408</v>
      </c>
      <c r="E5" s="36" t="s">
        <v>1409</v>
      </c>
      <c r="F5" s="85">
        <v>5500000</v>
      </c>
      <c r="G5" s="86"/>
    </row>
    <row r="6" spans="1:7" ht="45">
      <c r="A6" s="36" t="s">
        <v>1406</v>
      </c>
      <c r="B6" s="36" t="s">
        <v>685</v>
      </c>
      <c r="C6" s="36" t="s">
        <v>1410</v>
      </c>
      <c r="D6" s="36" t="s">
        <v>1411</v>
      </c>
      <c r="E6" s="36" t="s">
        <v>1412</v>
      </c>
      <c r="F6" s="85">
        <v>6200000</v>
      </c>
      <c r="G6" s="86"/>
    </row>
    <row r="7" spans="1:7" ht="30">
      <c r="A7" s="36" t="s">
        <v>1406</v>
      </c>
      <c r="B7" s="36" t="s">
        <v>1254</v>
      </c>
      <c r="C7" s="36" t="s">
        <v>1413</v>
      </c>
      <c r="D7" s="36" t="s">
        <v>1414</v>
      </c>
      <c r="E7" s="36" t="s">
        <v>1409</v>
      </c>
      <c r="F7" s="85">
        <v>6100000</v>
      </c>
      <c r="G7" s="86"/>
    </row>
    <row r="8" spans="1:7" ht="45">
      <c r="A8" s="36" t="s">
        <v>1406</v>
      </c>
      <c r="B8" s="36" t="s">
        <v>1281</v>
      </c>
      <c r="C8" s="36" t="s">
        <v>1415</v>
      </c>
      <c r="D8" s="36" t="s">
        <v>1416</v>
      </c>
      <c r="E8" s="36" t="s">
        <v>1412</v>
      </c>
      <c r="F8" s="85">
        <v>5800000</v>
      </c>
      <c r="G8" s="86"/>
    </row>
    <row r="9" spans="1:7" ht="45">
      <c r="A9" s="36" t="s">
        <v>1406</v>
      </c>
      <c r="B9" s="36" t="s">
        <v>1417</v>
      </c>
      <c r="C9" s="36" t="s">
        <v>1418</v>
      </c>
      <c r="D9" s="36" t="s">
        <v>1419</v>
      </c>
      <c r="E9" s="36" t="s">
        <v>1412</v>
      </c>
      <c r="F9" s="85">
        <v>6400000</v>
      </c>
      <c r="G9" s="86"/>
    </row>
    <row r="10" spans="1:7" ht="30">
      <c r="A10" s="36" t="s">
        <v>1406</v>
      </c>
      <c r="B10" s="36" t="s">
        <v>678</v>
      </c>
      <c r="C10" s="36" t="s">
        <v>1420</v>
      </c>
      <c r="D10" s="36" t="s">
        <v>1421</v>
      </c>
      <c r="E10" s="36" t="s">
        <v>1409</v>
      </c>
      <c r="F10" s="85">
        <v>4600000</v>
      </c>
      <c r="G10" s="86"/>
    </row>
    <row r="11" spans="1:7" ht="30">
      <c r="A11" s="36" t="s">
        <v>1406</v>
      </c>
      <c r="B11" s="36" t="s">
        <v>1422</v>
      </c>
      <c r="C11" s="36" t="s">
        <v>1423</v>
      </c>
      <c r="D11" s="36" t="s">
        <v>1424</v>
      </c>
      <c r="E11" s="36" t="s">
        <v>1409</v>
      </c>
      <c r="F11" s="85">
        <v>3500000</v>
      </c>
      <c r="G11" s="86"/>
    </row>
    <row r="12" spans="1:7" ht="30">
      <c r="A12" s="36" t="s">
        <v>1406</v>
      </c>
      <c r="B12" s="36" t="s">
        <v>1425</v>
      </c>
      <c r="C12" s="36" t="s">
        <v>1426</v>
      </c>
      <c r="D12" s="36" t="s">
        <v>1427</v>
      </c>
      <c r="E12" s="36" t="s">
        <v>1428</v>
      </c>
      <c r="F12" s="85">
        <v>700000</v>
      </c>
      <c r="G12" s="86"/>
    </row>
    <row r="13" spans="1:7" ht="30">
      <c r="A13" s="36" t="s">
        <v>1406</v>
      </c>
      <c r="B13" s="36" t="s">
        <v>1429</v>
      </c>
      <c r="C13" s="36" t="s">
        <v>1430</v>
      </c>
      <c r="D13" s="36" t="s">
        <v>1431</v>
      </c>
      <c r="E13" s="36" t="s">
        <v>1428</v>
      </c>
      <c r="F13" s="85">
        <v>3700000</v>
      </c>
      <c r="G13" s="86"/>
    </row>
    <row r="14" spans="1:7" ht="45">
      <c r="A14" s="36" t="s">
        <v>1406</v>
      </c>
      <c r="B14" s="36" t="s">
        <v>644</v>
      </c>
      <c r="C14" s="36" t="s">
        <v>1432</v>
      </c>
      <c r="D14" s="36" t="s">
        <v>1433</v>
      </c>
      <c r="E14" s="36" t="s">
        <v>1412</v>
      </c>
      <c r="F14" s="85">
        <v>8000000</v>
      </c>
      <c r="G14" s="86"/>
    </row>
    <row r="15" spans="1:7" ht="45">
      <c r="A15" s="36" t="s">
        <v>1406</v>
      </c>
      <c r="B15" s="36" t="s">
        <v>1291</v>
      </c>
      <c r="C15" s="36" t="s">
        <v>1434</v>
      </c>
      <c r="D15" s="36" t="s">
        <v>1435</v>
      </c>
      <c r="E15" s="36" t="s">
        <v>1412</v>
      </c>
      <c r="F15" s="85">
        <v>3500000</v>
      </c>
      <c r="G15" s="86"/>
    </row>
    <row r="16" spans="1:7" ht="30">
      <c r="A16" s="36" t="s">
        <v>1406</v>
      </c>
      <c r="B16" s="36" t="s">
        <v>1436</v>
      </c>
      <c r="C16" s="36" t="s">
        <v>1437</v>
      </c>
      <c r="D16" s="36" t="s">
        <v>1438</v>
      </c>
      <c r="E16" s="36" t="s">
        <v>1412</v>
      </c>
      <c r="F16" s="85">
        <v>6800000</v>
      </c>
      <c r="G16" s="86"/>
    </row>
    <row r="17" spans="1:7" ht="30">
      <c r="A17" s="36" t="s">
        <v>1406</v>
      </c>
      <c r="B17" s="36" t="s">
        <v>1279</v>
      </c>
      <c r="C17" s="36" t="s">
        <v>1439</v>
      </c>
      <c r="D17" s="36" t="s">
        <v>1440</v>
      </c>
      <c r="E17" s="36" t="s">
        <v>1412</v>
      </c>
      <c r="F17" s="85">
        <v>8300000</v>
      </c>
      <c r="G17" s="86"/>
    </row>
    <row r="18" spans="1:7" ht="45">
      <c r="A18" s="36" t="s">
        <v>1406</v>
      </c>
      <c r="B18" s="36" t="s">
        <v>1275</v>
      </c>
      <c r="C18" s="36" t="s">
        <v>1441</v>
      </c>
      <c r="D18" s="36" t="s">
        <v>1442</v>
      </c>
      <c r="E18" s="36" t="s">
        <v>1412</v>
      </c>
      <c r="F18" s="85">
        <v>4900000</v>
      </c>
      <c r="G18" s="86"/>
    </row>
    <row r="19" spans="1:7" ht="45">
      <c r="A19" s="36" t="s">
        <v>1406</v>
      </c>
      <c r="B19" s="36" t="s">
        <v>1443</v>
      </c>
      <c r="C19" s="36" t="s">
        <v>1444</v>
      </c>
      <c r="D19" s="36" t="s">
        <v>1445</v>
      </c>
      <c r="E19" s="36" t="s">
        <v>1428</v>
      </c>
      <c r="F19" s="85">
        <v>2600000</v>
      </c>
      <c r="G19" s="86"/>
    </row>
    <row r="20" spans="1:7" ht="45">
      <c r="A20" s="36" t="s">
        <v>1406</v>
      </c>
      <c r="B20" s="36" t="s">
        <v>1301</v>
      </c>
      <c r="C20" s="36" t="s">
        <v>1446</v>
      </c>
      <c r="D20" s="36" t="s">
        <v>1447</v>
      </c>
      <c r="E20" s="36" t="s">
        <v>1412</v>
      </c>
      <c r="F20" s="85">
        <v>6500000</v>
      </c>
      <c r="G20" s="86"/>
    </row>
    <row r="21" spans="1:7" ht="30">
      <c r="A21" s="36" t="s">
        <v>1406</v>
      </c>
      <c r="B21" s="36" t="s">
        <v>643</v>
      </c>
      <c r="C21" s="36" t="s">
        <v>1448</v>
      </c>
      <c r="D21" s="36" t="s">
        <v>1449</v>
      </c>
      <c r="E21" s="36" t="s">
        <v>1412</v>
      </c>
      <c r="F21" s="85">
        <v>5500000</v>
      </c>
      <c r="G21" s="86"/>
    </row>
    <row r="22" spans="1:7" ht="45">
      <c r="A22" s="36" t="s">
        <v>1406</v>
      </c>
      <c r="B22" s="36" t="s">
        <v>1287</v>
      </c>
      <c r="C22" s="36" t="s">
        <v>1450</v>
      </c>
      <c r="D22" s="36" t="s">
        <v>1451</v>
      </c>
      <c r="E22" s="36" t="s">
        <v>1412</v>
      </c>
      <c r="F22" s="85">
        <v>5000000</v>
      </c>
      <c r="G22" s="86"/>
    </row>
    <row r="23" spans="1:7" ht="45">
      <c r="A23" s="36" t="s">
        <v>1406</v>
      </c>
      <c r="B23" s="36" t="s">
        <v>1250</v>
      </c>
      <c r="C23" s="36" t="s">
        <v>1452</v>
      </c>
      <c r="D23" s="36" t="s">
        <v>1453</v>
      </c>
      <c r="E23" s="36" t="s">
        <v>1412</v>
      </c>
      <c r="F23" s="85">
        <v>6000000</v>
      </c>
      <c r="G23" s="86"/>
    </row>
    <row r="24" spans="1:7" ht="60">
      <c r="A24" s="36">
        <v>1</v>
      </c>
      <c r="B24" s="36" t="s">
        <v>81</v>
      </c>
      <c r="C24" s="36" t="s">
        <v>1454</v>
      </c>
      <c r="D24" s="36" t="s">
        <v>1455</v>
      </c>
      <c r="E24" s="36" t="s">
        <v>1456</v>
      </c>
      <c r="F24" s="85">
        <v>15300000</v>
      </c>
      <c r="G24" s="86"/>
    </row>
    <row r="25" spans="1:7" ht="75">
      <c r="A25" s="36">
        <v>1</v>
      </c>
      <c r="B25" s="36" t="s">
        <v>1457</v>
      </c>
      <c r="C25" s="36" t="s">
        <v>1458</v>
      </c>
      <c r="D25" s="36" t="s">
        <v>1459</v>
      </c>
      <c r="E25" s="36" t="s">
        <v>1409</v>
      </c>
      <c r="F25" s="85">
        <v>6300000</v>
      </c>
      <c r="G25" s="86"/>
    </row>
    <row r="26" spans="1:7" ht="60">
      <c r="A26" s="36">
        <v>1</v>
      </c>
      <c r="B26" s="36" t="s">
        <v>270</v>
      </c>
      <c r="C26" s="36" t="s">
        <v>1460</v>
      </c>
      <c r="D26" s="36" t="s">
        <v>1461</v>
      </c>
      <c r="E26" s="36" t="s">
        <v>1409</v>
      </c>
      <c r="F26" s="85">
        <v>12300000</v>
      </c>
      <c r="G26" s="86"/>
    </row>
    <row r="27" spans="1:7" ht="45">
      <c r="A27" s="36">
        <v>1</v>
      </c>
      <c r="B27" s="36" t="s">
        <v>1462</v>
      </c>
      <c r="C27" s="36" t="s">
        <v>1463</v>
      </c>
      <c r="D27" s="36" t="s">
        <v>1464</v>
      </c>
      <c r="E27" s="36" t="s">
        <v>1412</v>
      </c>
      <c r="F27" s="85">
        <v>44900000</v>
      </c>
      <c r="G27" s="86"/>
    </row>
    <row r="28" spans="1:7" ht="45">
      <c r="A28" s="36">
        <v>1</v>
      </c>
      <c r="B28" s="36" t="s">
        <v>1465</v>
      </c>
      <c r="C28" s="36" t="s">
        <v>1466</v>
      </c>
      <c r="D28" s="36" t="s">
        <v>1467</v>
      </c>
      <c r="E28" s="36" t="s">
        <v>1409</v>
      </c>
      <c r="F28" s="85">
        <v>5600000</v>
      </c>
      <c r="G28" s="86"/>
    </row>
    <row r="29" spans="1:7" ht="75">
      <c r="A29" s="36">
        <v>1</v>
      </c>
      <c r="B29" s="36" t="s">
        <v>1468</v>
      </c>
      <c r="C29" s="36" t="s">
        <v>1469</v>
      </c>
      <c r="D29" s="36" t="s">
        <v>1470</v>
      </c>
      <c r="E29" s="36" t="s">
        <v>1412</v>
      </c>
      <c r="F29" s="85">
        <v>6300000</v>
      </c>
      <c r="G29" s="86"/>
    </row>
    <row r="30" spans="1:7" ht="45">
      <c r="A30" s="36">
        <v>1</v>
      </c>
      <c r="B30" s="36" t="s">
        <v>253</v>
      </c>
      <c r="C30" s="36" t="s">
        <v>1471</v>
      </c>
      <c r="D30" s="36" t="s">
        <v>1472</v>
      </c>
      <c r="E30" s="36" t="s">
        <v>1409</v>
      </c>
      <c r="F30" s="85">
        <v>15500000</v>
      </c>
      <c r="G30" s="86"/>
    </row>
    <row r="31" spans="1:7" ht="45">
      <c r="A31" s="36">
        <v>1</v>
      </c>
      <c r="B31" s="36" t="s">
        <v>1473</v>
      </c>
      <c r="C31" s="36" t="s">
        <v>1474</v>
      </c>
      <c r="D31" s="36" t="s">
        <v>1475</v>
      </c>
      <c r="E31" s="36" t="s">
        <v>1412</v>
      </c>
      <c r="F31" s="85">
        <v>11200000</v>
      </c>
      <c r="G31" s="86"/>
    </row>
    <row r="32" spans="1:7" ht="60">
      <c r="A32" s="36">
        <v>1</v>
      </c>
      <c r="B32" s="36" t="s">
        <v>83</v>
      </c>
      <c r="C32" s="36" t="s">
        <v>1476</v>
      </c>
      <c r="D32" s="36" t="s">
        <v>1477</v>
      </c>
      <c r="E32" s="36" t="s">
        <v>1456</v>
      </c>
      <c r="F32" s="85">
        <v>7600000</v>
      </c>
      <c r="G32" s="86"/>
    </row>
    <row r="33" spans="1:7" ht="75">
      <c r="A33" s="36">
        <v>1</v>
      </c>
      <c r="B33" s="36" t="s">
        <v>1478</v>
      </c>
      <c r="C33" s="36" t="s">
        <v>1479</v>
      </c>
      <c r="D33" s="36" t="s">
        <v>1480</v>
      </c>
      <c r="E33" s="36" t="s">
        <v>1412</v>
      </c>
      <c r="F33" s="85">
        <v>14000000</v>
      </c>
      <c r="G33" s="86"/>
    </row>
    <row r="34" spans="1:7" ht="60">
      <c r="A34" s="36">
        <v>1</v>
      </c>
      <c r="B34" s="36" t="s">
        <v>161</v>
      </c>
      <c r="C34" s="36" t="s">
        <v>1481</v>
      </c>
      <c r="D34" s="36" t="s">
        <v>1482</v>
      </c>
      <c r="E34" s="36" t="s">
        <v>1456</v>
      </c>
      <c r="F34" s="85">
        <v>13200000</v>
      </c>
      <c r="G34" s="86"/>
    </row>
    <row r="35" spans="1:7" ht="60">
      <c r="A35" s="36">
        <v>1</v>
      </c>
      <c r="B35" s="36" t="s">
        <v>1483</v>
      </c>
      <c r="C35" s="36" t="s">
        <v>1484</v>
      </c>
      <c r="D35" s="36" t="s">
        <v>1485</v>
      </c>
      <c r="E35" s="36" t="s">
        <v>1412</v>
      </c>
      <c r="F35" s="85">
        <v>10700000</v>
      </c>
      <c r="G35" s="86"/>
    </row>
    <row r="36" spans="1:7" ht="90">
      <c r="A36" s="36">
        <v>1</v>
      </c>
      <c r="B36" s="36" t="s">
        <v>136</v>
      </c>
      <c r="C36" s="36" t="s">
        <v>1486</v>
      </c>
      <c r="D36" s="36" t="s">
        <v>1487</v>
      </c>
      <c r="E36" s="36" t="s">
        <v>1412</v>
      </c>
      <c r="F36" s="85">
        <v>10600000</v>
      </c>
      <c r="G36" s="86"/>
    </row>
    <row r="37" spans="1:7" ht="90">
      <c r="A37" s="36">
        <v>1</v>
      </c>
      <c r="B37" s="36" t="s">
        <v>278</v>
      </c>
      <c r="C37" s="36" t="s">
        <v>1488</v>
      </c>
      <c r="D37" s="36" t="s">
        <v>1489</v>
      </c>
      <c r="E37" s="36" t="s">
        <v>1456</v>
      </c>
      <c r="F37" s="85">
        <v>7200000</v>
      </c>
      <c r="G37" s="86"/>
    </row>
    <row r="38" spans="1:7" ht="105">
      <c r="A38" s="36">
        <v>1</v>
      </c>
      <c r="B38" s="36" t="s">
        <v>106</v>
      </c>
      <c r="C38" s="36" t="s">
        <v>1490</v>
      </c>
      <c r="D38" s="36" t="s">
        <v>1491</v>
      </c>
      <c r="E38" s="36" t="s">
        <v>1456</v>
      </c>
      <c r="F38" s="85">
        <v>27600000</v>
      </c>
      <c r="G38" s="86"/>
    </row>
    <row r="39" spans="1:7" ht="90">
      <c r="A39" s="36">
        <v>1</v>
      </c>
      <c r="B39" s="36" t="s">
        <v>223</v>
      </c>
      <c r="C39" s="36" t="s">
        <v>1492</v>
      </c>
      <c r="D39" s="36" t="s">
        <v>1493</v>
      </c>
      <c r="E39" s="36" t="s">
        <v>1412</v>
      </c>
      <c r="F39" s="85">
        <v>14500000</v>
      </c>
      <c r="G39" s="86"/>
    </row>
    <row r="40" spans="1:7" ht="105">
      <c r="A40" s="36">
        <v>1</v>
      </c>
      <c r="B40" s="36" t="s">
        <v>1494</v>
      </c>
      <c r="C40" s="36" t="s">
        <v>1495</v>
      </c>
      <c r="D40" s="36" t="s">
        <v>1496</v>
      </c>
      <c r="E40" s="36" t="s">
        <v>1412</v>
      </c>
      <c r="F40" s="85">
        <v>6600000</v>
      </c>
      <c r="G40" s="86"/>
    </row>
    <row r="41" spans="1:7" ht="75">
      <c r="A41" s="36">
        <v>1</v>
      </c>
      <c r="B41" s="36" t="s">
        <v>280</v>
      </c>
      <c r="C41" s="36" t="s">
        <v>1497</v>
      </c>
      <c r="D41" s="36" t="s">
        <v>1498</v>
      </c>
      <c r="E41" s="36" t="s">
        <v>1409</v>
      </c>
      <c r="F41" s="85">
        <v>1300000</v>
      </c>
      <c r="G41" s="86"/>
    </row>
    <row r="42" spans="1:7" ht="120">
      <c r="A42" s="36">
        <v>1</v>
      </c>
      <c r="B42" s="36" t="s">
        <v>1499</v>
      </c>
      <c r="C42" s="36" t="s">
        <v>1500</v>
      </c>
      <c r="D42" s="36" t="s">
        <v>1501</v>
      </c>
      <c r="E42" s="36" t="s">
        <v>1456</v>
      </c>
      <c r="F42" s="85">
        <v>19800000</v>
      </c>
      <c r="G42" s="86"/>
    </row>
    <row r="43" spans="1:7" ht="105">
      <c r="A43" s="36">
        <v>1</v>
      </c>
      <c r="B43" s="36" t="s">
        <v>1502</v>
      </c>
      <c r="C43" s="36" t="s">
        <v>1503</v>
      </c>
      <c r="D43" s="36" t="s">
        <v>1504</v>
      </c>
      <c r="E43" s="36" t="s">
        <v>1409</v>
      </c>
      <c r="F43" s="85">
        <v>7100000</v>
      </c>
      <c r="G43" s="86"/>
    </row>
    <row r="44" spans="1:7" ht="30">
      <c r="A44" s="36">
        <v>1</v>
      </c>
      <c r="B44" s="36" t="s">
        <v>74</v>
      </c>
      <c r="C44" s="36" t="s">
        <v>1505</v>
      </c>
      <c r="D44" s="36" t="s">
        <v>1506</v>
      </c>
      <c r="E44" s="36" t="s">
        <v>1409</v>
      </c>
      <c r="F44" s="85">
        <v>11400000</v>
      </c>
      <c r="G44" s="86"/>
    </row>
    <row r="45" spans="1:7" ht="75">
      <c r="A45" s="36">
        <v>1</v>
      </c>
      <c r="B45" s="36" t="s">
        <v>1507</v>
      </c>
      <c r="C45" s="36" t="s">
        <v>1508</v>
      </c>
      <c r="D45" s="36" t="s">
        <v>1509</v>
      </c>
      <c r="E45" s="36" t="s">
        <v>1412</v>
      </c>
      <c r="F45" s="85">
        <v>4000000</v>
      </c>
      <c r="G45" s="86"/>
    </row>
    <row r="46" spans="1:7" ht="45">
      <c r="A46" s="36">
        <v>1</v>
      </c>
      <c r="B46" s="36" t="s">
        <v>197</v>
      </c>
      <c r="C46" s="36" t="s">
        <v>1510</v>
      </c>
      <c r="D46" s="36" t="s">
        <v>1511</v>
      </c>
      <c r="E46" s="36" t="s">
        <v>1412</v>
      </c>
      <c r="F46" s="85">
        <v>8000000</v>
      </c>
      <c r="G46" s="86"/>
    </row>
    <row r="47" spans="1:7" ht="75">
      <c r="A47" s="36">
        <v>1</v>
      </c>
      <c r="B47" s="36" t="s">
        <v>1512</v>
      </c>
      <c r="C47" s="36" t="s">
        <v>1513</v>
      </c>
      <c r="D47" s="36" t="s">
        <v>1514</v>
      </c>
      <c r="E47" s="36" t="s">
        <v>1409</v>
      </c>
      <c r="F47" s="85">
        <v>9700000</v>
      </c>
      <c r="G47" s="86"/>
    </row>
    <row r="48" spans="1:7" ht="75">
      <c r="A48" s="36">
        <v>1</v>
      </c>
      <c r="B48" s="36" t="s">
        <v>280</v>
      </c>
      <c r="C48" s="36" t="s">
        <v>1515</v>
      </c>
      <c r="D48" s="36" t="s">
        <v>1516</v>
      </c>
      <c r="E48" s="36" t="s">
        <v>1412</v>
      </c>
      <c r="F48" s="85">
        <v>3000000</v>
      </c>
      <c r="G48" s="86"/>
    </row>
    <row r="49" spans="1:7" ht="45">
      <c r="A49" s="36">
        <v>1</v>
      </c>
      <c r="B49" s="36" t="s">
        <v>269</v>
      </c>
      <c r="C49" s="36" t="s">
        <v>1517</v>
      </c>
      <c r="D49" s="36" t="s">
        <v>1518</v>
      </c>
      <c r="E49" s="36" t="s">
        <v>1409</v>
      </c>
      <c r="F49" s="85">
        <v>3000000</v>
      </c>
      <c r="G49" s="86"/>
    </row>
    <row r="50" spans="1:7" ht="45">
      <c r="A50" s="36">
        <v>1</v>
      </c>
      <c r="B50" s="36" t="s">
        <v>126</v>
      </c>
      <c r="C50" s="36" t="s">
        <v>1519</v>
      </c>
      <c r="D50" s="36" t="s">
        <v>1520</v>
      </c>
      <c r="E50" s="36" t="s">
        <v>1412</v>
      </c>
      <c r="F50" s="85">
        <v>7300000</v>
      </c>
      <c r="G50" s="86"/>
    </row>
    <row r="51" spans="1:7" ht="60">
      <c r="A51" s="36">
        <v>1</v>
      </c>
      <c r="B51" s="36" t="s">
        <v>1521</v>
      </c>
      <c r="C51" s="36" t="s">
        <v>1522</v>
      </c>
      <c r="D51" s="36" t="s">
        <v>1523</v>
      </c>
      <c r="E51" s="36" t="s">
        <v>1412</v>
      </c>
      <c r="F51" s="85">
        <v>7700000</v>
      </c>
      <c r="G51" s="86"/>
    </row>
    <row r="52" spans="1:7" ht="45">
      <c r="A52" s="36">
        <v>1</v>
      </c>
      <c r="B52" s="36" t="s">
        <v>217</v>
      </c>
      <c r="C52" s="36" t="s">
        <v>1524</v>
      </c>
      <c r="D52" s="36" t="s">
        <v>1525</v>
      </c>
      <c r="E52" s="36" t="s">
        <v>1412</v>
      </c>
      <c r="F52" s="85">
        <v>6700000</v>
      </c>
      <c r="G52" s="86"/>
    </row>
    <row r="53" spans="1:7" ht="90">
      <c r="A53" s="36">
        <v>1</v>
      </c>
      <c r="B53" s="36" t="s">
        <v>206</v>
      </c>
      <c r="C53" s="36" t="s">
        <v>1526</v>
      </c>
      <c r="D53" s="36" t="s">
        <v>1527</v>
      </c>
      <c r="E53" s="36" t="s">
        <v>1412</v>
      </c>
      <c r="F53" s="85">
        <v>18400000</v>
      </c>
      <c r="G53" s="86"/>
    </row>
    <row r="54" spans="1:7" ht="75">
      <c r="A54" s="36">
        <v>1</v>
      </c>
      <c r="B54" s="36" t="s">
        <v>194</v>
      </c>
      <c r="C54" s="36" t="s">
        <v>1528</v>
      </c>
      <c r="D54" s="36" t="s">
        <v>1529</v>
      </c>
      <c r="E54" s="36" t="s">
        <v>1456</v>
      </c>
      <c r="F54" s="85">
        <v>25100000</v>
      </c>
      <c r="G54" s="86"/>
    </row>
    <row r="55" spans="1:7" ht="45">
      <c r="A55" s="36">
        <v>1</v>
      </c>
      <c r="B55" s="36" t="s">
        <v>118</v>
      </c>
      <c r="C55" s="36" t="s">
        <v>1530</v>
      </c>
      <c r="D55" s="36" t="s">
        <v>1531</v>
      </c>
      <c r="E55" s="36" t="s">
        <v>1456</v>
      </c>
      <c r="F55" s="85">
        <v>6400000</v>
      </c>
      <c r="G55" s="86"/>
    </row>
    <row r="56" spans="1:7" ht="60">
      <c r="A56" s="36">
        <v>1</v>
      </c>
      <c r="B56" s="36" t="s">
        <v>95</v>
      </c>
      <c r="C56" s="36" t="s">
        <v>1532</v>
      </c>
      <c r="D56" s="36" t="s">
        <v>1533</v>
      </c>
      <c r="E56" s="36" t="s">
        <v>1428</v>
      </c>
      <c r="F56" s="85">
        <v>10300000</v>
      </c>
      <c r="G56" s="86"/>
    </row>
    <row r="57" spans="1:7" ht="75">
      <c r="A57" s="36">
        <v>1</v>
      </c>
      <c r="B57" s="36" t="s">
        <v>107</v>
      </c>
      <c r="C57" s="36" t="s">
        <v>1534</v>
      </c>
      <c r="D57" s="36" t="s">
        <v>1535</v>
      </c>
      <c r="E57" s="36" t="s">
        <v>1456</v>
      </c>
      <c r="F57" s="85">
        <v>13500000</v>
      </c>
      <c r="G57" s="86"/>
    </row>
    <row r="58" spans="1:7" ht="15.45">
      <c r="A58" s="89" t="s">
        <v>65</v>
      </c>
      <c r="B58" s="36"/>
      <c r="C58" s="36"/>
      <c r="D58" s="36"/>
      <c r="E58" s="36"/>
      <c r="F58" s="87">
        <v>491700000</v>
      </c>
    </row>
    <row r="60" spans="1:7" ht="62.5" customHeight="1">
      <c r="A60" s="183" t="s">
        <v>1536</v>
      </c>
      <c r="B60" s="172"/>
    </row>
  </sheetData>
  <mergeCells count="2">
    <mergeCell ref="A1:B1"/>
    <mergeCell ref="A60:B60"/>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B1" workbookViewId="0">
      <selection activeCell="B4" sqref="B4"/>
    </sheetView>
  </sheetViews>
  <sheetFormatPr defaultColWidth="8.84375" defaultRowHeight="14.6"/>
  <cols>
    <col min="1" max="1" width="31.84375" style="4" customWidth="1"/>
    <col min="2" max="2" width="48" style="4" customWidth="1"/>
    <col min="3" max="3" width="30.3828125" style="4" customWidth="1"/>
    <col min="4" max="4" width="9.84375" style="4" bestFit="1" customWidth="1"/>
    <col min="5" max="16384" width="8.84375" style="4"/>
  </cols>
  <sheetData>
    <row r="1" spans="1:4" ht="30" customHeight="1">
      <c r="A1" s="146" t="s">
        <v>55</v>
      </c>
      <c r="B1" s="146"/>
      <c r="C1" s="46"/>
    </row>
    <row r="2" spans="1:4" ht="30" customHeight="1">
      <c r="A2" s="15"/>
      <c r="B2" s="15"/>
      <c r="C2" s="29" t="s">
        <v>71</v>
      </c>
    </row>
    <row r="3" spans="1:4" ht="30" customHeight="1">
      <c r="A3" s="90" t="s">
        <v>1537</v>
      </c>
      <c r="B3" s="90" t="s">
        <v>287</v>
      </c>
      <c r="C3" s="90" t="s">
        <v>1538</v>
      </c>
    </row>
    <row r="4" spans="1:4" ht="30" customHeight="1">
      <c r="A4" s="94">
        <v>43370</v>
      </c>
      <c r="B4" s="35" t="s">
        <v>1539</v>
      </c>
      <c r="C4" s="128">
        <v>7200000</v>
      </c>
      <c r="D4" s="3"/>
    </row>
    <row r="5" spans="1:4" ht="30" customHeight="1">
      <c r="A5" s="94">
        <v>43370</v>
      </c>
      <c r="B5" s="36" t="s">
        <v>1246</v>
      </c>
      <c r="C5" s="91">
        <v>7800000</v>
      </c>
      <c r="D5" s="3"/>
    </row>
    <row r="6" spans="1:4" ht="30" customHeight="1">
      <c r="A6" s="94">
        <v>43370</v>
      </c>
      <c r="B6" s="36" t="s">
        <v>96</v>
      </c>
      <c r="C6" s="91">
        <v>10000000</v>
      </c>
      <c r="D6" s="3"/>
    </row>
    <row r="7" spans="1:4" ht="30" customHeight="1">
      <c r="A7" s="94">
        <v>43370</v>
      </c>
      <c r="B7" s="36" t="s">
        <v>1540</v>
      </c>
      <c r="C7" s="91">
        <v>6100000</v>
      </c>
      <c r="D7" s="3"/>
    </row>
    <row r="8" spans="1:4" ht="30" customHeight="1">
      <c r="A8" s="94">
        <v>43370</v>
      </c>
      <c r="B8" s="36" t="s">
        <v>1290</v>
      </c>
      <c r="C8" s="91">
        <v>7600000</v>
      </c>
      <c r="D8" s="3"/>
    </row>
    <row r="9" spans="1:4" ht="30" customHeight="1">
      <c r="A9" s="94">
        <v>43370</v>
      </c>
      <c r="B9" s="36" t="s">
        <v>1541</v>
      </c>
      <c r="C9" s="91">
        <v>4400000</v>
      </c>
      <c r="D9" s="3"/>
    </row>
    <row r="10" spans="1:4" ht="30" customHeight="1">
      <c r="A10" s="94">
        <v>43370</v>
      </c>
      <c r="B10" s="36" t="s">
        <v>1279</v>
      </c>
      <c r="C10" s="91">
        <v>5700000</v>
      </c>
      <c r="D10" s="3"/>
    </row>
    <row r="11" spans="1:4" ht="30" customHeight="1">
      <c r="A11" s="94">
        <v>43370</v>
      </c>
      <c r="B11" s="36" t="s">
        <v>1243</v>
      </c>
      <c r="C11" s="91">
        <v>4200000</v>
      </c>
      <c r="D11" s="3"/>
    </row>
    <row r="12" spans="1:4" ht="30" customHeight="1">
      <c r="A12" s="94">
        <v>43370</v>
      </c>
      <c r="B12" s="36" t="s">
        <v>1255</v>
      </c>
      <c r="C12" s="91">
        <v>5600000</v>
      </c>
      <c r="D12" s="3"/>
    </row>
    <row r="13" spans="1:4" ht="30" customHeight="1">
      <c r="A13" s="94">
        <v>43370</v>
      </c>
      <c r="B13" s="36" t="s">
        <v>635</v>
      </c>
      <c r="C13" s="91">
        <v>2200000</v>
      </c>
      <c r="D13" s="3"/>
    </row>
    <row r="14" spans="1:4" ht="30" customHeight="1">
      <c r="A14" s="94">
        <v>43451</v>
      </c>
      <c r="B14" s="36" t="s">
        <v>1542</v>
      </c>
      <c r="C14" s="92" t="s">
        <v>1543</v>
      </c>
    </row>
    <row r="15" spans="1:4" ht="30" customHeight="1">
      <c r="A15" s="94">
        <v>43451</v>
      </c>
      <c r="B15" s="36" t="s">
        <v>1544</v>
      </c>
      <c r="C15" s="92" t="s">
        <v>1543</v>
      </c>
    </row>
    <row r="16" spans="1:4" ht="30" customHeight="1">
      <c r="A16" s="16" t="s">
        <v>65</v>
      </c>
      <c r="B16" s="46"/>
      <c r="C16" s="93">
        <v>60400000</v>
      </c>
    </row>
  </sheetData>
  <mergeCells count="1">
    <mergeCell ref="A1:B1"/>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10" workbookViewId="0">
      <selection activeCell="A13" sqref="A13"/>
    </sheetView>
  </sheetViews>
  <sheetFormatPr defaultColWidth="8.84375" defaultRowHeight="15"/>
  <cols>
    <col min="1" max="1" width="49.84375" style="26" bestFit="1" customWidth="1"/>
    <col min="2" max="2" width="15.84375" style="27" customWidth="1"/>
    <col min="3" max="3" width="14.84375" style="27" customWidth="1"/>
    <col min="4" max="4" width="8.84375" style="25"/>
    <col min="5" max="5" width="49.84375" style="25" bestFit="1" customWidth="1"/>
    <col min="6" max="6" width="21.15234375" style="25" bestFit="1" customWidth="1"/>
    <col min="7" max="7" width="9.84375" style="25" bestFit="1" customWidth="1"/>
    <col min="8" max="16384" width="8.84375" style="25"/>
  </cols>
  <sheetData>
    <row r="1" spans="1:6" s="11" customFormat="1" ht="24.75" customHeight="1">
      <c r="A1" s="131" t="s">
        <v>6</v>
      </c>
      <c r="B1" s="37"/>
      <c r="C1" s="13"/>
      <c r="E1" s="146" t="s">
        <v>68</v>
      </c>
      <c r="F1" s="146"/>
    </row>
    <row r="2" spans="1:6" s="17" customFormat="1" ht="15.45">
      <c r="A2" s="33" t="s">
        <v>69</v>
      </c>
      <c r="B2" s="84" t="s">
        <v>70</v>
      </c>
      <c r="C2" s="84" t="s">
        <v>71</v>
      </c>
      <c r="E2" s="33" t="s">
        <v>69</v>
      </c>
      <c r="F2" s="84" t="s">
        <v>72</v>
      </c>
    </row>
    <row r="3" spans="1:6" s="19" customFormat="1">
      <c r="A3" s="39" t="s">
        <v>73</v>
      </c>
      <c r="B3" s="40">
        <v>0</v>
      </c>
      <c r="C3" s="40">
        <v>0</v>
      </c>
      <c r="E3" s="39" t="s">
        <v>73</v>
      </c>
      <c r="F3" s="40">
        <v>2480000</v>
      </c>
    </row>
    <row r="4" spans="1:6" s="21" customFormat="1">
      <c r="A4" s="39" t="s">
        <v>74</v>
      </c>
      <c r="B4" s="40">
        <v>2500000</v>
      </c>
      <c r="C4" s="40">
        <v>2500000</v>
      </c>
      <c r="E4" s="39" t="s">
        <v>74</v>
      </c>
      <c r="F4" s="40">
        <v>0</v>
      </c>
    </row>
    <row r="5" spans="1:6" s="19" customFormat="1">
      <c r="A5" s="39" t="s">
        <v>75</v>
      </c>
      <c r="B5" s="40">
        <v>497000</v>
      </c>
      <c r="C5" s="40">
        <v>493000</v>
      </c>
      <c r="E5" s="39" t="s">
        <v>75</v>
      </c>
      <c r="F5" s="40">
        <v>485000</v>
      </c>
    </row>
    <row r="6" spans="1:6" s="19" customFormat="1">
      <c r="A6" s="39" t="s">
        <v>76</v>
      </c>
      <c r="B6" s="40">
        <v>2180000</v>
      </c>
      <c r="C6" s="40">
        <v>2437401</v>
      </c>
      <c r="E6" s="39" t="s">
        <v>76</v>
      </c>
      <c r="F6" s="40">
        <v>2200000</v>
      </c>
    </row>
    <row r="7" spans="1:6" s="19" customFormat="1">
      <c r="A7" s="39" t="s">
        <v>77</v>
      </c>
      <c r="B7" s="40">
        <v>0</v>
      </c>
      <c r="C7" s="40">
        <v>0</v>
      </c>
      <c r="E7" s="39" t="s">
        <v>77</v>
      </c>
      <c r="F7" s="40">
        <v>543000</v>
      </c>
    </row>
    <row r="8" spans="1:6" s="19" customFormat="1">
      <c r="A8" s="39" t="s">
        <v>78</v>
      </c>
      <c r="B8" s="40">
        <v>451000</v>
      </c>
      <c r="C8" s="40">
        <v>436000</v>
      </c>
      <c r="E8" s="39" t="s">
        <v>78</v>
      </c>
      <c r="F8" s="40">
        <v>399000</v>
      </c>
    </row>
    <row r="9" spans="1:6" s="19" customFormat="1">
      <c r="A9" s="39" t="s">
        <v>79</v>
      </c>
      <c r="B9" s="40">
        <v>0</v>
      </c>
      <c r="C9" s="40">
        <v>0</v>
      </c>
      <c r="E9" s="39" t="s">
        <v>79</v>
      </c>
      <c r="F9" s="40">
        <v>350000</v>
      </c>
    </row>
    <row r="10" spans="1:6" s="19" customFormat="1">
      <c r="A10" s="39" t="s">
        <v>80</v>
      </c>
      <c r="B10" s="40">
        <v>500000</v>
      </c>
      <c r="C10" s="40">
        <v>500000</v>
      </c>
      <c r="E10" s="39" t="s">
        <v>80</v>
      </c>
      <c r="F10" s="40">
        <v>500000</v>
      </c>
    </row>
    <row r="11" spans="1:6" s="19" customFormat="1">
      <c r="A11" s="39" t="s">
        <v>81</v>
      </c>
      <c r="B11" s="40">
        <v>231000</v>
      </c>
      <c r="C11" s="40">
        <v>225000</v>
      </c>
      <c r="E11" s="39" t="s">
        <v>81</v>
      </c>
      <c r="F11" s="40">
        <v>0</v>
      </c>
    </row>
    <row r="12" spans="1:6" s="19" customFormat="1">
      <c r="A12" s="39" t="s">
        <v>82</v>
      </c>
      <c r="B12" s="40">
        <v>337000</v>
      </c>
      <c r="C12" s="40">
        <v>492000</v>
      </c>
      <c r="E12" s="39" t="s">
        <v>82</v>
      </c>
      <c r="F12" s="40">
        <v>0</v>
      </c>
    </row>
    <row r="13" spans="1:6" s="19" customFormat="1">
      <c r="A13" s="39" t="s">
        <v>83</v>
      </c>
      <c r="B13" s="40">
        <v>0</v>
      </c>
      <c r="C13" s="40">
        <v>0</v>
      </c>
      <c r="E13" s="39" t="s">
        <v>83</v>
      </c>
      <c r="F13" s="40">
        <v>480000</v>
      </c>
    </row>
    <row r="14" spans="1:6" s="19" customFormat="1">
      <c r="A14" s="39" t="s">
        <v>84</v>
      </c>
      <c r="B14" s="40">
        <v>0</v>
      </c>
      <c r="C14" s="40">
        <v>0</v>
      </c>
      <c r="E14" s="39" t="s">
        <v>84</v>
      </c>
      <c r="F14" s="40">
        <v>444000</v>
      </c>
    </row>
    <row r="15" spans="1:6" s="19" customFormat="1">
      <c r="A15" s="39" t="s">
        <v>85</v>
      </c>
      <c r="B15" s="40">
        <v>500000</v>
      </c>
      <c r="C15" s="40">
        <v>500000</v>
      </c>
      <c r="E15" s="39" t="s">
        <v>85</v>
      </c>
      <c r="F15" s="40">
        <v>419000</v>
      </c>
    </row>
    <row r="16" spans="1:6" s="19" customFormat="1">
      <c r="A16" s="39" t="s">
        <v>86</v>
      </c>
      <c r="B16" s="40">
        <v>0</v>
      </c>
      <c r="C16" s="40">
        <v>0</v>
      </c>
      <c r="E16" s="39" t="s">
        <v>86</v>
      </c>
      <c r="F16" s="40">
        <v>401000</v>
      </c>
    </row>
    <row r="17" spans="1:6" s="19" customFormat="1">
      <c r="A17" s="39" t="s">
        <v>87</v>
      </c>
      <c r="B17" s="40">
        <v>471000</v>
      </c>
      <c r="C17" s="40">
        <v>466000</v>
      </c>
      <c r="E17" s="39" t="s">
        <v>87</v>
      </c>
      <c r="F17" s="40">
        <v>450000</v>
      </c>
    </row>
    <row r="18" spans="1:6" s="21" customFormat="1">
      <c r="A18" s="39" t="s">
        <v>88</v>
      </c>
      <c r="B18" s="40">
        <v>473000</v>
      </c>
      <c r="C18" s="40">
        <v>483000</v>
      </c>
      <c r="E18" s="39" t="s">
        <v>88</v>
      </c>
      <c r="F18" s="40">
        <v>0</v>
      </c>
    </row>
    <row r="19" spans="1:6" s="21" customFormat="1">
      <c r="A19" s="39" t="s">
        <v>89</v>
      </c>
      <c r="B19" s="40">
        <v>647000</v>
      </c>
      <c r="C19" s="40">
        <v>644344</v>
      </c>
      <c r="E19" s="39" t="s">
        <v>89</v>
      </c>
      <c r="F19" s="40">
        <v>0</v>
      </c>
    </row>
    <row r="20" spans="1:6" s="21" customFormat="1">
      <c r="A20" s="39" t="s">
        <v>90</v>
      </c>
      <c r="B20" s="40">
        <v>1065000</v>
      </c>
      <c r="C20" s="40">
        <v>1065000</v>
      </c>
      <c r="E20" s="39" t="s">
        <v>90</v>
      </c>
      <c r="F20" s="40">
        <v>0</v>
      </c>
    </row>
    <row r="21" spans="1:6" s="19" customFormat="1">
      <c r="A21" s="39" t="s">
        <v>91</v>
      </c>
      <c r="B21" s="40">
        <v>435000</v>
      </c>
      <c r="C21" s="40">
        <v>327000</v>
      </c>
      <c r="E21" s="39" t="s">
        <v>91</v>
      </c>
      <c r="F21" s="40">
        <v>500000</v>
      </c>
    </row>
    <row r="22" spans="1:6" s="21" customFormat="1">
      <c r="A22" s="39" t="s">
        <v>92</v>
      </c>
      <c r="B22" s="40">
        <v>480750</v>
      </c>
      <c r="C22" s="40">
        <v>806250</v>
      </c>
      <c r="E22" s="39" t="s">
        <v>92</v>
      </c>
      <c r="F22" s="40">
        <v>0</v>
      </c>
    </row>
    <row r="23" spans="1:6" s="19" customFormat="1">
      <c r="A23" s="39" t="s">
        <v>93</v>
      </c>
      <c r="B23" s="40">
        <v>0</v>
      </c>
      <c r="C23" s="40">
        <v>0</v>
      </c>
      <c r="E23" s="39" t="s">
        <v>93</v>
      </c>
      <c r="F23" s="40">
        <v>2500000</v>
      </c>
    </row>
    <row r="24" spans="1:6" s="19" customFormat="1">
      <c r="A24" s="39" t="s">
        <v>94</v>
      </c>
      <c r="B24" s="40">
        <v>0</v>
      </c>
      <c r="C24" s="40">
        <v>0</v>
      </c>
      <c r="E24" s="39" t="s">
        <v>94</v>
      </c>
      <c r="F24" s="40">
        <v>420000</v>
      </c>
    </row>
    <row r="25" spans="1:6" s="19" customFormat="1">
      <c r="A25" s="39" t="s">
        <v>95</v>
      </c>
      <c r="B25" s="40">
        <v>496000</v>
      </c>
      <c r="C25" s="40">
        <v>495000</v>
      </c>
      <c r="E25" s="39" t="s">
        <v>95</v>
      </c>
      <c r="F25" s="40">
        <v>396000</v>
      </c>
    </row>
    <row r="26" spans="1:6" s="19" customFormat="1">
      <c r="A26" s="39" t="s">
        <v>96</v>
      </c>
      <c r="B26" s="40">
        <v>0</v>
      </c>
      <c r="C26" s="40">
        <v>0</v>
      </c>
      <c r="E26" s="39" t="s">
        <v>96</v>
      </c>
      <c r="F26" s="40">
        <v>2343000</v>
      </c>
    </row>
    <row r="27" spans="1:6" s="19" customFormat="1">
      <c r="A27" s="39" t="s">
        <v>97</v>
      </c>
      <c r="B27" s="40">
        <v>325000</v>
      </c>
      <c r="C27" s="40">
        <v>323000</v>
      </c>
      <c r="E27" s="39" t="s">
        <v>97</v>
      </c>
      <c r="F27" s="40">
        <v>0</v>
      </c>
    </row>
    <row r="28" spans="1:6" s="19" customFormat="1">
      <c r="A28" s="39" t="s">
        <v>98</v>
      </c>
      <c r="B28" s="40">
        <v>483000</v>
      </c>
      <c r="C28" s="40">
        <v>552892</v>
      </c>
      <c r="E28" s="39" t="s">
        <v>98</v>
      </c>
      <c r="F28" s="40">
        <v>441000</v>
      </c>
    </row>
    <row r="29" spans="1:6" s="19" customFormat="1">
      <c r="A29" s="39" t="s">
        <v>99</v>
      </c>
      <c r="B29" s="40">
        <v>0</v>
      </c>
      <c r="C29" s="40">
        <v>0</v>
      </c>
      <c r="E29" s="39" t="s">
        <v>99</v>
      </c>
      <c r="F29" s="40">
        <v>469000</v>
      </c>
    </row>
    <row r="30" spans="1:6" s="21" customFormat="1">
      <c r="A30" s="39" t="s">
        <v>100</v>
      </c>
      <c r="B30" s="40">
        <v>799000</v>
      </c>
      <c r="C30" s="40">
        <v>995000</v>
      </c>
      <c r="E30" s="39" t="s">
        <v>100</v>
      </c>
      <c r="F30" s="40">
        <v>0</v>
      </c>
    </row>
    <row r="31" spans="1:6" s="21" customFormat="1">
      <c r="A31" s="39" t="s">
        <v>101</v>
      </c>
      <c r="B31" s="40">
        <v>92000</v>
      </c>
      <c r="C31" s="40">
        <v>377000</v>
      </c>
      <c r="E31" s="39" t="s">
        <v>101</v>
      </c>
      <c r="F31" s="40">
        <v>0</v>
      </c>
    </row>
    <row r="32" spans="1:6" s="19" customFormat="1">
      <c r="A32" s="39" t="s">
        <v>102</v>
      </c>
      <c r="B32" s="40">
        <v>0</v>
      </c>
      <c r="C32" s="40">
        <v>0</v>
      </c>
      <c r="E32" s="39" t="s">
        <v>102</v>
      </c>
      <c r="F32" s="40">
        <v>500000</v>
      </c>
    </row>
    <row r="33" spans="1:6" s="21" customFormat="1">
      <c r="A33" s="39" t="s">
        <v>103</v>
      </c>
      <c r="B33" s="40">
        <v>499000</v>
      </c>
      <c r="C33" s="40">
        <v>499000</v>
      </c>
      <c r="E33" s="39" t="s">
        <v>103</v>
      </c>
      <c r="F33" s="40">
        <v>0</v>
      </c>
    </row>
    <row r="34" spans="1:6" s="19" customFormat="1">
      <c r="A34" s="39" t="s">
        <v>104</v>
      </c>
      <c r="B34" s="40">
        <v>0</v>
      </c>
      <c r="C34" s="40">
        <v>0</v>
      </c>
      <c r="E34" s="39" t="s">
        <v>104</v>
      </c>
      <c r="F34" s="40">
        <v>455000</v>
      </c>
    </row>
    <row r="35" spans="1:6" s="19" customFormat="1">
      <c r="A35" s="39" t="s">
        <v>105</v>
      </c>
      <c r="B35" s="40">
        <v>2500000</v>
      </c>
      <c r="C35" s="40">
        <v>2500000</v>
      </c>
      <c r="E35" s="39" t="s">
        <v>105</v>
      </c>
      <c r="F35" s="40">
        <v>2500000</v>
      </c>
    </row>
    <row r="36" spans="1:6" s="21" customFormat="1">
      <c r="A36" s="39" t="s">
        <v>106</v>
      </c>
      <c r="B36" s="40">
        <v>500000</v>
      </c>
      <c r="C36" s="40">
        <v>499457</v>
      </c>
      <c r="E36" s="39" t="s">
        <v>106</v>
      </c>
      <c r="F36" s="40">
        <v>0</v>
      </c>
    </row>
    <row r="37" spans="1:6" s="21" customFormat="1">
      <c r="A37" s="39" t="s">
        <v>107</v>
      </c>
      <c r="B37" s="40">
        <v>1079000</v>
      </c>
      <c r="C37" s="40">
        <v>1018347</v>
      </c>
      <c r="E37" s="39" t="s">
        <v>107</v>
      </c>
      <c r="F37" s="40">
        <v>0</v>
      </c>
    </row>
    <row r="38" spans="1:6" s="21" customFormat="1">
      <c r="A38" s="39" t="s">
        <v>108</v>
      </c>
      <c r="B38" s="40">
        <v>726000</v>
      </c>
      <c r="C38" s="40">
        <v>774000</v>
      </c>
      <c r="E38" s="39" t="s">
        <v>108</v>
      </c>
      <c r="F38" s="40">
        <v>0</v>
      </c>
    </row>
    <row r="39" spans="1:6" s="19" customFormat="1">
      <c r="A39" s="39" t="s">
        <v>109</v>
      </c>
      <c r="B39" s="40">
        <v>0</v>
      </c>
      <c r="C39" s="40">
        <v>0</v>
      </c>
      <c r="E39" s="39" t="s">
        <v>109</v>
      </c>
      <c r="F39" s="40">
        <v>366000</v>
      </c>
    </row>
    <row r="40" spans="1:6" s="19" customFormat="1">
      <c r="A40" s="39" t="s">
        <v>110</v>
      </c>
      <c r="B40" s="40">
        <v>1163000</v>
      </c>
      <c r="C40" s="40">
        <v>1109000</v>
      </c>
      <c r="E40" s="39" t="s">
        <v>110</v>
      </c>
      <c r="F40" s="40">
        <v>990000</v>
      </c>
    </row>
    <row r="41" spans="1:6" s="19" customFormat="1" ht="15.45">
      <c r="A41" s="41" t="s">
        <v>65</v>
      </c>
      <c r="B41" s="42">
        <v>19429750</v>
      </c>
      <c r="C41" s="42">
        <v>20517691</v>
      </c>
      <c r="E41" s="41" t="s">
        <v>65</v>
      </c>
      <c r="F41" s="43">
        <v>21031000</v>
      </c>
    </row>
    <row r="42" spans="1:6">
      <c r="B42" s="44"/>
      <c r="C42" s="44"/>
    </row>
  </sheetData>
  <mergeCells count="1">
    <mergeCell ref="E1:F1"/>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workbookViewId="0">
      <selection activeCell="A23" sqref="A23"/>
    </sheetView>
  </sheetViews>
  <sheetFormatPr defaultColWidth="8.84375" defaultRowHeight="15"/>
  <cols>
    <col min="1" max="1" width="43.84375" style="25" customWidth="1"/>
    <col min="2" max="2" width="14.15234375" style="25" bestFit="1" customWidth="1"/>
    <col min="3" max="4" width="13.84375" style="25" bestFit="1" customWidth="1"/>
    <col min="5" max="5" width="5.15234375" style="25" customWidth="1"/>
    <col min="6" max="6" width="45.53515625" style="25" bestFit="1" customWidth="1"/>
    <col min="7" max="9" width="11.15234375" style="25" bestFit="1" customWidth="1"/>
    <col min="10" max="16384" width="8.84375" style="25"/>
  </cols>
  <sheetData>
    <row r="1" spans="1:9" ht="30.75" customHeight="1">
      <c r="A1" s="147" t="s">
        <v>111</v>
      </c>
      <c r="B1" s="148"/>
      <c r="C1" s="148"/>
      <c r="D1" s="149"/>
      <c r="E1" s="102"/>
      <c r="F1" s="147" t="s">
        <v>111</v>
      </c>
      <c r="G1" s="148"/>
      <c r="H1" s="148"/>
      <c r="I1" s="149"/>
    </row>
    <row r="2" spans="1:9" s="17" customFormat="1" ht="14.9" customHeight="1">
      <c r="A2" s="84" t="s">
        <v>112</v>
      </c>
      <c r="B2" s="84" t="s">
        <v>72</v>
      </c>
      <c r="C2" s="84" t="s">
        <v>70</v>
      </c>
      <c r="D2" s="84" t="s">
        <v>71</v>
      </c>
      <c r="F2" s="97" t="s">
        <v>113</v>
      </c>
      <c r="G2" s="84" t="s">
        <v>72</v>
      </c>
      <c r="H2" s="84" t="s">
        <v>70</v>
      </c>
      <c r="I2" s="84" t="s">
        <v>71</v>
      </c>
    </row>
    <row r="3" spans="1:9">
      <c r="A3" s="46" t="s">
        <v>114</v>
      </c>
      <c r="B3" s="47">
        <v>69760</v>
      </c>
      <c r="C3" s="48">
        <v>75520</v>
      </c>
      <c r="D3" s="47">
        <v>75520</v>
      </c>
      <c r="F3" s="95" t="s">
        <v>115</v>
      </c>
      <c r="G3" s="54">
        <v>23520</v>
      </c>
      <c r="H3" s="54">
        <v>23000</v>
      </c>
      <c r="I3" s="54">
        <v>23000</v>
      </c>
    </row>
    <row r="4" spans="1:9">
      <c r="A4" s="46" t="s">
        <v>116</v>
      </c>
      <c r="B4" s="47">
        <v>25749</v>
      </c>
      <c r="C4" s="48">
        <v>25751</v>
      </c>
      <c r="D4" s="47">
        <v>25791</v>
      </c>
      <c r="F4" s="46" t="s">
        <v>117</v>
      </c>
      <c r="G4" s="54">
        <v>38205</v>
      </c>
      <c r="H4" s="54">
        <v>44445</v>
      </c>
      <c r="I4" s="54">
        <v>44445</v>
      </c>
    </row>
    <row r="5" spans="1:9">
      <c r="A5" s="46" t="s">
        <v>118</v>
      </c>
      <c r="B5" s="47">
        <v>26805</v>
      </c>
      <c r="C5" s="40">
        <v>34890</v>
      </c>
      <c r="D5" s="49">
        <v>35925</v>
      </c>
      <c r="F5" s="46" t="s">
        <v>119</v>
      </c>
      <c r="G5" s="54">
        <v>9285</v>
      </c>
      <c r="H5" s="54">
        <v>9495</v>
      </c>
      <c r="I5" s="54">
        <v>9495</v>
      </c>
    </row>
    <row r="6" spans="1:9">
      <c r="A6" s="46" t="s">
        <v>120</v>
      </c>
      <c r="B6" s="47">
        <v>122026</v>
      </c>
      <c r="C6" s="48">
        <v>373496</v>
      </c>
      <c r="D6" s="47">
        <v>382575</v>
      </c>
      <c r="F6" s="46" t="s">
        <v>121</v>
      </c>
      <c r="G6" s="54">
        <v>20230</v>
      </c>
      <c r="H6" s="54">
        <v>21045</v>
      </c>
      <c r="I6" s="54">
        <v>21045</v>
      </c>
    </row>
    <row r="7" spans="1:9">
      <c r="A7" s="46" t="s">
        <v>122</v>
      </c>
      <c r="B7" s="47">
        <v>86222</v>
      </c>
      <c r="C7" s="48">
        <v>101852</v>
      </c>
      <c r="D7" s="47">
        <v>105620</v>
      </c>
      <c r="F7" s="46" t="s">
        <v>123</v>
      </c>
      <c r="G7" s="54">
        <v>23957</v>
      </c>
      <c r="H7" s="54">
        <v>15745</v>
      </c>
      <c r="I7" s="54">
        <v>15745</v>
      </c>
    </row>
    <row r="8" spans="1:9">
      <c r="A8" s="46" t="s">
        <v>124</v>
      </c>
      <c r="B8" s="47">
        <v>48200</v>
      </c>
      <c r="C8" s="48">
        <v>42747</v>
      </c>
      <c r="D8" s="47">
        <v>42747</v>
      </c>
      <c r="F8" s="46" t="s">
        <v>125</v>
      </c>
      <c r="G8" s="54">
        <v>12400</v>
      </c>
      <c r="H8" s="54">
        <v>0</v>
      </c>
      <c r="I8" s="54">
        <v>0</v>
      </c>
    </row>
    <row r="9" spans="1:9">
      <c r="A9" s="46" t="s">
        <v>126</v>
      </c>
      <c r="B9" s="47">
        <v>72824</v>
      </c>
      <c r="C9" s="48">
        <v>101627</v>
      </c>
      <c r="D9" s="47">
        <v>101671</v>
      </c>
      <c r="F9" s="96" t="s">
        <v>127</v>
      </c>
      <c r="G9" s="98">
        <v>0</v>
      </c>
      <c r="H9" s="54">
        <v>1000</v>
      </c>
      <c r="I9" s="54">
        <v>1000</v>
      </c>
    </row>
    <row r="10" spans="1:9">
      <c r="A10" s="46" t="s">
        <v>128</v>
      </c>
      <c r="B10" s="47">
        <v>14840</v>
      </c>
      <c r="C10" s="48">
        <v>19495</v>
      </c>
      <c r="D10" s="47">
        <v>21985</v>
      </c>
      <c r="F10" s="46" t="s">
        <v>129</v>
      </c>
      <c r="G10" s="54">
        <v>15600</v>
      </c>
      <c r="H10" s="54">
        <v>0</v>
      </c>
      <c r="I10" s="54">
        <v>0</v>
      </c>
    </row>
    <row r="11" spans="1:9">
      <c r="A11" s="46" t="s">
        <v>130</v>
      </c>
      <c r="B11" s="47">
        <v>24160</v>
      </c>
      <c r="C11" s="48">
        <v>18200</v>
      </c>
      <c r="D11" s="47">
        <v>18200</v>
      </c>
      <c r="F11" s="46" t="s">
        <v>131</v>
      </c>
      <c r="G11" s="54">
        <v>36817</v>
      </c>
      <c r="H11" s="54">
        <v>34715</v>
      </c>
      <c r="I11" s="54">
        <v>34715</v>
      </c>
    </row>
    <row r="12" spans="1:9">
      <c r="A12" s="46" t="s">
        <v>132</v>
      </c>
      <c r="B12" s="47">
        <v>19920</v>
      </c>
      <c r="C12" s="48">
        <v>17640</v>
      </c>
      <c r="D12" s="47">
        <v>17600</v>
      </c>
      <c r="F12" s="46" t="s">
        <v>133</v>
      </c>
      <c r="G12" s="54">
        <v>13215</v>
      </c>
      <c r="H12" s="54">
        <v>12830</v>
      </c>
      <c r="I12" s="54">
        <v>12830</v>
      </c>
    </row>
    <row r="13" spans="1:9">
      <c r="A13" s="46" t="s">
        <v>134</v>
      </c>
      <c r="B13" s="47">
        <v>116943</v>
      </c>
      <c r="C13" s="48">
        <v>80361</v>
      </c>
      <c r="D13" s="47">
        <v>92206</v>
      </c>
      <c r="F13" s="46" t="s">
        <v>135</v>
      </c>
      <c r="G13" s="54">
        <v>52265</v>
      </c>
      <c r="H13" s="54">
        <v>73030</v>
      </c>
      <c r="I13" s="54">
        <v>73030</v>
      </c>
    </row>
    <row r="14" spans="1:9">
      <c r="A14" s="46" t="s">
        <v>136</v>
      </c>
      <c r="B14" s="47">
        <v>50401</v>
      </c>
      <c r="C14" s="48">
        <v>38768</v>
      </c>
      <c r="D14" s="47">
        <v>38833</v>
      </c>
      <c r="F14" s="46" t="s">
        <v>137</v>
      </c>
      <c r="G14" s="54">
        <v>26480</v>
      </c>
      <c r="H14" s="54">
        <v>27480</v>
      </c>
      <c r="I14" s="54">
        <v>27480</v>
      </c>
    </row>
    <row r="15" spans="1:9">
      <c r="A15" s="46" t="s">
        <v>138</v>
      </c>
      <c r="B15" s="47">
        <v>124980</v>
      </c>
      <c r="C15" s="48">
        <v>117215</v>
      </c>
      <c r="D15" s="47">
        <v>124243</v>
      </c>
      <c r="F15" s="46" t="s">
        <v>139</v>
      </c>
      <c r="G15" s="54">
        <v>44118</v>
      </c>
      <c r="H15" s="54">
        <v>43753</v>
      </c>
      <c r="I15" s="54">
        <v>44027</v>
      </c>
    </row>
    <row r="16" spans="1:9">
      <c r="A16" s="46" t="s">
        <v>140</v>
      </c>
      <c r="B16" s="47">
        <v>107340</v>
      </c>
      <c r="C16" s="48">
        <v>102178</v>
      </c>
      <c r="D16" s="47">
        <v>101782</v>
      </c>
      <c r="F16" s="46" t="s">
        <v>141</v>
      </c>
      <c r="G16" s="54">
        <v>37591</v>
      </c>
      <c r="H16" s="54">
        <v>39121</v>
      </c>
      <c r="I16" s="54">
        <v>39794</v>
      </c>
    </row>
    <row r="17" spans="1:9">
      <c r="A17" s="46" t="s">
        <v>142</v>
      </c>
      <c r="B17" s="47">
        <v>43418</v>
      </c>
      <c r="C17" s="48">
        <v>40689</v>
      </c>
      <c r="D17" s="47">
        <v>40689</v>
      </c>
      <c r="F17" s="46" t="s">
        <v>143</v>
      </c>
      <c r="G17" s="54">
        <v>51491</v>
      </c>
      <c r="H17" s="54">
        <v>64006</v>
      </c>
      <c r="I17" s="54">
        <v>64322</v>
      </c>
    </row>
    <row r="18" spans="1:9">
      <c r="A18" s="46" t="s">
        <v>144</v>
      </c>
      <c r="B18" s="47">
        <v>100059</v>
      </c>
      <c r="C18" s="48">
        <v>98105</v>
      </c>
      <c r="D18" s="47">
        <v>100404</v>
      </c>
      <c r="F18" s="46" t="s">
        <v>145</v>
      </c>
      <c r="G18" s="54">
        <v>17945</v>
      </c>
      <c r="H18" s="54">
        <v>17370</v>
      </c>
      <c r="I18" s="54">
        <v>17860</v>
      </c>
    </row>
    <row r="19" spans="1:9">
      <c r="A19" s="46" t="s">
        <v>146</v>
      </c>
      <c r="B19" s="47">
        <v>251970</v>
      </c>
      <c r="C19" s="48">
        <v>206683</v>
      </c>
      <c r="D19" s="47">
        <v>209295</v>
      </c>
      <c r="F19" s="46" t="s">
        <v>147</v>
      </c>
      <c r="G19" s="54">
        <v>12000</v>
      </c>
      <c r="H19" s="54">
        <v>0</v>
      </c>
      <c r="I19" s="54">
        <v>0</v>
      </c>
    </row>
    <row r="20" spans="1:9">
      <c r="A20" s="46" t="s">
        <v>77</v>
      </c>
      <c r="B20" s="47">
        <v>23573</v>
      </c>
      <c r="C20" s="48">
        <v>26150</v>
      </c>
      <c r="D20" s="47">
        <v>26150</v>
      </c>
      <c r="F20" s="46" t="s">
        <v>148</v>
      </c>
      <c r="G20" s="54">
        <v>30200</v>
      </c>
      <c r="H20" s="54">
        <v>0</v>
      </c>
      <c r="I20" s="54">
        <v>0</v>
      </c>
    </row>
    <row r="21" spans="1:9">
      <c r="A21" s="46" t="s">
        <v>79</v>
      </c>
      <c r="B21" s="47">
        <v>173245</v>
      </c>
      <c r="C21" s="48">
        <v>166035</v>
      </c>
      <c r="D21" s="47">
        <v>166010</v>
      </c>
      <c r="F21" s="46" t="s">
        <v>149</v>
      </c>
      <c r="G21" s="54">
        <v>24990</v>
      </c>
      <c r="H21" s="54">
        <v>18093</v>
      </c>
      <c r="I21" s="54">
        <v>18093</v>
      </c>
    </row>
    <row r="22" spans="1:9">
      <c r="A22" s="46" t="s">
        <v>150</v>
      </c>
      <c r="B22" s="47">
        <v>95945</v>
      </c>
      <c r="C22" s="48">
        <v>72800</v>
      </c>
      <c r="D22" s="47">
        <v>73000</v>
      </c>
      <c r="F22" s="46" t="s">
        <v>151</v>
      </c>
      <c r="G22" s="54">
        <v>23865</v>
      </c>
      <c r="H22" s="54">
        <v>27200</v>
      </c>
      <c r="I22" s="54">
        <v>0</v>
      </c>
    </row>
    <row r="23" spans="1:9">
      <c r="A23" s="46" t="s">
        <v>78</v>
      </c>
      <c r="B23" s="47">
        <v>56340</v>
      </c>
      <c r="C23" s="48">
        <v>42215</v>
      </c>
      <c r="D23" s="47">
        <v>42335</v>
      </c>
      <c r="F23" s="46" t="s">
        <v>152</v>
      </c>
      <c r="G23" s="54">
        <v>17745</v>
      </c>
      <c r="H23" s="54">
        <v>18983</v>
      </c>
      <c r="I23" s="54">
        <v>19459</v>
      </c>
    </row>
    <row r="24" spans="1:9">
      <c r="A24" s="46" t="s">
        <v>153</v>
      </c>
      <c r="B24" s="47">
        <v>47120</v>
      </c>
      <c r="C24" s="48">
        <v>35340</v>
      </c>
      <c r="D24" s="47">
        <v>35340</v>
      </c>
      <c r="F24" s="46" t="s">
        <v>154</v>
      </c>
      <c r="G24" s="54">
        <v>19960</v>
      </c>
      <c r="H24" s="54">
        <v>18760</v>
      </c>
      <c r="I24" s="54">
        <v>0</v>
      </c>
    </row>
    <row r="25" spans="1:9">
      <c r="A25" s="46" t="s">
        <v>155</v>
      </c>
      <c r="B25" s="47">
        <v>165755</v>
      </c>
      <c r="C25" s="48">
        <v>168175</v>
      </c>
      <c r="D25" s="47">
        <v>168510</v>
      </c>
      <c r="F25" s="46" t="s">
        <v>156</v>
      </c>
      <c r="G25" s="54">
        <v>23556</v>
      </c>
      <c r="H25" s="54">
        <v>24191</v>
      </c>
      <c r="I25" s="54">
        <v>25813</v>
      </c>
    </row>
    <row r="26" spans="1:9">
      <c r="A26" s="46" t="s">
        <v>157</v>
      </c>
      <c r="B26" s="47">
        <v>35248</v>
      </c>
      <c r="C26" s="48">
        <v>28613</v>
      </c>
      <c r="D26" s="47">
        <v>28613</v>
      </c>
      <c r="F26" s="46" t="s">
        <v>158</v>
      </c>
      <c r="G26" s="54">
        <v>12295</v>
      </c>
      <c r="H26" s="54">
        <v>9905</v>
      </c>
      <c r="I26" s="54">
        <v>9900</v>
      </c>
    </row>
    <row r="27" spans="1:9">
      <c r="A27" s="129" t="s">
        <v>159</v>
      </c>
      <c r="B27" s="48">
        <v>74575</v>
      </c>
      <c r="C27" s="48">
        <v>60829</v>
      </c>
      <c r="D27" s="48">
        <v>61054</v>
      </c>
      <c r="F27" s="46" t="s">
        <v>160</v>
      </c>
      <c r="G27" s="54">
        <v>7000</v>
      </c>
      <c r="H27" s="54">
        <v>0</v>
      </c>
      <c r="I27" s="54">
        <v>0</v>
      </c>
    </row>
    <row r="28" spans="1:9">
      <c r="A28" s="46" t="s">
        <v>161</v>
      </c>
      <c r="B28" s="47">
        <v>288965</v>
      </c>
      <c r="C28" s="48">
        <v>279985</v>
      </c>
      <c r="D28" s="47">
        <v>279975</v>
      </c>
      <c r="F28" s="46" t="s">
        <v>162</v>
      </c>
      <c r="G28" s="54">
        <v>27698</v>
      </c>
      <c r="H28" s="54">
        <v>37990</v>
      </c>
      <c r="I28" s="54">
        <v>37990</v>
      </c>
    </row>
    <row r="29" spans="1:9">
      <c r="A29" s="46" t="s">
        <v>163</v>
      </c>
      <c r="B29" s="47">
        <v>21520</v>
      </c>
      <c r="C29" s="48">
        <v>21500</v>
      </c>
      <c r="D29" s="47">
        <v>21500</v>
      </c>
      <c r="F29" s="46" t="s">
        <v>164</v>
      </c>
      <c r="G29" s="54">
        <v>13200</v>
      </c>
      <c r="H29" s="54">
        <v>12400</v>
      </c>
      <c r="I29" s="54">
        <v>0</v>
      </c>
    </row>
    <row r="30" spans="1:9">
      <c r="A30" s="46" t="s">
        <v>165</v>
      </c>
      <c r="B30" s="47">
        <v>40040</v>
      </c>
      <c r="C30" s="48">
        <v>32280</v>
      </c>
      <c r="D30" s="47">
        <v>32280</v>
      </c>
      <c r="F30" s="46" t="s">
        <v>166</v>
      </c>
      <c r="G30" s="54">
        <v>11497</v>
      </c>
      <c r="H30" s="54">
        <v>8054</v>
      </c>
      <c r="I30" s="54">
        <v>9217</v>
      </c>
    </row>
    <row r="31" spans="1:9">
      <c r="A31" s="46" t="s">
        <v>167</v>
      </c>
      <c r="B31" s="47">
        <v>88480</v>
      </c>
      <c r="C31" s="48">
        <v>64970</v>
      </c>
      <c r="D31" s="47">
        <v>81255</v>
      </c>
      <c r="F31" s="46" t="s">
        <v>168</v>
      </c>
      <c r="G31" s="54">
        <v>31161</v>
      </c>
      <c r="H31" s="54">
        <v>40809</v>
      </c>
      <c r="I31" s="54">
        <v>0</v>
      </c>
    </row>
    <row r="32" spans="1:9">
      <c r="A32" s="46" t="s">
        <v>169</v>
      </c>
      <c r="B32" s="47">
        <v>87613</v>
      </c>
      <c r="C32" s="48">
        <v>110152</v>
      </c>
      <c r="D32" s="47">
        <v>110277</v>
      </c>
      <c r="F32" s="46" t="s">
        <v>170</v>
      </c>
      <c r="G32" s="54">
        <v>25760</v>
      </c>
      <c r="H32" s="54">
        <v>19825</v>
      </c>
      <c r="I32" s="54">
        <v>19825</v>
      </c>
    </row>
    <row r="33" spans="1:9">
      <c r="A33" s="46" t="s">
        <v>81</v>
      </c>
      <c r="B33" s="47">
        <v>79160</v>
      </c>
      <c r="C33" s="48">
        <v>70658</v>
      </c>
      <c r="D33" s="47">
        <v>70658</v>
      </c>
      <c r="F33" s="46" t="s">
        <v>171</v>
      </c>
      <c r="G33" s="54">
        <v>18660</v>
      </c>
      <c r="H33" s="54">
        <v>9815</v>
      </c>
      <c r="I33" s="54">
        <v>9775</v>
      </c>
    </row>
    <row r="34" spans="1:9">
      <c r="A34" s="46" t="s">
        <v>82</v>
      </c>
      <c r="B34" s="47">
        <v>108809</v>
      </c>
      <c r="C34" s="48">
        <v>100836</v>
      </c>
      <c r="D34" s="47">
        <v>105888</v>
      </c>
      <c r="F34" s="46" t="s">
        <v>172</v>
      </c>
      <c r="G34" s="54">
        <v>31560</v>
      </c>
      <c r="H34" s="54">
        <v>27880</v>
      </c>
      <c r="I34" s="54">
        <v>26240</v>
      </c>
    </row>
    <row r="35" spans="1:9">
      <c r="A35" s="46" t="s">
        <v>173</v>
      </c>
      <c r="B35" s="47">
        <v>253289</v>
      </c>
      <c r="C35" s="48">
        <v>220840</v>
      </c>
      <c r="D35" s="47">
        <v>221310</v>
      </c>
      <c r="F35" s="46" t="s">
        <v>174</v>
      </c>
      <c r="G35" s="54">
        <v>48190</v>
      </c>
      <c r="H35" s="54">
        <v>44455</v>
      </c>
      <c r="I35" s="54">
        <v>44415</v>
      </c>
    </row>
    <row r="36" spans="1:9">
      <c r="A36" s="46" t="s">
        <v>175</v>
      </c>
      <c r="B36" s="47">
        <v>50155</v>
      </c>
      <c r="C36" s="48">
        <v>55480</v>
      </c>
      <c r="D36" s="47">
        <v>55475</v>
      </c>
      <c r="F36" s="46" t="s">
        <v>176</v>
      </c>
      <c r="G36" s="54">
        <v>15960</v>
      </c>
      <c r="H36" s="54">
        <v>40170</v>
      </c>
      <c r="I36" s="54">
        <v>37145</v>
      </c>
    </row>
    <row r="37" spans="1:9">
      <c r="A37" s="46" t="s">
        <v>83</v>
      </c>
      <c r="B37" s="47">
        <v>160040</v>
      </c>
      <c r="C37" s="48">
        <v>159067</v>
      </c>
      <c r="D37" s="47">
        <v>160800</v>
      </c>
      <c r="F37" s="46" t="s">
        <v>177</v>
      </c>
      <c r="G37" s="54">
        <v>9515</v>
      </c>
      <c r="H37" s="54">
        <v>9870</v>
      </c>
      <c r="I37" s="54">
        <v>9870</v>
      </c>
    </row>
    <row r="38" spans="1:9">
      <c r="A38" s="46" t="s">
        <v>178</v>
      </c>
      <c r="B38" s="47">
        <v>28120</v>
      </c>
      <c r="C38" s="48">
        <v>23680</v>
      </c>
      <c r="D38" s="47">
        <v>23680</v>
      </c>
      <c r="F38" s="46" t="s">
        <v>179</v>
      </c>
      <c r="G38" s="54">
        <v>9640</v>
      </c>
      <c r="H38" s="54">
        <v>8520</v>
      </c>
      <c r="I38" s="54">
        <v>8520</v>
      </c>
    </row>
    <row r="39" spans="1:9">
      <c r="A39" s="46" t="s">
        <v>180</v>
      </c>
      <c r="B39" s="47">
        <v>331960</v>
      </c>
      <c r="C39" s="48">
        <v>304720</v>
      </c>
      <c r="D39" s="47">
        <v>304840</v>
      </c>
      <c r="F39" s="46" t="s">
        <v>181</v>
      </c>
      <c r="G39" s="54">
        <v>6000</v>
      </c>
      <c r="H39" s="54">
        <v>0</v>
      </c>
      <c r="I39" s="54">
        <v>0</v>
      </c>
    </row>
    <row r="40" spans="1:9">
      <c r="A40" s="46" t="s">
        <v>182</v>
      </c>
      <c r="B40" s="47">
        <v>23770</v>
      </c>
      <c r="C40" s="48">
        <v>23805</v>
      </c>
      <c r="D40" s="47">
        <v>23805</v>
      </c>
      <c r="F40" s="46" t="s">
        <v>183</v>
      </c>
      <c r="G40" s="54">
        <v>40610</v>
      </c>
      <c r="H40" s="54">
        <v>42140</v>
      </c>
      <c r="I40" s="54">
        <v>42250</v>
      </c>
    </row>
    <row r="41" spans="1:9">
      <c r="A41" s="46" t="s">
        <v>85</v>
      </c>
      <c r="B41" s="47">
        <v>36570</v>
      </c>
      <c r="C41" s="48">
        <v>33875</v>
      </c>
      <c r="D41" s="47">
        <v>34745</v>
      </c>
      <c r="F41" s="46" t="s">
        <v>184</v>
      </c>
      <c r="G41" s="54">
        <v>24520</v>
      </c>
      <c r="H41" s="54">
        <v>0</v>
      </c>
      <c r="I41" s="54">
        <v>0</v>
      </c>
    </row>
    <row r="42" spans="1:9">
      <c r="A42" s="46" t="s">
        <v>86</v>
      </c>
      <c r="B42" s="47">
        <v>114750</v>
      </c>
      <c r="C42" s="48">
        <v>115500</v>
      </c>
      <c r="D42" s="47">
        <v>120880</v>
      </c>
      <c r="F42" s="46" t="s">
        <v>185</v>
      </c>
      <c r="G42" s="54">
        <v>23000</v>
      </c>
      <c r="H42" s="54">
        <v>20260</v>
      </c>
      <c r="I42" s="54">
        <v>20195</v>
      </c>
    </row>
    <row r="43" spans="1:9">
      <c r="A43" s="46" t="s">
        <v>186</v>
      </c>
      <c r="B43" s="47">
        <v>50621</v>
      </c>
      <c r="C43" s="48">
        <v>47160</v>
      </c>
      <c r="D43" s="47">
        <v>47160</v>
      </c>
      <c r="F43" s="46" t="s">
        <v>187</v>
      </c>
      <c r="G43" s="54">
        <v>21453</v>
      </c>
      <c r="H43" s="54">
        <v>18555</v>
      </c>
      <c r="I43" s="54">
        <v>19638</v>
      </c>
    </row>
    <row r="44" spans="1:9">
      <c r="A44" s="46" t="s">
        <v>87</v>
      </c>
      <c r="B44" s="47">
        <v>11280</v>
      </c>
      <c r="C44" s="48">
        <v>11280</v>
      </c>
      <c r="D44" s="47">
        <v>11280</v>
      </c>
      <c r="F44" s="46" t="s">
        <v>188</v>
      </c>
      <c r="G44" s="54">
        <v>47829</v>
      </c>
      <c r="H44" s="54">
        <v>50399</v>
      </c>
      <c r="I44" s="54">
        <v>50399</v>
      </c>
    </row>
    <row r="45" spans="1:9">
      <c r="A45" s="46" t="s">
        <v>88</v>
      </c>
      <c r="B45" s="47">
        <v>119500</v>
      </c>
      <c r="C45" s="48">
        <v>107400</v>
      </c>
      <c r="D45" s="47">
        <v>143115</v>
      </c>
      <c r="F45" s="46" t="s">
        <v>189</v>
      </c>
      <c r="G45" s="54">
        <v>21316</v>
      </c>
      <c r="H45" s="54">
        <v>18987</v>
      </c>
      <c r="I45" s="54">
        <v>18987</v>
      </c>
    </row>
    <row r="46" spans="1:9">
      <c r="A46" s="46" t="s">
        <v>89</v>
      </c>
      <c r="B46" s="47">
        <v>213927</v>
      </c>
      <c r="C46" s="48">
        <v>292339</v>
      </c>
      <c r="D46" s="47">
        <v>292339</v>
      </c>
      <c r="F46" s="46" t="s">
        <v>190</v>
      </c>
      <c r="G46" s="54">
        <v>11080</v>
      </c>
      <c r="H46" s="54">
        <v>9200</v>
      </c>
      <c r="I46" s="54">
        <v>9200</v>
      </c>
    </row>
    <row r="47" spans="1:9">
      <c r="A47" s="46" t="s">
        <v>191</v>
      </c>
      <c r="B47" s="47">
        <v>298798</v>
      </c>
      <c r="C47" s="48">
        <v>258198</v>
      </c>
      <c r="D47" s="47">
        <v>258211</v>
      </c>
      <c r="F47" s="46" t="s">
        <v>192</v>
      </c>
      <c r="G47" s="54">
        <v>55998</v>
      </c>
      <c r="H47" s="54">
        <v>41736</v>
      </c>
      <c r="I47" s="54">
        <v>41736</v>
      </c>
    </row>
    <row r="48" spans="1:9">
      <c r="A48" s="46" t="s">
        <v>90</v>
      </c>
      <c r="B48" s="47">
        <v>91315</v>
      </c>
      <c r="C48" s="48">
        <v>95820</v>
      </c>
      <c r="D48" s="47">
        <v>104830</v>
      </c>
      <c r="F48" s="46" t="s">
        <v>193</v>
      </c>
      <c r="G48" s="54">
        <v>0</v>
      </c>
      <c r="H48" s="54">
        <v>0</v>
      </c>
      <c r="I48" s="54">
        <v>19638</v>
      </c>
    </row>
    <row r="49" spans="1:9">
      <c r="A49" s="46" t="s">
        <v>194</v>
      </c>
      <c r="B49" s="47">
        <v>98965</v>
      </c>
      <c r="C49" s="48">
        <v>99170</v>
      </c>
      <c r="D49" s="47">
        <v>99160</v>
      </c>
      <c r="F49" s="46" t="s">
        <v>193</v>
      </c>
      <c r="G49" s="54">
        <v>10487</v>
      </c>
      <c r="H49" s="54">
        <v>18613</v>
      </c>
      <c r="I49" s="54">
        <v>0</v>
      </c>
    </row>
    <row r="50" spans="1:9">
      <c r="A50" s="46" t="s">
        <v>91</v>
      </c>
      <c r="B50" s="47">
        <v>236465</v>
      </c>
      <c r="C50" s="48">
        <v>206840</v>
      </c>
      <c r="D50" s="47">
        <v>206840</v>
      </c>
      <c r="F50" s="46" t="s">
        <v>195</v>
      </c>
      <c r="G50" s="54">
        <v>55420</v>
      </c>
      <c r="H50" s="54">
        <v>49600</v>
      </c>
      <c r="I50" s="54">
        <v>49600</v>
      </c>
    </row>
    <row r="51" spans="1:9">
      <c r="A51" s="46" t="s">
        <v>92</v>
      </c>
      <c r="B51" s="47">
        <v>52960</v>
      </c>
      <c r="C51" s="48">
        <v>52480</v>
      </c>
      <c r="D51" s="47">
        <v>62240</v>
      </c>
      <c r="F51" s="46" t="s">
        <v>196</v>
      </c>
      <c r="G51" s="54">
        <v>20565</v>
      </c>
      <c r="H51" s="54">
        <v>26884</v>
      </c>
      <c r="I51" s="54">
        <v>26884</v>
      </c>
    </row>
    <row r="52" spans="1:9">
      <c r="A52" s="46" t="s">
        <v>197</v>
      </c>
      <c r="B52" s="47">
        <v>162028</v>
      </c>
      <c r="C52" s="48">
        <v>152828</v>
      </c>
      <c r="D52" s="47">
        <v>164884</v>
      </c>
      <c r="F52" s="46" t="s">
        <v>198</v>
      </c>
      <c r="G52" s="54">
        <v>15960</v>
      </c>
      <c r="H52" s="54">
        <v>40170</v>
      </c>
      <c r="I52" s="54">
        <v>37145</v>
      </c>
    </row>
    <row r="53" spans="1:9">
      <c r="A53" s="46" t="s">
        <v>199</v>
      </c>
      <c r="B53" s="47">
        <v>56515</v>
      </c>
      <c r="C53" s="48">
        <v>49115</v>
      </c>
      <c r="D53" s="47">
        <v>49115</v>
      </c>
      <c r="F53" s="46" t="s">
        <v>200</v>
      </c>
      <c r="G53" s="54">
        <v>16680</v>
      </c>
      <c r="H53" s="54">
        <v>19040</v>
      </c>
      <c r="I53" s="54">
        <v>19040</v>
      </c>
    </row>
    <row r="54" spans="1:9">
      <c r="A54" s="46" t="s">
        <v>201</v>
      </c>
      <c r="B54" s="47">
        <v>416240</v>
      </c>
      <c r="C54" s="48">
        <v>382465</v>
      </c>
      <c r="D54" s="47">
        <v>382485</v>
      </c>
      <c r="F54" s="46" t="s">
        <v>202</v>
      </c>
      <c r="G54" s="54">
        <v>18000</v>
      </c>
      <c r="H54" s="54">
        <v>0</v>
      </c>
      <c r="I54" s="54">
        <v>0</v>
      </c>
    </row>
    <row r="55" spans="1:9">
      <c r="A55" s="46" t="s">
        <v>203</v>
      </c>
      <c r="B55" s="47">
        <v>36685</v>
      </c>
      <c r="C55" s="48">
        <v>36630</v>
      </c>
      <c r="D55" s="47">
        <v>36630</v>
      </c>
      <c r="F55" s="46" t="s">
        <v>204</v>
      </c>
      <c r="G55" s="54">
        <v>30635</v>
      </c>
      <c r="H55" s="54">
        <v>26590</v>
      </c>
      <c r="I55" s="54">
        <v>26590</v>
      </c>
    </row>
    <row r="56" spans="1:9">
      <c r="A56" s="46" t="s">
        <v>94</v>
      </c>
      <c r="B56" s="47">
        <v>72211</v>
      </c>
      <c r="C56" s="48">
        <v>59837</v>
      </c>
      <c r="D56" s="47">
        <v>61821</v>
      </c>
      <c r="F56" s="46" t="s">
        <v>205</v>
      </c>
      <c r="G56" s="54">
        <v>49864</v>
      </c>
      <c r="H56" s="54">
        <v>35647</v>
      </c>
      <c r="I56" s="54">
        <v>0</v>
      </c>
    </row>
    <row r="57" spans="1:9">
      <c r="A57" s="46" t="s">
        <v>206</v>
      </c>
      <c r="B57" s="47">
        <v>67285</v>
      </c>
      <c r="C57" s="48">
        <v>75897</v>
      </c>
      <c r="D57" s="47">
        <v>76355</v>
      </c>
      <c r="F57" s="46" t="s">
        <v>207</v>
      </c>
      <c r="G57" s="54">
        <v>39795</v>
      </c>
      <c r="H57" s="54">
        <v>42220</v>
      </c>
      <c r="I57" s="54">
        <v>42220</v>
      </c>
    </row>
    <row r="58" spans="1:9">
      <c r="A58" s="46" t="s">
        <v>99</v>
      </c>
      <c r="B58" s="47">
        <v>17320</v>
      </c>
      <c r="C58" s="48">
        <v>53432</v>
      </c>
      <c r="D58" s="47">
        <v>59541</v>
      </c>
      <c r="F58" s="46" t="s">
        <v>208</v>
      </c>
      <c r="G58" s="54">
        <v>18400</v>
      </c>
      <c r="H58" s="54">
        <v>0</v>
      </c>
      <c r="I58" s="54">
        <v>0</v>
      </c>
    </row>
    <row r="59" spans="1:9">
      <c r="A59" s="46" t="s">
        <v>209</v>
      </c>
      <c r="B59" s="47">
        <v>54265</v>
      </c>
      <c r="C59" s="48">
        <v>63380</v>
      </c>
      <c r="D59" s="47">
        <v>66743</v>
      </c>
      <c r="F59" s="46" t="s">
        <v>210</v>
      </c>
      <c r="G59" s="54">
        <v>18930</v>
      </c>
      <c r="H59" s="54">
        <v>18770</v>
      </c>
      <c r="I59" s="54">
        <v>18770</v>
      </c>
    </row>
    <row r="60" spans="1:9">
      <c r="A60" s="46" t="s">
        <v>211</v>
      </c>
      <c r="B60" s="47">
        <v>51970</v>
      </c>
      <c r="C60" s="48">
        <v>52005</v>
      </c>
      <c r="D60" s="47">
        <v>53095</v>
      </c>
      <c r="F60" s="46" t="s">
        <v>212</v>
      </c>
      <c r="G60" s="54">
        <v>17600</v>
      </c>
      <c r="H60" s="54">
        <v>17600</v>
      </c>
      <c r="I60" s="54">
        <v>0</v>
      </c>
    </row>
    <row r="61" spans="1:9">
      <c r="A61" s="46" t="s">
        <v>213</v>
      </c>
      <c r="B61" s="47">
        <v>160826</v>
      </c>
      <c r="C61" s="48">
        <v>129909</v>
      </c>
      <c r="D61" s="47">
        <v>130160</v>
      </c>
      <c r="F61" s="46" t="s">
        <v>214</v>
      </c>
      <c r="G61" s="54">
        <v>0</v>
      </c>
      <c r="H61" s="54">
        <v>0</v>
      </c>
      <c r="I61" s="54">
        <v>17620</v>
      </c>
    </row>
    <row r="62" spans="1:9">
      <c r="A62" s="46" t="s">
        <v>215</v>
      </c>
      <c r="B62" s="47">
        <v>137665</v>
      </c>
      <c r="C62" s="48">
        <v>119165</v>
      </c>
      <c r="D62" s="47">
        <v>129995</v>
      </c>
      <c r="F62" s="46" t="s">
        <v>216</v>
      </c>
      <c r="G62" s="54">
        <v>0</v>
      </c>
      <c r="H62" s="54">
        <v>0</v>
      </c>
      <c r="I62" s="54">
        <v>17996</v>
      </c>
    </row>
    <row r="63" spans="1:9">
      <c r="A63" s="46" t="s">
        <v>217</v>
      </c>
      <c r="B63" s="47">
        <v>78580</v>
      </c>
      <c r="C63" s="48">
        <v>76562</v>
      </c>
      <c r="D63" s="47">
        <v>76555</v>
      </c>
      <c r="F63" s="46" t="s">
        <v>216</v>
      </c>
      <c r="G63" s="54">
        <v>19336</v>
      </c>
      <c r="H63" s="54">
        <v>17996</v>
      </c>
      <c r="I63" s="54">
        <v>0</v>
      </c>
    </row>
    <row r="64" spans="1:9">
      <c r="A64" s="46" t="s">
        <v>100</v>
      </c>
      <c r="B64" s="47">
        <v>32200</v>
      </c>
      <c r="C64" s="48">
        <v>22480</v>
      </c>
      <c r="D64" s="47">
        <v>24520</v>
      </c>
      <c r="F64" s="46" t="s">
        <v>218</v>
      </c>
      <c r="G64" s="54">
        <v>135960</v>
      </c>
      <c r="H64" s="54">
        <v>141758</v>
      </c>
      <c r="I64" s="54">
        <v>141814</v>
      </c>
    </row>
    <row r="65" spans="1:9">
      <c r="A65" s="46" t="s">
        <v>219</v>
      </c>
      <c r="B65" s="47">
        <v>154775</v>
      </c>
      <c r="C65" s="48">
        <v>152077</v>
      </c>
      <c r="D65" s="47">
        <v>172118</v>
      </c>
      <c r="F65" s="46" t="s">
        <v>220</v>
      </c>
      <c r="G65" s="54">
        <v>34711</v>
      </c>
      <c r="H65" s="54">
        <v>31777</v>
      </c>
      <c r="I65" s="54">
        <v>31777</v>
      </c>
    </row>
    <row r="66" spans="1:9">
      <c r="A66" s="46" t="s">
        <v>221</v>
      </c>
      <c r="B66" s="47">
        <v>118910</v>
      </c>
      <c r="C66" s="48">
        <v>85687</v>
      </c>
      <c r="D66" s="47">
        <v>93396</v>
      </c>
      <c r="F66" s="46" t="s">
        <v>222</v>
      </c>
      <c r="G66" s="54">
        <v>49124</v>
      </c>
      <c r="H66" s="54">
        <v>65675</v>
      </c>
      <c r="I66" s="54">
        <v>65681</v>
      </c>
    </row>
    <row r="67" spans="1:9">
      <c r="A67" s="46" t="s">
        <v>223</v>
      </c>
      <c r="B67" s="47">
        <v>7155</v>
      </c>
      <c r="C67" s="48">
        <v>6560</v>
      </c>
      <c r="D67" s="47">
        <v>6600</v>
      </c>
      <c r="F67" s="46" t="s">
        <v>224</v>
      </c>
      <c r="G67" s="54">
        <v>39615</v>
      </c>
      <c r="H67" s="54">
        <v>32810</v>
      </c>
      <c r="I67" s="54">
        <v>32810</v>
      </c>
    </row>
    <row r="68" spans="1:9">
      <c r="A68" s="46" t="s">
        <v>102</v>
      </c>
      <c r="B68" s="47">
        <v>60940</v>
      </c>
      <c r="C68" s="48">
        <v>52950</v>
      </c>
      <c r="D68" s="47">
        <v>55250</v>
      </c>
      <c r="F68" s="46" t="s">
        <v>225</v>
      </c>
      <c r="G68" s="54">
        <v>21640</v>
      </c>
      <c r="H68" s="54">
        <v>17400</v>
      </c>
      <c r="I68" s="54">
        <v>17400</v>
      </c>
    </row>
    <row r="69" spans="1:9">
      <c r="A69" s="46" t="s">
        <v>104</v>
      </c>
      <c r="B69" s="47">
        <v>66267</v>
      </c>
      <c r="C69" s="48">
        <v>52407</v>
      </c>
      <c r="D69" s="47">
        <v>55520</v>
      </c>
      <c r="F69" s="46" t="s">
        <v>226</v>
      </c>
      <c r="G69" s="54">
        <v>40625</v>
      </c>
      <c r="H69" s="54">
        <v>32810</v>
      </c>
      <c r="I69" s="54">
        <v>32810</v>
      </c>
    </row>
    <row r="70" spans="1:9">
      <c r="A70" s="46" t="s">
        <v>227</v>
      </c>
      <c r="B70" s="47">
        <v>55656</v>
      </c>
      <c r="C70" s="48">
        <v>52039</v>
      </c>
      <c r="D70" s="47">
        <v>55184</v>
      </c>
      <c r="F70" s="46" t="s">
        <v>228</v>
      </c>
      <c r="G70" s="54">
        <v>31111</v>
      </c>
      <c r="H70" s="54">
        <v>31777</v>
      </c>
      <c r="I70" s="54">
        <v>31777</v>
      </c>
    </row>
    <row r="71" spans="1:9">
      <c r="A71" s="46" t="s">
        <v>229</v>
      </c>
      <c r="B71" s="47">
        <v>49691</v>
      </c>
      <c r="C71" s="48">
        <v>53669</v>
      </c>
      <c r="D71" s="47">
        <v>53664</v>
      </c>
      <c r="F71" s="46" t="s">
        <v>230</v>
      </c>
      <c r="G71" s="54">
        <v>19240</v>
      </c>
      <c r="H71" s="54">
        <v>15480</v>
      </c>
      <c r="I71" s="54">
        <v>0</v>
      </c>
    </row>
    <row r="72" spans="1:9">
      <c r="A72" s="46" t="s">
        <v>231</v>
      </c>
      <c r="B72" s="47">
        <v>61818.58</v>
      </c>
      <c r="C72" s="48">
        <v>53760</v>
      </c>
      <c r="D72" s="47">
        <v>53760</v>
      </c>
      <c r="F72" s="46" t="s">
        <v>232</v>
      </c>
      <c r="G72" s="54">
        <v>44850</v>
      </c>
      <c r="H72" s="54">
        <v>40495</v>
      </c>
      <c r="I72" s="54">
        <v>40495</v>
      </c>
    </row>
    <row r="73" spans="1:9">
      <c r="A73" s="46" t="s">
        <v>233</v>
      </c>
      <c r="B73" s="47">
        <v>54722</v>
      </c>
      <c r="C73" s="48">
        <v>40856</v>
      </c>
      <c r="D73" s="47">
        <v>40936</v>
      </c>
      <c r="F73" s="46" t="s">
        <v>234</v>
      </c>
      <c r="G73" s="54">
        <v>0</v>
      </c>
      <c r="H73" s="54">
        <v>0</v>
      </c>
      <c r="I73" s="54">
        <v>41138</v>
      </c>
    </row>
    <row r="74" spans="1:9">
      <c r="A74" s="46" t="s">
        <v>235</v>
      </c>
      <c r="B74" s="47">
        <v>40240</v>
      </c>
      <c r="C74" s="48">
        <v>36600</v>
      </c>
      <c r="D74" s="47">
        <v>37440</v>
      </c>
      <c r="F74" s="46" t="s">
        <v>236</v>
      </c>
      <c r="G74" s="54">
        <v>28315</v>
      </c>
      <c r="H74" s="54">
        <v>23195</v>
      </c>
      <c r="I74" s="54">
        <v>23915</v>
      </c>
    </row>
    <row r="75" spans="1:9">
      <c r="A75" s="46" t="s">
        <v>237</v>
      </c>
      <c r="B75" s="47">
        <v>16797</v>
      </c>
      <c r="C75" s="48">
        <v>14097</v>
      </c>
      <c r="D75" s="47">
        <v>14072</v>
      </c>
      <c r="F75" s="46" t="s">
        <v>238</v>
      </c>
      <c r="G75" s="54">
        <v>23068</v>
      </c>
      <c r="H75" s="54">
        <v>22201</v>
      </c>
      <c r="I75" s="54">
        <v>23391</v>
      </c>
    </row>
    <row r="76" spans="1:9">
      <c r="A76" s="46" t="s">
        <v>239</v>
      </c>
      <c r="B76" s="47">
        <v>42552</v>
      </c>
      <c r="C76" s="48">
        <v>42540</v>
      </c>
      <c r="D76" s="47">
        <v>42540</v>
      </c>
      <c r="F76" s="46" t="s">
        <v>240</v>
      </c>
      <c r="G76" s="54">
        <v>59109</v>
      </c>
      <c r="H76" s="54">
        <v>54985</v>
      </c>
      <c r="I76" s="54">
        <v>54985</v>
      </c>
    </row>
    <row r="77" spans="1:9">
      <c r="A77" s="46" t="s">
        <v>241</v>
      </c>
      <c r="B77" s="47">
        <v>12400</v>
      </c>
      <c r="C77" s="48">
        <v>23462</v>
      </c>
      <c r="D77" s="47">
        <v>23455</v>
      </c>
      <c r="F77" s="46" t="s">
        <v>242</v>
      </c>
      <c r="G77" s="54">
        <v>0</v>
      </c>
      <c r="H77" s="54">
        <v>0</v>
      </c>
      <c r="I77" s="54">
        <v>18760</v>
      </c>
    </row>
    <row r="78" spans="1:9">
      <c r="A78" s="46" t="s">
        <v>243</v>
      </c>
      <c r="B78" s="47">
        <v>54100</v>
      </c>
      <c r="C78" s="48">
        <v>54120</v>
      </c>
      <c r="D78" s="47">
        <v>54120</v>
      </c>
      <c r="F78" s="46" t="s">
        <v>244</v>
      </c>
      <c r="G78" s="54">
        <v>11640</v>
      </c>
      <c r="H78" s="54">
        <v>13815</v>
      </c>
      <c r="I78" s="54">
        <v>0</v>
      </c>
    </row>
    <row r="79" spans="1:9">
      <c r="A79" s="46" t="s">
        <v>245</v>
      </c>
      <c r="B79" s="47">
        <v>61574</v>
      </c>
      <c r="C79" s="48">
        <v>61022</v>
      </c>
      <c r="D79" s="47">
        <v>67146</v>
      </c>
      <c r="F79" s="46" t="s">
        <v>246</v>
      </c>
      <c r="G79" s="54">
        <v>23760</v>
      </c>
      <c r="H79" s="54">
        <v>12600</v>
      </c>
      <c r="I79" s="54">
        <v>0</v>
      </c>
    </row>
    <row r="80" spans="1:9">
      <c r="A80" s="46" t="s">
        <v>247</v>
      </c>
      <c r="B80" s="47">
        <v>30643</v>
      </c>
      <c r="C80" s="48">
        <v>37766</v>
      </c>
      <c r="D80" s="47">
        <v>37766</v>
      </c>
      <c r="F80" s="46" t="s">
        <v>248</v>
      </c>
      <c r="G80" s="54">
        <v>44950</v>
      </c>
      <c r="H80" s="54">
        <v>40390</v>
      </c>
      <c r="I80" s="54">
        <v>40390</v>
      </c>
    </row>
    <row r="81" spans="1:9">
      <c r="A81" s="46" t="s">
        <v>249</v>
      </c>
      <c r="B81" s="47">
        <v>127753</v>
      </c>
      <c r="C81" s="48">
        <v>132888</v>
      </c>
      <c r="D81" s="47">
        <v>141418</v>
      </c>
      <c r="F81" s="46" t="s">
        <v>250</v>
      </c>
      <c r="G81" s="54">
        <v>0</v>
      </c>
      <c r="H81" s="54">
        <v>0</v>
      </c>
      <c r="I81" s="54">
        <v>15480</v>
      </c>
    </row>
    <row r="82" spans="1:9">
      <c r="A82" s="46" t="s">
        <v>251</v>
      </c>
      <c r="B82" s="47">
        <v>82720</v>
      </c>
      <c r="C82" s="48">
        <v>60360</v>
      </c>
      <c r="D82" s="47">
        <v>61760</v>
      </c>
      <c r="F82" s="46" t="s">
        <v>252</v>
      </c>
      <c r="G82" s="54">
        <v>30700</v>
      </c>
      <c r="H82" s="54">
        <v>24520</v>
      </c>
      <c r="I82" s="54">
        <v>24480</v>
      </c>
    </row>
    <row r="83" spans="1:9">
      <c r="A83" s="46" t="s">
        <v>253</v>
      </c>
      <c r="B83" s="47">
        <v>84558</v>
      </c>
      <c r="C83" s="48">
        <v>99507</v>
      </c>
      <c r="D83" s="47">
        <v>113322</v>
      </c>
      <c r="F83" s="46" t="s">
        <v>254</v>
      </c>
      <c r="G83" s="54">
        <v>17484</v>
      </c>
      <c r="H83" s="54">
        <v>24605</v>
      </c>
      <c r="I83" s="54">
        <v>24806</v>
      </c>
    </row>
    <row r="84" spans="1:9">
      <c r="A84" s="46" t="s">
        <v>255</v>
      </c>
      <c r="B84" s="47">
        <v>89585</v>
      </c>
      <c r="C84" s="48">
        <v>65915</v>
      </c>
      <c r="D84" s="47">
        <v>65965</v>
      </c>
      <c r="F84" s="46" t="s">
        <v>256</v>
      </c>
      <c r="G84" s="54">
        <v>12640</v>
      </c>
      <c r="H84" s="54">
        <v>0</v>
      </c>
      <c r="I84" s="54">
        <v>0</v>
      </c>
    </row>
    <row r="85" spans="1:9">
      <c r="A85" s="46" t="s">
        <v>257</v>
      </c>
      <c r="B85" s="47">
        <v>30920</v>
      </c>
      <c r="C85" s="48">
        <v>0</v>
      </c>
      <c r="D85" s="48">
        <v>0</v>
      </c>
      <c r="F85" s="46" t="s">
        <v>258</v>
      </c>
      <c r="G85" s="54">
        <v>32187</v>
      </c>
      <c r="H85" s="54">
        <v>43693</v>
      </c>
      <c r="I85" s="54">
        <v>43693</v>
      </c>
    </row>
    <row r="86" spans="1:9">
      <c r="A86" s="46" t="s">
        <v>259</v>
      </c>
      <c r="B86" s="47">
        <v>66737</v>
      </c>
      <c r="C86" s="47">
        <v>64441</v>
      </c>
      <c r="D86" s="47">
        <v>65806</v>
      </c>
      <c r="F86" s="46" t="s">
        <v>260</v>
      </c>
      <c r="G86" s="54">
        <v>29427</v>
      </c>
      <c r="H86" s="54">
        <v>31730</v>
      </c>
      <c r="I86" s="54">
        <v>31730</v>
      </c>
    </row>
    <row r="87" spans="1:9">
      <c r="A87" s="46" t="s">
        <v>261</v>
      </c>
      <c r="B87" s="47">
        <v>343955</v>
      </c>
      <c r="C87" s="47">
        <v>368607</v>
      </c>
      <c r="D87" s="47">
        <v>369993</v>
      </c>
      <c r="F87" s="46" t="s">
        <v>262</v>
      </c>
      <c r="G87" s="54">
        <v>32260</v>
      </c>
      <c r="H87" s="54">
        <v>34865</v>
      </c>
      <c r="I87" s="54">
        <v>34865</v>
      </c>
    </row>
    <row r="88" spans="1:9" ht="15.45">
      <c r="A88" s="46" t="s">
        <v>263</v>
      </c>
      <c r="B88" s="47">
        <v>72080</v>
      </c>
      <c r="C88" s="47">
        <v>49760</v>
      </c>
      <c r="D88" s="47">
        <v>50480</v>
      </c>
      <c r="F88" s="16" t="s">
        <v>65</v>
      </c>
      <c r="G88" s="70">
        <f>SUM(G3:G87)</f>
        <v>2183465</v>
      </c>
      <c r="H88" s="70">
        <f>SUM(H3:H87)</f>
        <v>2054943</v>
      </c>
      <c r="I88" s="70">
        <f>SUM(I3:I87)</f>
        <v>1955155</v>
      </c>
    </row>
    <row r="89" spans="1:9">
      <c r="A89" s="46" t="s">
        <v>264</v>
      </c>
      <c r="B89" s="47">
        <v>53880</v>
      </c>
      <c r="C89" s="47">
        <v>59120</v>
      </c>
      <c r="D89" s="47">
        <v>48520</v>
      </c>
    </row>
    <row r="90" spans="1:9">
      <c r="A90" s="46" t="s">
        <v>265</v>
      </c>
      <c r="B90" s="47">
        <v>126722.4</v>
      </c>
      <c r="C90" s="47">
        <v>109791</v>
      </c>
      <c r="D90" s="47">
        <v>119406</v>
      </c>
    </row>
    <row r="91" spans="1:9">
      <c r="A91" s="46" t="s">
        <v>266</v>
      </c>
      <c r="B91" s="47">
        <v>161760</v>
      </c>
      <c r="C91" s="47">
        <v>123010</v>
      </c>
      <c r="D91" s="47">
        <v>124640</v>
      </c>
    </row>
    <row r="92" spans="1:9">
      <c r="A92" s="46" t="s">
        <v>267</v>
      </c>
      <c r="B92" s="47">
        <v>99886</v>
      </c>
      <c r="C92" s="47">
        <v>99866</v>
      </c>
      <c r="D92" s="47">
        <v>100136</v>
      </c>
    </row>
    <row r="93" spans="1:9">
      <c r="A93" s="46" t="s">
        <v>268</v>
      </c>
      <c r="B93" s="47">
        <v>239837</v>
      </c>
      <c r="C93" s="47">
        <v>228935</v>
      </c>
      <c r="D93" s="47">
        <v>256205</v>
      </c>
    </row>
    <row r="94" spans="1:9">
      <c r="A94" s="46" t="s">
        <v>109</v>
      </c>
      <c r="B94" s="47">
        <v>40120</v>
      </c>
      <c r="C94" s="47">
        <v>43040</v>
      </c>
      <c r="D94" s="47">
        <v>46800</v>
      </c>
    </row>
    <row r="95" spans="1:9">
      <c r="A95" s="46" t="s">
        <v>269</v>
      </c>
      <c r="B95" s="47">
        <v>66800</v>
      </c>
      <c r="C95" s="47">
        <v>53680</v>
      </c>
      <c r="D95" s="47">
        <v>53680</v>
      </c>
    </row>
    <row r="96" spans="1:9">
      <c r="A96" s="46" t="s">
        <v>270</v>
      </c>
      <c r="B96" s="47">
        <v>40725</v>
      </c>
      <c r="C96" s="47">
        <v>37130</v>
      </c>
      <c r="D96" s="47">
        <v>37149</v>
      </c>
    </row>
    <row r="97" spans="1:4">
      <c r="A97" s="46" t="s">
        <v>271</v>
      </c>
      <c r="B97" s="47">
        <v>36993</v>
      </c>
      <c r="C97" s="47">
        <v>45875</v>
      </c>
      <c r="D97" s="47">
        <v>45875</v>
      </c>
    </row>
    <row r="98" spans="1:4">
      <c r="A98" s="46" t="s">
        <v>272</v>
      </c>
      <c r="B98" s="47">
        <v>28635</v>
      </c>
      <c r="C98" s="47">
        <v>32406</v>
      </c>
      <c r="D98" s="47">
        <v>32420</v>
      </c>
    </row>
    <row r="99" spans="1:4">
      <c r="A99" s="46" t="s">
        <v>273</v>
      </c>
      <c r="B99" s="47">
        <v>85470</v>
      </c>
      <c r="C99" s="47">
        <v>87732</v>
      </c>
      <c r="D99" s="47">
        <v>88236</v>
      </c>
    </row>
    <row r="100" spans="1:4">
      <c r="A100" s="46" t="s">
        <v>274</v>
      </c>
      <c r="B100" s="47">
        <v>57385</v>
      </c>
      <c r="C100" s="47">
        <v>57395</v>
      </c>
      <c r="D100" s="47">
        <v>57395</v>
      </c>
    </row>
    <row r="101" spans="1:4">
      <c r="A101" s="46" t="s">
        <v>275</v>
      </c>
      <c r="B101" s="47">
        <v>54320</v>
      </c>
      <c r="C101" s="47">
        <v>63482</v>
      </c>
      <c r="D101" s="47">
        <v>63616</v>
      </c>
    </row>
    <row r="102" spans="1:4">
      <c r="A102" s="46" t="s">
        <v>276</v>
      </c>
      <c r="B102" s="47">
        <v>104459</v>
      </c>
      <c r="C102" s="47">
        <v>104859</v>
      </c>
      <c r="D102" s="47">
        <v>112569</v>
      </c>
    </row>
    <row r="103" spans="1:4">
      <c r="A103" s="46" t="s">
        <v>277</v>
      </c>
      <c r="B103" s="47">
        <v>37225</v>
      </c>
      <c r="C103" s="47">
        <v>42700</v>
      </c>
      <c r="D103" s="47">
        <v>56510</v>
      </c>
    </row>
    <row r="104" spans="1:4">
      <c r="A104" s="46" t="s">
        <v>278</v>
      </c>
      <c r="B104" s="47">
        <v>55384</v>
      </c>
      <c r="C104" s="47">
        <v>44160</v>
      </c>
      <c r="D104" s="47">
        <v>44865</v>
      </c>
    </row>
    <row r="105" spans="1:4">
      <c r="A105" s="46" t="s">
        <v>279</v>
      </c>
      <c r="B105" s="47">
        <v>81740</v>
      </c>
      <c r="C105" s="47">
        <v>89040</v>
      </c>
      <c r="D105" s="47">
        <v>89040</v>
      </c>
    </row>
    <row r="106" spans="1:4">
      <c r="A106" s="46" t="s">
        <v>280</v>
      </c>
      <c r="B106" s="47">
        <v>61082</v>
      </c>
      <c r="C106" s="47">
        <v>60858</v>
      </c>
      <c r="D106" s="47">
        <v>66518</v>
      </c>
    </row>
    <row r="107" spans="1:4">
      <c r="A107" s="46" t="s">
        <v>281</v>
      </c>
      <c r="B107" s="47">
        <v>109645</v>
      </c>
      <c r="C107" s="47">
        <v>109670</v>
      </c>
      <c r="D107" s="47">
        <v>109670</v>
      </c>
    </row>
    <row r="108" spans="1:4">
      <c r="A108" s="46" t="s">
        <v>282</v>
      </c>
      <c r="B108" s="47">
        <v>62105</v>
      </c>
      <c r="C108" s="47">
        <v>59096</v>
      </c>
      <c r="D108" s="47">
        <v>59991</v>
      </c>
    </row>
    <row r="109" spans="1:4">
      <c r="A109" s="46" t="s">
        <v>283</v>
      </c>
      <c r="B109" s="47">
        <v>95211</v>
      </c>
      <c r="C109" s="47">
        <v>69360</v>
      </c>
      <c r="D109" s="47">
        <v>69360</v>
      </c>
    </row>
    <row r="110" spans="1:4">
      <c r="A110" s="46" t="s">
        <v>284</v>
      </c>
      <c r="B110" s="47">
        <v>124937</v>
      </c>
      <c r="C110" s="47">
        <v>107171</v>
      </c>
      <c r="D110" s="47">
        <v>107171</v>
      </c>
    </row>
    <row r="111" spans="1:4" ht="15.45">
      <c r="A111" s="16" t="s">
        <v>65</v>
      </c>
      <c r="B111" s="50">
        <f>SUM(B3:B110)</f>
        <v>9819149.9800000004</v>
      </c>
      <c r="C111" s="50">
        <f t="shared" ref="C111:D111" si="0">SUM(C3:C110)</f>
        <v>9546580</v>
      </c>
      <c r="D111" s="50">
        <f t="shared" si="0"/>
        <v>9842023</v>
      </c>
    </row>
    <row r="112" spans="1:4">
      <c r="B112" s="51"/>
      <c r="C112" s="51"/>
      <c r="D112" s="51"/>
    </row>
    <row r="113" spans="2:4">
      <c r="B113" s="51"/>
      <c r="C113" s="51"/>
      <c r="D113" s="51"/>
    </row>
    <row r="115" spans="2:4">
      <c r="B115" s="51"/>
      <c r="C115" s="51"/>
      <c r="D115" s="51"/>
    </row>
  </sheetData>
  <sortState ref="F4:I87">
    <sortCondition ref="F3"/>
  </sortState>
  <mergeCells count="2">
    <mergeCell ref="A1:D1"/>
    <mergeCell ref="F1:I1"/>
  </mergeCells>
  <hyperlinks>
    <hyperlink ref="F3" r:id="rId1"/>
  </hyperlinks>
  <pageMargins left="0.7" right="0.7" top="0.75" bottom="0.75" header="0.3" footer="0.3"/>
  <pageSetup paperSize="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C6" sqref="C6"/>
    </sheetView>
  </sheetViews>
  <sheetFormatPr defaultColWidth="8.84375" defaultRowHeight="15"/>
  <cols>
    <col min="1" max="1" width="32" style="25" customWidth="1"/>
    <col min="2" max="2" width="28.53515625" style="25" customWidth="1"/>
    <col min="3" max="3" width="12.84375" style="25" bestFit="1" customWidth="1"/>
    <col min="4" max="4" width="12.3828125" style="25" customWidth="1"/>
    <col min="5" max="5" width="12.15234375" style="25" customWidth="1"/>
    <col min="6" max="6" width="6.15234375" style="25" customWidth="1"/>
    <col min="7" max="7" width="25.53515625" style="111" bestFit="1" customWidth="1"/>
    <col min="8" max="8" width="35.15234375" style="111" customWidth="1"/>
    <col min="9" max="9" width="73.84375" style="111" customWidth="1"/>
    <col min="10" max="16384" width="8.84375" style="25"/>
  </cols>
  <sheetData>
    <row r="1" spans="1:9" s="17" customFormat="1" ht="27" customHeight="1">
      <c r="A1" s="150" t="s">
        <v>285</v>
      </c>
      <c r="B1" s="150"/>
      <c r="C1" s="150"/>
      <c r="D1" s="150"/>
      <c r="E1" s="150"/>
      <c r="G1" s="110"/>
      <c r="H1" s="110"/>
      <c r="I1" s="110"/>
    </row>
    <row r="2" spans="1:9" ht="15.45">
      <c r="A2" s="139" t="s">
        <v>286</v>
      </c>
      <c r="B2" s="139" t="s">
        <v>287</v>
      </c>
      <c r="C2" s="139" t="s">
        <v>72</v>
      </c>
      <c r="D2" s="139" t="s">
        <v>70</v>
      </c>
      <c r="E2" s="139" t="s">
        <v>71</v>
      </c>
      <c r="G2" s="112" t="s">
        <v>69</v>
      </c>
      <c r="H2" s="112" t="s">
        <v>288</v>
      </c>
      <c r="I2" s="112" t="s">
        <v>289</v>
      </c>
    </row>
    <row r="3" spans="1:9" ht="30" customHeight="1">
      <c r="A3" s="16" t="s">
        <v>285</v>
      </c>
      <c r="B3" s="141" t="s">
        <v>290</v>
      </c>
      <c r="C3" s="47">
        <v>4166000</v>
      </c>
      <c r="D3" s="47">
        <v>3346000</v>
      </c>
      <c r="E3" s="47">
        <v>0</v>
      </c>
      <c r="G3" s="111" t="s">
        <v>120</v>
      </c>
      <c r="H3" s="111" t="s">
        <v>291</v>
      </c>
      <c r="I3" s="111" t="s">
        <v>292</v>
      </c>
    </row>
    <row r="4" spans="1:9" ht="30" customHeight="1">
      <c r="A4" s="16"/>
      <c r="B4" s="141" t="s">
        <v>120</v>
      </c>
      <c r="C4" s="47">
        <v>7317000</v>
      </c>
      <c r="D4" s="47">
        <v>13783000</v>
      </c>
      <c r="E4" s="47">
        <v>0</v>
      </c>
      <c r="G4" s="111" t="s">
        <v>120</v>
      </c>
      <c r="H4" s="111" t="s">
        <v>293</v>
      </c>
      <c r="I4" s="111" t="s">
        <v>294</v>
      </c>
    </row>
    <row r="5" spans="1:9" ht="30" customHeight="1">
      <c r="A5" s="16"/>
      <c r="B5" s="141" t="s">
        <v>138</v>
      </c>
      <c r="C5" s="48">
        <v>5244000</v>
      </c>
      <c r="D5" s="48">
        <v>10935000</v>
      </c>
      <c r="E5" s="47">
        <v>0</v>
      </c>
      <c r="G5" s="111" t="s">
        <v>120</v>
      </c>
      <c r="H5" s="111" t="s">
        <v>295</v>
      </c>
      <c r="I5" s="111" t="s">
        <v>294</v>
      </c>
    </row>
    <row r="6" spans="1:9" ht="30" customHeight="1">
      <c r="A6" s="16"/>
      <c r="B6" s="141" t="s">
        <v>296</v>
      </c>
      <c r="C6" s="47">
        <v>2168000</v>
      </c>
      <c r="D6" s="47">
        <v>2380000</v>
      </c>
      <c r="E6" s="47">
        <v>0</v>
      </c>
      <c r="G6" s="111" t="s">
        <v>120</v>
      </c>
      <c r="H6" s="111" t="s">
        <v>297</v>
      </c>
      <c r="I6" s="111" t="s">
        <v>298</v>
      </c>
    </row>
    <row r="7" spans="1:9" ht="30" customHeight="1">
      <c r="A7" s="16"/>
      <c r="B7" s="141" t="s">
        <v>299</v>
      </c>
      <c r="C7" s="47">
        <v>7451000</v>
      </c>
      <c r="D7" s="47">
        <v>13941000</v>
      </c>
      <c r="E7" s="47">
        <v>0</v>
      </c>
      <c r="G7" s="111" t="s">
        <v>138</v>
      </c>
      <c r="H7" s="111" t="s">
        <v>300</v>
      </c>
      <c r="I7" s="111" t="s">
        <v>301</v>
      </c>
    </row>
    <row r="8" spans="1:9" ht="30" customHeight="1">
      <c r="A8" s="16"/>
      <c r="B8" s="141" t="s">
        <v>302</v>
      </c>
      <c r="C8" s="47">
        <v>9396000</v>
      </c>
      <c r="D8" s="47">
        <v>8851000</v>
      </c>
      <c r="E8" s="47">
        <v>0</v>
      </c>
      <c r="G8" s="111" t="s">
        <v>138</v>
      </c>
      <c r="H8" s="111" t="s">
        <v>303</v>
      </c>
      <c r="I8" s="111" t="s">
        <v>304</v>
      </c>
    </row>
    <row r="9" spans="1:9" ht="30" customHeight="1">
      <c r="A9" s="16"/>
      <c r="B9" s="141" t="s">
        <v>206</v>
      </c>
      <c r="C9" s="47">
        <v>3540000</v>
      </c>
      <c r="D9" s="47">
        <v>3540000</v>
      </c>
      <c r="E9" s="47">
        <v>0</v>
      </c>
      <c r="G9" s="111" t="s">
        <v>138</v>
      </c>
      <c r="H9" s="111" t="s">
        <v>305</v>
      </c>
      <c r="I9" s="111" t="s">
        <v>306</v>
      </c>
    </row>
    <row r="10" spans="1:9" ht="30" customHeight="1">
      <c r="A10" s="16"/>
      <c r="B10" s="109" t="s">
        <v>307</v>
      </c>
      <c r="C10" s="47">
        <v>918000</v>
      </c>
      <c r="D10" s="47">
        <v>2141000</v>
      </c>
      <c r="E10" s="47">
        <v>0</v>
      </c>
      <c r="G10" s="111" t="s">
        <v>138</v>
      </c>
      <c r="H10" s="111" t="s">
        <v>308</v>
      </c>
      <c r="I10" s="111" t="s">
        <v>309</v>
      </c>
    </row>
    <row r="11" spans="1:9" ht="30" customHeight="1">
      <c r="A11" s="16"/>
      <c r="B11" s="108" t="s">
        <v>65</v>
      </c>
      <c r="C11" s="50">
        <f>SUM(C3:C10)</f>
        <v>40200000</v>
      </c>
      <c r="D11" s="50">
        <f>SUM(D3:D10)</f>
        <v>58917000</v>
      </c>
      <c r="E11" s="50"/>
      <c r="G11" s="111" t="s">
        <v>138</v>
      </c>
      <c r="H11" s="111" t="s">
        <v>310</v>
      </c>
      <c r="I11" s="111" t="s">
        <v>311</v>
      </c>
    </row>
    <row r="12" spans="1:9" ht="30" customHeight="1">
      <c r="F12" s="51"/>
      <c r="G12" s="111" t="s">
        <v>138</v>
      </c>
      <c r="H12" s="111" t="s">
        <v>312</v>
      </c>
      <c r="I12" s="111" t="s">
        <v>313</v>
      </c>
    </row>
    <row r="13" spans="1:9" ht="30" customHeight="1">
      <c r="E13" s="51"/>
      <c r="G13" s="111" t="s">
        <v>138</v>
      </c>
      <c r="H13" s="111" t="s">
        <v>314</v>
      </c>
      <c r="I13" s="111" t="s">
        <v>315</v>
      </c>
    </row>
    <row r="14" spans="1:9" ht="30" customHeight="1">
      <c r="E14" s="51"/>
      <c r="F14" s="51"/>
      <c r="G14" s="111" t="s">
        <v>138</v>
      </c>
      <c r="H14" s="111" t="s">
        <v>316</v>
      </c>
      <c r="I14" s="111" t="s">
        <v>317</v>
      </c>
    </row>
    <row r="15" spans="1:9" ht="30" customHeight="1">
      <c r="G15" s="111" t="s">
        <v>138</v>
      </c>
      <c r="H15" s="111" t="s">
        <v>318</v>
      </c>
      <c r="I15" s="111" t="s">
        <v>319</v>
      </c>
    </row>
    <row r="16" spans="1:9" ht="30" customHeight="1">
      <c r="G16" s="111" t="s">
        <v>138</v>
      </c>
      <c r="H16" s="111" t="s">
        <v>320</v>
      </c>
      <c r="I16" s="111" t="s">
        <v>321</v>
      </c>
    </row>
    <row r="17" spans="7:9" ht="30" customHeight="1">
      <c r="G17" s="111" t="s">
        <v>138</v>
      </c>
      <c r="H17" s="111" t="s">
        <v>322</v>
      </c>
      <c r="I17" s="111" t="s">
        <v>323</v>
      </c>
    </row>
    <row r="18" spans="7:9" ht="30" customHeight="1">
      <c r="G18" s="111" t="s">
        <v>138</v>
      </c>
      <c r="H18" s="111" t="s">
        <v>324</v>
      </c>
      <c r="I18" s="111" t="s">
        <v>325</v>
      </c>
    </row>
    <row r="19" spans="7:9" ht="30" customHeight="1">
      <c r="G19" s="111" t="s">
        <v>138</v>
      </c>
      <c r="H19" s="111" t="s">
        <v>326</v>
      </c>
      <c r="I19" s="111" t="s">
        <v>327</v>
      </c>
    </row>
    <row r="20" spans="7:9" ht="30" customHeight="1">
      <c r="G20" s="111" t="s">
        <v>138</v>
      </c>
      <c r="H20" s="111" t="s">
        <v>328</v>
      </c>
      <c r="I20" s="111" t="s">
        <v>329</v>
      </c>
    </row>
    <row r="21" spans="7:9" ht="30" customHeight="1">
      <c r="G21" s="111" t="s">
        <v>138</v>
      </c>
      <c r="H21" s="111" t="s">
        <v>330</v>
      </c>
      <c r="I21" s="111" t="s">
        <v>331</v>
      </c>
    </row>
    <row r="22" spans="7:9" ht="30" customHeight="1">
      <c r="G22" s="111" t="s">
        <v>138</v>
      </c>
      <c r="H22" s="111" t="s">
        <v>332</v>
      </c>
      <c r="I22" s="111" t="s">
        <v>333</v>
      </c>
    </row>
    <row r="23" spans="7:9" ht="30" customHeight="1">
      <c r="G23" s="111" t="s">
        <v>138</v>
      </c>
      <c r="H23" s="111" t="s">
        <v>334</v>
      </c>
      <c r="I23" s="111" t="s">
        <v>335</v>
      </c>
    </row>
    <row r="24" spans="7:9" ht="30" customHeight="1">
      <c r="G24" s="111" t="s">
        <v>138</v>
      </c>
      <c r="H24" s="111" t="s">
        <v>336</v>
      </c>
      <c r="I24" s="111" t="s">
        <v>337</v>
      </c>
    </row>
    <row r="25" spans="7:9" ht="30" customHeight="1">
      <c r="G25" s="111" t="s">
        <v>138</v>
      </c>
      <c r="H25" s="111" t="s">
        <v>338</v>
      </c>
      <c r="I25" s="111" t="s">
        <v>339</v>
      </c>
    </row>
    <row r="26" spans="7:9" ht="30" customHeight="1">
      <c r="G26" s="111" t="s">
        <v>138</v>
      </c>
      <c r="H26" s="111" t="s">
        <v>340</v>
      </c>
      <c r="I26" s="111" t="s">
        <v>341</v>
      </c>
    </row>
    <row r="27" spans="7:9" ht="30" customHeight="1">
      <c r="G27" s="111" t="s">
        <v>138</v>
      </c>
      <c r="H27" s="111" t="s">
        <v>342</v>
      </c>
      <c r="I27" s="111" t="s">
        <v>343</v>
      </c>
    </row>
    <row r="28" spans="7:9" ht="30" customHeight="1">
      <c r="G28" s="111" t="s">
        <v>138</v>
      </c>
      <c r="H28" s="111" t="s">
        <v>344</v>
      </c>
      <c r="I28" s="111" t="s">
        <v>345</v>
      </c>
    </row>
    <row r="29" spans="7:9" ht="30" customHeight="1">
      <c r="G29" s="111" t="s">
        <v>138</v>
      </c>
      <c r="H29" s="111" t="s">
        <v>346</v>
      </c>
      <c r="I29" s="111" t="s">
        <v>347</v>
      </c>
    </row>
    <row r="30" spans="7:9" ht="30" customHeight="1">
      <c r="G30" s="111" t="s">
        <v>138</v>
      </c>
      <c r="H30" s="111" t="s">
        <v>348</v>
      </c>
      <c r="I30" s="111" t="s">
        <v>349</v>
      </c>
    </row>
    <row r="31" spans="7:9" ht="30" customHeight="1">
      <c r="G31" s="111" t="s">
        <v>138</v>
      </c>
      <c r="H31" s="111" t="s">
        <v>350</v>
      </c>
      <c r="I31" s="111" t="s">
        <v>351</v>
      </c>
    </row>
    <row r="32" spans="7:9" ht="30" customHeight="1">
      <c r="G32" s="111" t="s">
        <v>138</v>
      </c>
      <c r="H32" s="111" t="s">
        <v>352</v>
      </c>
      <c r="I32" s="111" t="s">
        <v>353</v>
      </c>
    </row>
    <row r="33" spans="7:9" ht="30" customHeight="1">
      <c r="G33" s="111" t="s">
        <v>138</v>
      </c>
      <c r="H33" s="111" t="s">
        <v>354</v>
      </c>
      <c r="I33" s="111" t="s">
        <v>355</v>
      </c>
    </row>
    <row r="34" spans="7:9" ht="30" customHeight="1">
      <c r="G34" s="111" t="s">
        <v>138</v>
      </c>
      <c r="H34" s="111" t="s">
        <v>356</v>
      </c>
      <c r="I34" s="111" t="s">
        <v>357</v>
      </c>
    </row>
    <row r="35" spans="7:9" ht="30" customHeight="1">
      <c r="G35" s="111" t="s">
        <v>138</v>
      </c>
      <c r="H35" s="111" t="s">
        <v>358</v>
      </c>
      <c r="I35" s="111" t="s">
        <v>359</v>
      </c>
    </row>
    <row r="36" spans="7:9" ht="30" customHeight="1">
      <c r="G36" s="111" t="s">
        <v>138</v>
      </c>
      <c r="H36" s="111" t="s">
        <v>360</v>
      </c>
      <c r="I36" s="111" t="s">
        <v>361</v>
      </c>
    </row>
    <row r="37" spans="7:9" ht="30" customHeight="1">
      <c r="G37" s="111" t="s">
        <v>138</v>
      </c>
      <c r="H37" s="111" t="s">
        <v>362</v>
      </c>
      <c r="I37" s="111" t="s">
        <v>363</v>
      </c>
    </row>
    <row r="38" spans="7:9" ht="30" customHeight="1">
      <c r="G38" s="111" t="s">
        <v>138</v>
      </c>
      <c r="H38" s="111" t="s">
        <v>364</v>
      </c>
      <c r="I38" s="111" t="s">
        <v>365</v>
      </c>
    </row>
    <row r="39" spans="7:9" ht="30" customHeight="1">
      <c r="G39" s="111" t="s">
        <v>138</v>
      </c>
      <c r="H39" s="111" t="s">
        <v>366</v>
      </c>
      <c r="I39" s="111" t="s">
        <v>349</v>
      </c>
    </row>
    <row r="40" spans="7:9" ht="30" customHeight="1">
      <c r="G40" s="111" t="s">
        <v>296</v>
      </c>
      <c r="H40" s="111" t="s">
        <v>367</v>
      </c>
      <c r="I40" s="111" t="s">
        <v>368</v>
      </c>
    </row>
    <row r="41" spans="7:9" ht="30" customHeight="1">
      <c r="G41" s="111" t="s">
        <v>296</v>
      </c>
      <c r="H41" s="111" t="s">
        <v>369</v>
      </c>
      <c r="I41" s="111" t="s">
        <v>370</v>
      </c>
    </row>
    <row r="42" spans="7:9" ht="30" customHeight="1">
      <c r="G42" s="111" t="s">
        <v>296</v>
      </c>
      <c r="H42" s="111" t="s">
        <v>371</v>
      </c>
      <c r="I42" s="111" t="s">
        <v>372</v>
      </c>
    </row>
    <row r="43" spans="7:9" ht="30" customHeight="1">
      <c r="G43" s="111" t="s">
        <v>296</v>
      </c>
      <c r="H43" s="111" t="s">
        <v>373</v>
      </c>
      <c r="I43" s="111" t="s">
        <v>374</v>
      </c>
    </row>
    <row r="44" spans="7:9" ht="30" customHeight="1">
      <c r="G44" s="111" t="s">
        <v>296</v>
      </c>
      <c r="H44" s="111" t="s">
        <v>375</v>
      </c>
      <c r="I44" s="111" t="s">
        <v>376</v>
      </c>
    </row>
    <row r="45" spans="7:9" ht="30" customHeight="1">
      <c r="G45" s="111" t="s">
        <v>296</v>
      </c>
      <c r="H45" s="111" t="s">
        <v>377</v>
      </c>
      <c r="I45" s="111" t="s">
        <v>376</v>
      </c>
    </row>
    <row r="46" spans="7:9" ht="30" customHeight="1">
      <c r="G46" s="111" t="s">
        <v>296</v>
      </c>
      <c r="H46" s="111" t="s">
        <v>378</v>
      </c>
      <c r="I46" s="111" t="s">
        <v>376</v>
      </c>
    </row>
    <row r="47" spans="7:9" ht="30" customHeight="1">
      <c r="G47" s="111" t="s">
        <v>296</v>
      </c>
      <c r="H47" s="111" t="s">
        <v>379</v>
      </c>
      <c r="I47" s="111" t="s">
        <v>376</v>
      </c>
    </row>
    <row r="48" spans="7:9" ht="30" customHeight="1">
      <c r="G48" s="111" t="s">
        <v>296</v>
      </c>
      <c r="H48" s="111" t="s">
        <v>380</v>
      </c>
      <c r="I48" s="111" t="s">
        <v>372</v>
      </c>
    </row>
    <row r="49" spans="7:9" ht="30" customHeight="1">
      <c r="G49" s="111" t="s">
        <v>296</v>
      </c>
      <c r="H49" s="111" t="s">
        <v>381</v>
      </c>
      <c r="I49" s="111" t="s">
        <v>382</v>
      </c>
    </row>
    <row r="50" spans="7:9" ht="30" customHeight="1">
      <c r="G50" s="111" t="s">
        <v>296</v>
      </c>
      <c r="H50" s="111" t="s">
        <v>383</v>
      </c>
      <c r="I50" s="111" t="s">
        <v>376</v>
      </c>
    </row>
    <row r="51" spans="7:9" ht="30" customHeight="1">
      <c r="G51" s="111" t="s">
        <v>296</v>
      </c>
      <c r="H51" s="111" t="s">
        <v>384</v>
      </c>
      <c r="I51" s="111" t="s">
        <v>376</v>
      </c>
    </row>
    <row r="52" spans="7:9" ht="30" customHeight="1">
      <c r="G52" s="111" t="s">
        <v>302</v>
      </c>
      <c r="H52" s="111" t="s">
        <v>385</v>
      </c>
      <c r="I52" s="111" t="s">
        <v>386</v>
      </c>
    </row>
    <row r="53" spans="7:9" ht="30" customHeight="1">
      <c r="G53" s="111" t="s">
        <v>302</v>
      </c>
      <c r="H53" s="111" t="s">
        <v>387</v>
      </c>
      <c r="I53" s="111" t="s">
        <v>388</v>
      </c>
    </row>
    <row r="54" spans="7:9" ht="30" customHeight="1">
      <c r="G54" s="111" t="s">
        <v>302</v>
      </c>
      <c r="H54" s="111" t="s">
        <v>389</v>
      </c>
      <c r="I54" s="111" t="s">
        <v>390</v>
      </c>
    </row>
    <row r="55" spans="7:9" ht="30" customHeight="1">
      <c r="G55" s="111" t="s">
        <v>302</v>
      </c>
      <c r="H55" s="111" t="s">
        <v>391</v>
      </c>
      <c r="I55" s="111" t="s">
        <v>386</v>
      </c>
    </row>
    <row r="56" spans="7:9" ht="30" customHeight="1">
      <c r="G56" s="111" t="s">
        <v>302</v>
      </c>
      <c r="H56" s="111" t="s">
        <v>392</v>
      </c>
      <c r="I56" s="111" t="s">
        <v>390</v>
      </c>
    </row>
    <row r="57" spans="7:9" ht="30" customHeight="1">
      <c r="G57" s="111" t="s">
        <v>302</v>
      </c>
      <c r="H57" s="111" t="s">
        <v>393</v>
      </c>
    </row>
    <row r="58" spans="7:9" ht="30" customHeight="1">
      <c r="G58" s="111" t="s">
        <v>302</v>
      </c>
      <c r="H58" s="111" t="s">
        <v>394</v>
      </c>
      <c r="I58" s="111" t="s">
        <v>390</v>
      </c>
    </row>
    <row r="59" spans="7:9" ht="30" customHeight="1">
      <c r="G59" s="111" t="s">
        <v>206</v>
      </c>
      <c r="H59" s="111" t="s">
        <v>395</v>
      </c>
      <c r="I59" s="111" t="s">
        <v>396</v>
      </c>
    </row>
    <row r="60" spans="7:9" ht="30" customHeight="1">
      <c r="G60" s="111" t="s">
        <v>206</v>
      </c>
      <c r="H60" s="111" t="s">
        <v>397</v>
      </c>
      <c r="I60" s="111" t="s">
        <v>398</v>
      </c>
    </row>
    <row r="61" spans="7:9" ht="30" customHeight="1">
      <c r="G61" s="111" t="s">
        <v>206</v>
      </c>
      <c r="H61" s="111" t="s">
        <v>399</v>
      </c>
      <c r="I61" s="111" t="s">
        <v>400</v>
      </c>
    </row>
    <row r="62" spans="7:9" ht="30" customHeight="1">
      <c r="G62" s="111" t="s">
        <v>206</v>
      </c>
      <c r="H62" s="111" t="s">
        <v>401</v>
      </c>
      <c r="I62" s="111" t="s">
        <v>402</v>
      </c>
    </row>
    <row r="63" spans="7:9" ht="30" customHeight="1">
      <c r="G63" s="111" t="s">
        <v>206</v>
      </c>
      <c r="H63" s="111" t="s">
        <v>403</v>
      </c>
      <c r="I63" s="111" t="s">
        <v>404</v>
      </c>
    </row>
    <row r="64" spans="7:9" ht="30" customHeight="1">
      <c r="G64" s="111" t="s">
        <v>206</v>
      </c>
      <c r="H64" s="111" t="s">
        <v>405</v>
      </c>
      <c r="I64" s="111" t="s">
        <v>406</v>
      </c>
    </row>
    <row r="65" spans="7:9" ht="30" customHeight="1">
      <c r="G65" s="111" t="s">
        <v>206</v>
      </c>
      <c r="H65" s="111" t="s">
        <v>407</v>
      </c>
      <c r="I65" s="111" t="s">
        <v>408</v>
      </c>
    </row>
    <row r="66" spans="7:9" ht="30" customHeight="1">
      <c r="G66" s="111" t="s">
        <v>206</v>
      </c>
      <c r="H66" s="111" t="s">
        <v>409</v>
      </c>
      <c r="I66" s="111" t="s">
        <v>410</v>
      </c>
    </row>
    <row r="67" spans="7:9" ht="30" customHeight="1">
      <c r="G67" s="111" t="s">
        <v>206</v>
      </c>
      <c r="H67" s="111" t="s">
        <v>411</v>
      </c>
      <c r="I67" s="111" t="s">
        <v>412</v>
      </c>
    </row>
    <row r="68" spans="7:9" ht="30" customHeight="1">
      <c r="G68" s="111" t="s">
        <v>206</v>
      </c>
      <c r="H68" s="111" t="s">
        <v>413</v>
      </c>
      <c r="I68" s="111" t="s">
        <v>414</v>
      </c>
    </row>
    <row r="69" spans="7:9" ht="30" customHeight="1">
      <c r="G69" s="111" t="s">
        <v>206</v>
      </c>
      <c r="H69" s="111" t="s">
        <v>415</v>
      </c>
      <c r="I69" s="111" t="s">
        <v>416</v>
      </c>
    </row>
    <row r="70" spans="7:9" ht="30" customHeight="1">
      <c r="G70" s="111" t="s">
        <v>206</v>
      </c>
      <c r="H70" s="111" t="s">
        <v>417</v>
      </c>
      <c r="I70" s="111" t="s">
        <v>416</v>
      </c>
    </row>
    <row r="71" spans="7:9" ht="30" customHeight="1">
      <c r="G71" s="111" t="s">
        <v>206</v>
      </c>
      <c r="H71" s="111" t="s">
        <v>418</v>
      </c>
      <c r="I71" s="111" t="s">
        <v>419</v>
      </c>
    </row>
    <row r="72" spans="7:9" ht="30" customHeight="1">
      <c r="G72" s="111" t="s">
        <v>206</v>
      </c>
      <c r="H72" s="111" t="s">
        <v>420</v>
      </c>
      <c r="I72" s="111" t="s">
        <v>421</v>
      </c>
    </row>
    <row r="73" spans="7:9" ht="30" customHeight="1">
      <c r="G73" s="111" t="s">
        <v>206</v>
      </c>
      <c r="H73" s="111" t="s">
        <v>422</v>
      </c>
      <c r="I73" s="111" t="s">
        <v>421</v>
      </c>
    </row>
    <row r="74" spans="7:9" ht="30" customHeight="1">
      <c r="G74" s="111" t="s">
        <v>206</v>
      </c>
      <c r="H74" s="111" t="s">
        <v>423</v>
      </c>
      <c r="I74" s="111" t="s">
        <v>424</v>
      </c>
    </row>
    <row r="75" spans="7:9" ht="30" customHeight="1">
      <c r="G75" s="111" t="s">
        <v>206</v>
      </c>
      <c r="H75" s="111" t="s">
        <v>425</v>
      </c>
      <c r="I75" s="111" t="s">
        <v>426</v>
      </c>
    </row>
    <row r="76" spans="7:9" ht="30" customHeight="1">
      <c r="G76" s="111" t="s">
        <v>206</v>
      </c>
      <c r="H76" s="111" t="s">
        <v>427</v>
      </c>
      <c r="I76" s="111" t="s">
        <v>428</v>
      </c>
    </row>
    <row r="77" spans="7:9" ht="30" customHeight="1">
      <c r="G77" s="111" t="s">
        <v>206</v>
      </c>
      <c r="H77" s="111" t="s">
        <v>429</v>
      </c>
      <c r="I77" s="111" t="s">
        <v>430</v>
      </c>
    </row>
    <row r="78" spans="7:9" ht="30" customHeight="1">
      <c r="G78" s="111" t="s">
        <v>206</v>
      </c>
      <c r="H78" s="111" t="s">
        <v>431</v>
      </c>
      <c r="I78" s="111" t="s">
        <v>432</v>
      </c>
    </row>
    <row r="79" spans="7:9" ht="30" customHeight="1">
      <c r="G79" s="111" t="s">
        <v>206</v>
      </c>
      <c r="H79" s="111" t="s">
        <v>433</v>
      </c>
      <c r="I79" s="111" t="s">
        <v>434</v>
      </c>
    </row>
    <row r="80" spans="7:9" ht="30" customHeight="1">
      <c r="G80" s="111" t="s">
        <v>206</v>
      </c>
      <c r="H80" s="111" t="s">
        <v>435</v>
      </c>
      <c r="I80" s="111" t="s">
        <v>436</v>
      </c>
    </row>
    <row r="81" spans="7:9" ht="30" customHeight="1">
      <c r="G81" s="111" t="s">
        <v>206</v>
      </c>
      <c r="H81" s="111" t="s">
        <v>437</v>
      </c>
      <c r="I81" s="111" t="s">
        <v>438</v>
      </c>
    </row>
    <row r="82" spans="7:9" ht="30" customHeight="1">
      <c r="G82" s="111" t="s">
        <v>206</v>
      </c>
      <c r="H82" s="111" t="s">
        <v>439</v>
      </c>
      <c r="I82" s="111" t="s">
        <v>440</v>
      </c>
    </row>
    <row r="83" spans="7:9" ht="30" customHeight="1">
      <c r="G83" s="111" t="s">
        <v>206</v>
      </c>
      <c r="H83" s="111" t="s">
        <v>441</v>
      </c>
      <c r="I83" s="111" t="s">
        <v>442</v>
      </c>
    </row>
    <row r="84" spans="7:9" ht="30" customHeight="1">
      <c r="G84" s="111" t="s">
        <v>206</v>
      </c>
      <c r="H84" s="111" t="s">
        <v>443</v>
      </c>
      <c r="I84" s="111" t="s">
        <v>444</v>
      </c>
    </row>
    <row r="85" spans="7:9" ht="30" customHeight="1">
      <c r="G85" s="111" t="s">
        <v>206</v>
      </c>
      <c r="H85" s="111" t="s">
        <v>445</v>
      </c>
      <c r="I85" s="111" t="s">
        <v>446</v>
      </c>
    </row>
    <row r="86" spans="7:9" ht="30" customHeight="1">
      <c r="G86" s="111" t="s">
        <v>206</v>
      </c>
      <c r="H86" s="111" t="s">
        <v>447</v>
      </c>
      <c r="I86" s="111" t="s">
        <v>448</v>
      </c>
    </row>
    <row r="87" spans="7:9" ht="30" customHeight="1">
      <c r="G87" s="111" t="s">
        <v>206</v>
      </c>
      <c r="H87" s="111" t="s">
        <v>449</v>
      </c>
      <c r="I87" s="111" t="s">
        <v>432</v>
      </c>
    </row>
    <row r="88" spans="7:9" ht="30" customHeight="1">
      <c r="G88" s="111" t="s">
        <v>206</v>
      </c>
      <c r="H88" s="111" t="s">
        <v>450</v>
      </c>
      <c r="I88" s="111" t="s">
        <v>432</v>
      </c>
    </row>
    <row r="89" spans="7:9" ht="30" customHeight="1">
      <c r="G89" s="111" t="s">
        <v>206</v>
      </c>
      <c r="H89" s="111" t="s">
        <v>451</v>
      </c>
      <c r="I89" s="111" t="s">
        <v>440</v>
      </c>
    </row>
    <row r="90" spans="7:9" ht="30" customHeight="1">
      <c r="G90" s="111" t="s">
        <v>206</v>
      </c>
      <c r="H90" s="111" t="s">
        <v>452</v>
      </c>
      <c r="I90" s="111" t="s">
        <v>440</v>
      </c>
    </row>
    <row r="91" spans="7:9" ht="30" customHeight="1">
      <c r="G91" s="111" t="s">
        <v>206</v>
      </c>
      <c r="H91" s="111" t="s">
        <v>453</v>
      </c>
      <c r="I91" s="111" t="s">
        <v>454</v>
      </c>
    </row>
    <row r="92" spans="7:9" ht="30" customHeight="1">
      <c r="G92" s="111" t="s">
        <v>290</v>
      </c>
      <c r="H92" s="111" t="s">
        <v>455</v>
      </c>
      <c r="I92" s="111" t="s">
        <v>456</v>
      </c>
    </row>
    <row r="93" spans="7:9" ht="30" customHeight="1">
      <c r="G93" s="111" t="s">
        <v>290</v>
      </c>
      <c r="H93" s="111" t="s">
        <v>457</v>
      </c>
      <c r="I93" s="111" t="s">
        <v>458</v>
      </c>
    </row>
    <row r="94" spans="7:9" ht="30" customHeight="1">
      <c r="G94" s="111" t="s">
        <v>290</v>
      </c>
      <c r="H94" s="111" t="s">
        <v>459</v>
      </c>
      <c r="I94" s="111" t="s">
        <v>456</v>
      </c>
    </row>
    <row r="95" spans="7:9" ht="30" customHeight="1">
      <c r="G95" s="111" t="s">
        <v>290</v>
      </c>
      <c r="H95" s="111" t="s">
        <v>460</v>
      </c>
      <c r="I95" s="111" t="s">
        <v>461</v>
      </c>
    </row>
    <row r="96" spans="7:9" ht="30" customHeight="1">
      <c r="G96" s="111" t="s">
        <v>290</v>
      </c>
      <c r="H96" s="111" t="s">
        <v>462</v>
      </c>
      <c r="I96" s="111" t="s">
        <v>463</v>
      </c>
    </row>
    <row r="97" spans="7:9" ht="30" customHeight="1">
      <c r="G97" s="111" t="s">
        <v>290</v>
      </c>
      <c r="H97" s="111" t="s">
        <v>464</v>
      </c>
      <c r="I97" s="111" t="s">
        <v>465</v>
      </c>
    </row>
    <row r="98" spans="7:9" ht="30" customHeight="1">
      <c r="G98" s="111" t="s">
        <v>290</v>
      </c>
      <c r="H98" s="111" t="s">
        <v>466</v>
      </c>
      <c r="I98" s="111" t="s">
        <v>467</v>
      </c>
    </row>
    <row r="99" spans="7:9" ht="30" customHeight="1">
      <c r="G99" s="111" t="s">
        <v>290</v>
      </c>
      <c r="H99" s="111" t="s">
        <v>468</v>
      </c>
      <c r="I99" s="111" t="s">
        <v>456</v>
      </c>
    </row>
    <row r="100" spans="7:9" ht="30" customHeight="1">
      <c r="G100" s="111" t="s">
        <v>290</v>
      </c>
      <c r="H100" s="111" t="s">
        <v>469</v>
      </c>
      <c r="I100" s="111" t="s">
        <v>470</v>
      </c>
    </row>
    <row r="101" spans="7:9" ht="30" customHeight="1">
      <c r="G101" s="111" t="s">
        <v>290</v>
      </c>
      <c r="H101" s="111" t="s">
        <v>471</v>
      </c>
      <c r="I101" s="111" t="s">
        <v>456</v>
      </c>
    </row>
    <row r="102" spans="7:9" ht="30" customHeight="1">
      <c r="G102" s="111" t="s">
        <v>290</v>
      </c>
      <c r="H102" s="111" t="s">
        <v>472</v>
      </c>
      <c r="I102" s="111" t="s">
        <v>473</v>
      </c>
    </row>
    <row r="103" spans="7:9" ht="30" customHeight="1">
      <c r="G103" s="111" t="s">
        <v>290</v>
      </c>
      <c r="H103" s="111" t="s">
        <v>474</v>
      </c>
      <c r="I103" s="111" t="s">
        <v>475</v>
      </c>
    </row>
    <row r="104" spans="7:9" ht="30" customHeight="1">
      <c r="G104" s="111" t="s">
        <v>290</v>
      </c>
      <c r="H104" s="111" t="s">
        <v>476</v>
      </c>
      <c r="I104" s="111" t="s">
        <v>477</v>
      </c>
    </row>
    <row r="105" spans="7:9" ht="30" customHeight="1">
      <c r="G105" s="111" t="s">
        <v>290</v>
      </c>
      <c r="H105" s="111" t="s">
        <v>478</v>
      </c>
      <c r="I105" s="111" t="s">
        <v>479</v>
      </c>
    </row>
    <row r="106" spans="7:9" ht="30" customHeight="1">
      <c r="G106" s="111" t="s">
        <v>290</v>
      </c>
      <c r="H106" s="111" t="s">
        <v>480</v>
      </c>
      <c r="I106" s="111" t="s">
        <v>481</v>
      </c>
    </row>
    <row r="107" spans="7:9" ht="30" customHeight="1">
      <c r="G107" s="111" t="s">
        <v>290</v>
      </c>
      <c r="H107" s="111" t="s">
        <v>482</v>
      </c>
      <c r="I107" s="111" t="s">
        <v>483</v>
      </c>
    </row>
    <row r="108" spans="7:9" ht="30" customHeight="1">
      <c r="G108" s="111" t="s">
        <v>290</v>
      </c>
      <c r="H108" s="111" t="s">
        <v>484</v>
      </c>
      <c r="I108" s="111" t="s">
        <v>485</v>
      </c>
    </row>
    <row r="109" spans="7:9" ht="30" customHeight="1">
      <c r="G109" s="111" t="s">
        <v>290</v>
      </c>
      <c r="H109" s="111" t="s">
        <v>486</v>
      </c>
      <c r="I109" s="111" t="s">
        <v>487</v>
      </c>
    </row>
    <row r="110" spans="7:9" ht="30" customHeight="1">
      <c r="G110" s="111" t="s">
        <v>290</v>
      </c>
      <c r="H110" s="111" t="s">
        <v>488</v>
      </c>
    </row>
    <row r="111" spans="7:9" ht="30" customHeight="1">
      <c r="G111" s="111" t="s">
        <v>290</v>
      </c>
      <c r="H111" s="111" t="s">
        <v>489</v>
      </c>
      <c r="I111" s="111" t="s">
        <v>490</v>
      </c>
    </row>
    <row r="112" spans="7:9" ht="30" customHeight="1">
      <c r="G112" s="111" t="s">
        <v>290</v>
      </c>
      <c r="H112" s="111" t="s">
        <v>491</v>
      </c>
      <c r="I112" s="111" t="s">
        <v>492</v>
      </c>
    </row>
    <row r="113" spans="7:9" ht="30" customHeight="1">
      <c r="G113" s="111" t="s">
        <v>290</v>
      </c>
      <c r="H113" s="111" t="s">
        <v>493</v>
      </c>
      <c r="I113" s="111" t="s">
        <v>494</v>
      </c>
    </row>
    <row r="114" spans="7:9" ht="30" customHeight="1">
      <c r="G114" s="111" t="s">
        <v>290</v>
      </c>
      <c r="H114" s="111" t="s">
        <v>495</v>
      </c>
      <c r="I114" s="111" t="s">
        <v>496</v>
      </c>
    </row>
    <row r="115" spans="7:9" ht="30" customHeight="1">
      <c r="G115" s="111" t="s">
        <v>290</v>
      </c>
      <c r="H115" s="111" t="s">
        <v>497</v>
      </c>
      <c r="I115" s="111" t="s">
        <v>498</v>
      </c>
    </row>
    <row r="116" spans="7:9" ht="30" customHeight="1">
      <c r="G116" s="111" t="s">
        <v>290</v>
      </c>
      <c r="H116" s="111" t="s">
        <v>499</v>
      </c>
      <c r="I116" s="111" t="s">
        <v>500</v>
      </c>
    </row>
    <row r="117" spans="7:9" ht="30" customHeight="1">
      <c r="G117" s="111" t="s">
        <v>290</v>
      </c>
      <c r="H117" s="111" t="s">
        <v>501</v>
      </c>
      <c r="I117" s="111" t="s">
        <v>502</v>
      </c>
    </row>
    <row r="118" spans="7:9" ht="30" customHeight="1">
      <c r="G118" s="111" t="s">
        <v>290</v>
      </c>
      <c r="H118" s="111" t="s">
        <v>503</v>
      </c>
      <c r="I118" s="111" t="s">
        <v>504</v>
      </c>
    </row>
    <row r="119" spans="7:9" ht="30" customHeight="1">
      <c r="G119" s="111" t="s">
        <v>290</v>
      </c>
      <c r="H119" s="111" t="s">
        <v>505</v>
      </c>
      <c r="I119" s="111" t="s">
        <v>506</v>
      </c>
    </row>
    <row r="120" spans="7:9" ht="30" customHeight="1">
      <c r="G120" s="111" t="s">
        <v>290</v>
      </c>
      <c r="H120" s="111" t="s">
        <v>507</v>
      </c>
      <c r="I120" s="111" t="s">
        <v>508</v>
      </c>
    </row>
    <row r="121" spans="7:9" ht="30" customHeight="1">
      <c r="G121" s="111" t="s">
        <v>290</v>
      </c>
      <c r="H121" s="111" t="s">
        <v>509</v>
      </c>
      <c r="I121" s="111" t="s">
        <v>510</v>
      </c>
    </row>
    <row r="122" spans="7:9" ht="30" customHeight="1">
      <c r="G122" s="111" t="s">
        <v>290</v>
      </c>
      <c r="H122" s="111" t="s">
        <v>511</v>
      </c>
      <c r="I122" s="111" t="s">
        <v>512</v>
      </c>
    </row>
    <row r="123" spans="7:9" ht="30" customHeight="1">
      <c r="G123" s="111" t="s">
        <v>290</v>
      </c>
      <c r="H123" s="111" t="s">
        <v>513</v>
      </c>
      <c r="I123" s="111" t="s">
        <v>514</v>
      </c>
    </row>
    <row r="124" spans="7:9" ht="30" customHeight="1">
      <c r="G124" s="111" t="s">
        <v>290</v>
      </c>
      <c r="H124" s="111" t="s">
        <v>515</v>
      </c>
      <c r="I124" s="111" t="s">
        <v>516</v>
      </c>
    </row>
    <row r="125" spans="7:9" ht="30" customHeight="1">
      <c r="G125" s="111" t="s">
        <v>290</v>
      </c>
      <c r="H125" s="111" t="s">
        <v>517</v>
      </c>
      <c r="I125" s="111" t="s">
        <v>518</v>
      </c>
    </row>
    <row r="126" spans="7:9" ht="30" customHeight="1">
      <c r="G126" s="111" t="s">
        <v>290</v>
      </c>
      <c r="H126" s="111" t="s">
        <v>519</v>
      </c>
      <c r="I126" s="111" t="s">
        <v>520</v>
      </c>
    </row>
    <row r="127" spans="7:9" ht="30" customHeight="1">
      <c r="G127" s="111" t="s">
        <v>290</v>
      </c>
      <c r="H127" s="111" t="s">
        <v>521</v>
      </c>
      <c r="I127" s="111" t="s">
        <v>522</v>
      </c>
    </row>
    <row r="128" spans="7:9" ht="30" customHeight="1">
      <c r="G128" s="111" t="s">
        <v>290</v>
      </c>
      <c r="H128" s="111" t="s">
        <v>523</v>
      </c>
      <c r="I128" s="111" t="s">
        <v>524</v>
      </c>
    </row>
    <row r="129" spans="7:9" ht="30" customHeight="1">
      <c r="G129" s="111" t="s">
        <v>290</v>
      </c>
      <c r="H129" s="111" t="s">
        <v>525</v>
      </c>
      <c r="I129" s="111" t="s">
        <v>526</v>
      </c>
    </row>
    <row r="130" spans="7:9" ht="30" customHeight="1">
      <c r="G130" s="111" t="s">
        <v>290</v>
      </c>
      <c r="H130" s="111" t="s">
        <v>527</v>
      </c>
      <c r="I130" s="111" t="s">
        <v>528</v>
      </c>
    </row>
    <row r="131" spans="7:9" ht="30" customHeight="1">
      <c r="G131" s="111" t="s">
        <v>290</v>
      </c>
      <c r="H131" s="111" t="s">
        <v>529</v>
      </c>
      <c r="I131" s="111" t="s">
        <v>530</v>
      </c>
    </row>
    <row r="132" spans="7:9" ht="30" customHeight="1">
      <c r="G132" s="111" t="s">
        <v>290</v>
      </c>
      <c r="H132" s="111" t="s">
        <v>531</v>
      </c>
      <c r="I132" s="111" t="s">
        <v>532</v>
      </c>
    </row>
    <row r="133" spans="7:9" ht="30" customHeight="1">
      <c r="G133" s="111" t="s">
        <v>290</v>
      </c>
      <c r="H133" s="111" t="s">
        <v>533</v>
      </c>
      <c r="I133" s="111" t="s">
        <v>534</v>
      </c>
    </row>
    <row r="134" spans="7:9" ht="30" customHeight="1">
      <c r="G134" s="111" t="s">
        <v>290</v>
      </c>
      <c r="H134" s="111" t="s">
        <v>535</v>
      </c>
      <c r="I134" s="111" t="s">
        <v>536</v>
      </c>
    </row>
    <row r="135" spans="7:9" ht="30" customHeight="1">
      <c r="G135" s="111" t="s">
        <v>290</v>
      </c>
      <c r="H135" s="111" t="s">
        <v>537</v>
      </c>
      <c r="I135" s="111" t="s">
        <v>538</v>
      </c>
    </row>
    <row r="136" spans="7:9" ht="30" customHeight="1">
      <c r="G136" s="111" t="s">
        <v>290</v>
      </c>
      <c r="H136" s="111" t="s">
        <v>539</v>
      </c>
      <c r="I136" s="111" t="s">
        <v>540</v>
      </c>
    </row>
    <row r="137" spans="7:9" ht="30" customHeight="1">
      <c r="G137" s="111" t="s">
        <v>290</v>
      </c>
      <c r="H137" s="111" t="s">
        <v>541</v>
      </c>
      <c r="I137" s="111" t="s">
        <v>542</v>
      </c>
    </row>
    <row r="138" spans="7:9" ht="30" customHeight="1">
      <c r="G138" s="111" t="s">
        <v>290</v>
      </c>
      <c r="H138" s="111" t="s">
        <v>543</v>
      </c>
      <c r="I138" s="111" t="s">
        <v>544</v>
      </c>
    </row>
    <row r="139" spans="7:9" ht="30" customHeight="1">
      <c r="G139" s="111" t="s">
        <v>290</v>
      </c>
      <c r="H139" s="111" t="s">
        <v>545</v>
      </c>
      <c r="I139" s="111" t="s">
        <v>546</v>
      </c>
    </row>
    <row r="140" spans="7:9" ht="30" customHeight="1">
      <c r="G140" s="111" t="s">
        <v>290</v>
      </c>
      <c r="H140" s="111" t="s">
        <v>547</v>
      </c>
      <c r="I140" s="111" t="s">
        <v>548</v>
      </c>
    </row>
    <row r="141" spans="7:9" ht="30" customHeight="1">
      <c r="G141" s="111" t="s">
        <v>290</v>
      </c>
      <c r="H141" s="111" t="s">
        <v>549</v>
      </c>
      <c r="I141" s="111" t="s">
        <v>550</v>
      </c>
    </row>
    <row r="142" spans="7:9" ht="30" customHeight="1">
      <c r="G142" s="111" t="s">
        <v>290</v>
      </c>
      <c r="H142" s="111" t="s">
        <v>551</v>
      </c>
      <c r="I142" s="111" t="s">
        <v>552</v>
      </c>
    </row>
    <row r="143" spans="7:9" ht="30" customHeight="1">
      <c r="G143" s="111" t="s">
        <v>290</v>
      </c>
      <c r="H143" s="111" t="s">
        <v>553</v>
      </c>
      <c r="I143" s="111" t="s">
        <v>554</v>
      </c>
    </row>
    <row r="144" spans="7:9" ht="30" customHeight="1">
      <c r="G144" s="111" t="s">
        <v>290</v>
      </c>
      <c r="H144" s="111" t="s">
        <v>555</v>
      </c>
      <c r="I144" s="111" t="s">
        <v>556</v>
      </c>
    </row>
    <row r="145" spans="7:9" ht="30" customHeight="1">
      <c r="G145" s="111" t="s">
        <v>290</v>
      </c>
      <c r="H145" s="111" t="s">
        <v>557</v>
      </c>
      <c r="I145" s="111" t="s">
        <v>558</v>
      </c>
    </row>
    <row r="146" spans="7:9" ht="30" customHeight="1">
      <c r="G146" s="111" t="s">
        <v>290</v>
      </c>
      <c r="H146" s="111" t="s">
        <v>559</v>
      </c>
      <c r="I146" s="111" t="s">
        <v>560</v>
      </c>
    </row>
    <row r="147" spans="7:9" ht="30" customHeight="1">
      <c r="G147" s="111" t="s">
        <v>290</v>
      </c>
      <c r="H147" s="111" t="s">
        <v>561</v>
      </c>
      <c r="I147" s="111" t="s">
        <v>560</v>
      </c>
    </row>
    <row r="148" spans="7:9" ht="30" customHeight="1">
      <c r="G148" s="111" t="s">
        <v>307</v>
      </c>
      <c r="H148" s="111" t="s">
        <v>562</v>
      </c>
      <c r="I148" s="111" t="s">
        <v>563</v>
      </c>
    </row>
    <row r="149" spans="7:9" ht="30" customHeight="1">
      <c r="G149" s="111" t="s">
        <v>307</v>
      </c>
      <c r="H149" s="111" t="s">
        <v>564</v>
      </c>
      <c r="I149" s="111" t="s">
        <v>565</v>
      </c>
    </row>
    <row r="150" spans="7:9" ht="30" customHeight="1">
      <c r="G150" s="111" t="s">
        <v>566</v>
      </c>
      <c r="H150" s="111" t="s">
        <v>567</v>
      </c>
      <c r="I150" s="111" t="s">
        <v>568</v>
      </c>
    </row>
    <row r="151" spans="7:9" ht="30" customHeight="1">
      <c r="G151" s="111" t="s">
        <v>566</v>
      </c>
      <c r="H151" s="111" t="s">
        <v>569</v>
      </c>
      <c r="I151" s="111" t="s">
        <v>570</v>
      </c>
    </row>
    <row r="152" spans="7:9" ht="30" customHeight="1">
      <c r="G152" s="111" t="s">
        <v>566</v>
      </c>
      <c r="H152" s="111" t="s">
        <v>571</v>
      </c>
      <c r="I152" s="111" t="s">
        <v>570</v>
      </c>
    </row>
    <row r="153" spans="7:9" ht="30" customHeight="1">
      <c r="G153" s="111" t="s">
        <v>566</v>
      </c>
      <c r="H153" s="111" t="s">
        <v>572</v>
      </c>
      <c r="I153" s="111" t="s">
        <v>573</v>
      </c>
    </row>
    <row r="154" spans="7:9" ht="30" customHeight="1">
      <c r="G154" s="111" t="s">
        <v>566</v>
      </c>
      <c r="H154" s="111" t="s">
        <v>574</v>
      </c>
      <c r="I154" s="111" t="s">
        <v>575</v>
      </c>
    </row>
    <row r="155" spans="7:9" ht="30" customHeight="1">
      <c r="G155" s="111" t="s">
        <v>566</v>
      </c>
      <c r="H155" s="111" t="s">
        <v>576</v>
      </c>
      <c r="I155" s="111" t="s">
        <v>577</v>
      </c>
    </row>
    <row r="156" spans="7:9" ht="30" customHeight="1">
      <c r="G156" s="111" t="s">
        <v>566</v>
      </c>
      <c r="H156" s="111" t="s">
        <v>578</v>
      </c>
      <c r="I156" s="111" t="s">
        <v>579</v>
      </c>
    </row>
    <row r="157" spans="7:9" ht="30" customHeight="1">
      <c r="G157" s="111" t="s">
        <v>566</v>
      </c>
      <c r="H157" s="111" t="s">
        <v>580</v>
      </c>
      <c r="I157" s="111" t="s">
        <v>579</v>
      </c>
    </row>
    <row r="158" spans="7:9" ht="30" customHeight="1">
      <c r="G158" s="111" t="s">
        <v>566</v>
      </c>
      <c r="H158" s="111" t="s">
        <v>581</v>
      </c>
      <c r="I158" s="111" t="s">
        <v>568</v>
      </c>
    </row>
    <row r="159" spans="7:9" ht="30" customHeight="1">
      <c r="G159" s="111" t="s">
        <v>566</v>
      </c>
      <c r="H159" s="111" t="s">
        <v>582</v>
      </c>
      <c r="I159" s="111" t="s">
        <v>568</v>
      </c>
    </row>
    <row r="160" spans="7:9" ht="30" customHeight="1">
      <c r="G160" s="111" t="s">
        <v>566</v>
      </c>
      <c r="H160" s="111" t="s">
        <v>583</v>
      </c>
      <c r="I160" s="111" t="s">
        <v>573</v>
      </c>
    </row>
    <row r="161" spans="7:9" ht="30" customHeight="1">
      <c r="G161" s="111" t="s">
        <v>566</v>
      </c>
      <c r="H161" s="111" t="s">
        <v>584</v>
      </c>
      <c r="I161" s="111" t="s">
        <v>585</v>
      </c>
    </row>
    <row r="162" spans="7:9" ht="30" customHeight="1">
      <c r="G162" s="111" t="s">
        <v>566</v>
      </c>
      <c r="H162" s="111" t="s">
        <v>586</v>
      </c>
      <c r="I162" s="111" t="s">
        <v>587</v>
      </c>
    </row>
    <row r="163" spans="7:9" ht="30" customHeight="1">
      <c r="G163" s="111" t="s">
        <v>566</v>
      </c>
      <c r="H163" s="111" t="s">
        <v>588</v>
      </c>
      <c r="I163" s="111" t="s">
        <v>589</v>
      </c>
    </row>
  </sheetData>
  <mergeCells count="1">
    <mergeCell ref="A1:E1"/>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B18" sqref="B18"/>
    </sheetView>
  </sheetViews>
  <sheetFormatPr defaultColWidth="8.69140625" defaultRowHeight="15"/>
  <cols>
    <col min="1" max="1" width="25.15234375" style="25" customWidth="1"/>
    <col min="2" max="2" width="51.69140625" style="25" bestFit="1" customWidth="1"/>
    <col min="3" max="3" width="10.84375" style="25" customWidth="1"/>
    <col min="4" max="4" width="10.15234375" style="25" bestFit="1" customWidth="1"/>
    <col min="5" max="16384" width="8.69140625" style="25"/>
  </cols>
  <sheetData>
    <row r="1" spans="1:4" ht="15.45">
      <c r="A1" s="150" t="s">
        <v>590</v>
      </c>
      <c r="B1" s="150"/>
      <c r="C1" s="150"/>
      <c r="D1" s="150"/>
    </row>
    <row r="2" spans="1:4" ht="15.45">
      <c r="A2" s="139" t="s">
        <v>286</v>
      </c>
      <c r="B2" s="139" t="s">
        <v>591</v>
      </c>
      <c r="C2" s="139" t="s">
        <v>592</v>
      </c>
      <c r="D2" s="139" t="s">
        <v>71</v>
      </c>
    </row>
    <row r="3" spans="1:4" ht="15.45">
      <c r="A3" s="16" t="s">
        <v>590</v>
      </c>
      <c r="B3" s="46" t="s">
        <v>593</v>
      </c>
      <c r="C3" s="106">
        <v>1</v>
      </c>
      <c r="D3" s="48">
        <v>355</v>
      </c>
    </row>
    <row r="4" spans="1:4" ht="15.45">
      <c r="A4" s="16"/>
      <c r="B4" s="46" t="s">
        <v>594</v>
      </c>
      <c r="C4" s="106">
        <v>1</v>
      </c>
      <c r="D4" s="48">
        <v>335</v>
      </c>
    </row>
    <row r="5" spans="1:4" ht="15.45">
      <c r="A5" s="16"/>
      <c r="B5" s="46" t="s">
        <v>595</v>
      </c>
      <c r="C5" s="106">
        <v>1</v>
      </c>
      <c r="D5" s="48">
        <v>280</v>
      </c>
    </row>
    <row r="6" spans="1:4" ht="15.45">
      <c r="A6" s="16"/>
      <c r="B6" s="46" t="s">
        <v>596</v>
      </c>
      <c r="C6" s="106">
        <v>1</v>
      </c>
      <c r="D6" s="48">
        <v>30</v>
      </c>
    </row>
    <row r="7" spans="1:4" ht="15.45">
      <c r="A7" s="16"/>
      <c r="B7" s="46" t="s">
        <v>597</v>
      </c>
      <c r="C7" s="106">
        <v>2</v>
      </c>
      <c r="D7" s="48">
        <v>315</v>
      </c>
    </row>
    <row r="8" spans="1:4" ht="15.45">
      <c r="A8" s="16"/>
      <c r="B8" s="46" t="s">
        <v>598</v>
      </c>
      <c r="C8" s="106">
        <v>2</v>
      </c>
      <c r="D8" s="48">
        <v>60</v>
      </c>
    </row>
    <row r="9" spans="1:4" ht="15.45">
      <c r="A9" s="16"/>
      <c r="B9" s="46" t="s">
        <v>599</v>
      </c>
      <c r="C9" s="106">
        <v>2</v>
      </c>
      <c r="D9" s="48">
        <v>135</v>
      </c>
    </row>
    <row r="10" spans="1:4" ht="15.45">
      <c r="A10" s="16"/>
      <c r="B10" s="46" t="s">
        <v>600</v>
      </c>
      <c r="C10" s="106">
        <v>2</v>
      </c>
      <c r="D10" s="48">
        <v>130</v>
      </c>
    </row>
    <row r="11" spans="1:4" ht="15.45">
      <c r="A11" s="16"/>
      <c r="B11" s="46" t="s">
        <v>601</v>
      </c>
      <c r="C11" s="106">
        <v>2</v>
      </c>
      <c r="D11" s="48">
        <v>78</v>
      </c>
    </row>
    <row r="12" spans="1:4" ht="15.45">
      <c r="A12" s="16"/>
      <c r="B12" s="46" t="s">
        <v>602</v>
      </c>
      <c r="C12" s="106">
        <v>2</v>
      </c>
      <c r="D12" s="48">
        <v>87</v>
      </c>
    </row>
    <row r="13" spans="1:4" ht="15.45">
      <c r="A13" s="16"/>
      <c r="B13" s="46" t="s">
        <v>603</v>
      </c>
      <c r="C13" s="106">
        <v>2</v>
      </c>
      <c r="D13" s="48">
        <v>175</v>
      </c>
    </row>
    <row r="14" spans="1:4" ht="15.45">
      <c r="A14" s="16"/>
      <c r="B14" s="46" t="s">
        <v>604</v>
      </c>
      <c r="C14" s="106">
        <v>3</v>
      </c>
      <c r="D14" s="48">
        <v>411</v>
      </c>
    </row>
    <row r="15" spans="1:4" ht="15.45">
      <c r="A15" s="16"/>
      <c r="B15" s="46" t="s">
        <v>605</v>
      </c>
      <c r="C15" s="106">
        <v>3</v>
      </c>
      <c r="D15" s="48">
        <v>1157</v>
      </c>
    </row>
    <row r="16" spans="1:4" ht="15.45">
      <c r="A16" s="16"/>
      <c r="B16" s="46" t="s">
        <v>606</v>
      </c>
      <c r="C16" s="106">
        <v>3</v>
      </c>
      <c r="D16" s="48">
        <v>177</v>
      </c>
    </row>
    <row r="17" spans="1:4" ht="15.45">
      <c r="A17" s="16"/>
      <c r="B17" s="46" t="s">
        <v>607</v>
      </c>
      <c r="C17" s="106">
        <v>3</v>
      </c>
      <c r="D17" s="48">
        <v>40</v>
      </c>
    </row>
    <row r="18" spans="1:4" ht="15.45">
      <c r="A18" s="16"/>
      <c r="B18" s="46" t="s">
        <v>608</v>
      </c>
      <c r="C18" s="106">
        <v>3</v>
      </c>
      <c r="D18" s="48">
        <v>562</v>
      </c>
    </row>
    <row r="19" spans="1:4" ht="15.45">
      <c r="A19" s="16"/>
      <c r="B19" s="46" t="s">
        <v>609</v>
      </c>
      <c r="C19" s="106">
        <v>3</v>
      </c>
      <c r="D19" s="48">
        <v>1623</v>
      </c>
    </row>
    <row r="20" spans="1:4" ht="15.45">
      <c r="A20" s="16"/>
      <c r="B20" s="46" t="s">
        <v>610</v>
      </c>
      <c r="C20" s="106">
        <v>3</v>
      </c>
      <c r="D20" s="48">
        <v>832</v>
      </c>
    </row>
    <row r="21" spans="1:4" ht="15.45">
      <c r="A21" s="16"/>
      <c r="B21" s="46" t="s">
        <v>611</v>
      </c>
      <c r="C21" s="106">
        <v>3</v>
      </c>
      <c r="D21" s="48">
        <v>100</v>
      </c>
    </row>
    <row r="22" spans="1:4" ht="15.45">
      <c r="A22" s="16"/>
      <c r="B22" s="46" t="s">
        <v>612</v>
      </c>
      <c r="C22" s="106">
        <v>3</v>
      </c>
      <c r="D22" s="48">
        <v>858</v>
      </c>
    </row>
    <row r="23" spans="1:4" ht="15.45">
      <c r="A23" s="16"/>
      <c r="B23" s="46" t="s">
        <v>613</v>
      </c>
      <c r="C23" s="106">
        <v>3</v>
      </c>
      <c r="D23" s="48">
        <v>1707</v>
      </c>
    </row>
    <row r="24" spans="1:4" ht="15.45">
      <c r="A24" s="16"/>
      <c r="B24" s="46" t="s">
        <v>614</v>
      </c>
      <c r="C24" s="106">
        <v>3</v>
      </c>
      <c r="D24" s="48">
        <v>260</v>
      </c>
    </row>
    <row r="25" spans="1:4" ht="15.45">
      <c r="A25" s="16"/>
      <c r="B25" s="46" t="s">
        <v>615</v>
      </c>
      <c r="C25" s="106">
        <v>3</v>
      </c>
      <c r="D25" s="48">
        <v>93</v>
      </c>
    </row>
    <row r="26" spans="1:4" ht="15.45">
      <c r="A26" s="16"/>
      <c r="B26" s="46" t="s">
        <v>616</v>
      </c>
      <c r="C26" s="106">
        <v>3</v>
      </c>
      <c r="D26" s="48">
        <v>1403</v>
      </c>
    </row>
    <row r="27" spans="1:4" ht="15.45">
      <c r="A27" s="16"/>
      <c r="B27" s="46" t="s">
        <v>617</v>
      </c>
      <c r="C27" s="106">
        <v>3</v>
      </c>
      <c r="D27" s="48">
        <v>1687</v>
      </c>
    </row>
    <row r="28" spans="1:4" ht="15.45">
      <c r="A28" s="16"/>
      <c r="B28" s="46" t="s">
        <v>618</v>
      </c>
      <c r="C28" s="106">
        <v>3</v>
      </c>
      <c r="D28" s="48">
        <v>500</v>
      </c>
    </row>
    <row r="29" spans="1:4" ht="15.45">
      <c r="A29" s="16"/>
      <c r="B29" s="46" t="s">
        <v>619</v>
      </c>
      <c r="C29" s="106">
        <v>3</v>
      </c>
      <c r="D29" s="48">
        <v>300</v>
      </c>
    </row>
    <row r="30" spans="1:4" ht="15.45">
      <c r="A30" s="16"/>
      <c r="B30" s="46" t="s">
        <v>620</v>
      </c>
      <c r="C30" s="106">
        <v>3</v>
      </c>
      <c r="D30" s="48">
        <v>924</v>
      </c>
    </row>
    <row r="31" spans="1:4" ht="15.45">
      <c r="A31" s="16"/>
      <c r="B31" s="46" t="s">
        <v>621</v>
      </c>
      <c r="C31" s="106">
        <v>3</v>
      </c>
      <c r="D31" s="48">
        <v>425</v>
      </c>
    </row>
    <row r="32" spans="1:4" ht="15.45">
      <c r="A32" s="16"/>
      <c r="B32" s="46" t="s">
        <v>622</v>
      </c>
      <c r="C32" s="106">
        <v>3</v>
      </c>
      <c r="D32" s="48">
        <v>516</v>
      </c>
    </row>
    <row r="33" spans="1:4" ht="15.45">
      <c r="A33" s="16"/>
      <c r="B33" s="46" t="s">
        <v>623</v>
      </c>
      <c r="C33" s="106">
        <v>3</v>
      </c>
      <c r="D33" s="48">
        <v>4488</v>
      </c>
    </row>
    <row r="34" spans="1:4" ht="15.45">
      <c r="A34" s="16"/>
      <c r="B34" s="46" t="s">
        <v>624</v>
      </c>
      <c r="C34" s="106">
        <v>3</v>
      </c>
      <c r="D34" s="48">
        <v>286</v>
      </c>
    </row>
    <row r="35" spans="1:4" ht="15.45">
      <c r="A35" s="16"/>
      <c r="B35" s="46" t="s">
        <v>625</v>
      </c>
      <c r="C35" s="106">
        <v>3</v>
      </c>
      <c r="D35" s="48">
        <v>300</v>
      </c>
    </row>
    <row r="36" spans="1:4" ht="15.45">
      <c r="A36" s="16"/>
      <c r="B36" s="46" t="s">
        <v>626</v>
      </c>
      <c r="C36" s="106" t="s">
        <v>627</v>
      </c>
      <c r="D36" s="48">
        <v>1351</v>
      </c>
    </row>
    <row r="37" spans="1:4" ht="15.45">
      <c r="A37" s="52" t="s">
        <v>65</v>
      </c>
      <c r="B37" s="53"/>
      <c r="C37" s="43"/>
      <c r="D37" s="56">
        <f>SUM(D3:D36)</f>
        <v>21980</v>
      </c>
    </row>
  </sheetData>
  <mergeCells count="1">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2" sqref="B12"/>
    </sheetView>
  </sheetViews>
  <sheetFormatPr defaultColWidth="8.84375" defaultRowHeight="15"/>
  <cols>
    <col min="1" max="1" width="29.84375" style="25" bestFit="1" customWidth="1"/>
    <col min="2" max="2" width="32.15234375" style="25" customWidth="1"/>
    <col min="3" max="3" width="11.84375" style="25" bestFit="1" customWidth="1"/>
    <col min="4" max="4" width="10.84375" style="25" bestFit="1" customWidth="1"/>
    <col min="5" max="5" width="13.3828125" style="25" customWidth="1"/>
    <col min="6" max="6" width="12.15234375" style="25" bestFit="1" customWidth="1"/>
    <col min="7" max="7" width="10.15234375" style="25" bestFit="1" customWidth="1"/>
    <col min="8" max="16384" width="8.84375" style="25"/>
  </cols>
  <sheetData>
    <row r="1" spans="1:7" ht="26.5" customHeight="1">
      <c r="A1" s="150" t="s">
        <v>14</v>
      </c>
      <c r="B1" s="150"/>
      <c r="C1" s="150"/>
      <c r="D1" s="150"/>
      <c r="E1" s="150"/>
    </row>
    <row r="2" spans="1:7" s="17" customFormat="1" ht="15.45">
      <c r="A2" s="139" t="s">
        <v>286</v>
      </c>
      <c r="B2" s="139" t="s">
        <v>287</v>
      </c>
      <c r="C2" s="139" t="s">
        <v>72</v>
      </c>
      <c r="D2" s="139" t="s">
        <v>70</v>
      </c>
      <c r="E2" s="139" t="s">
        <v>71</v>
      </c>
    </row>
    <row r="3" spans="1:7" ht="15.45">
      <c r="A3" s="16" t="s">
        <v>14</v>
      </c>
      <c r="B3" s="46" t="s">
        <v>138</v>
      </c>
      <c r="C3" s="54">
        <v>0</v>
      </c>
      <c r="D3" s="54">
        <v>0</v>
      </c>
      <c r="E3" s="48">
        <v>479495</v>
      </c>
      <c r="F3" s="51"/>
    </row>
    <row r="4" spans="1:7" s="19" customFormat="1" ht="15.45">
      <c r="A4" s="52"/>
      <c r="B4" s="46" t="s">
        <v>146</v>
      </c>
      <c r="C4" s="54">
        <v>0</v>
      </c>
      <c r="D4" s="54">
        <v>0</v>
      </c>
      <c r="E4" s="48">
        <v>550000</v>
      </c>
      <c r="F4" s="55"/>
    </row>
    <row r="5" spans="1:7" s="19" customFormat="1" ht="15.45">
      <c r="A5" s="52"/>
      <c r="B5" s="46" t="s">
        <v>302</v>
      </c>
      <c r="C5" s="54">
        <v>0</v>
      </c>
      <c r="D5" s="54">
        <v>0</v>
      </c>
      <c r="E5" s="48">
        <v>1542000</v>
      </c>
      <c r="F5" s="55"/>
    </row>
    <row r="6" spans="1:7" s="19" customFormat="1" ht="15.45">
      <c r="A6" s="52"/>
      <c r="B6" s="46" t="s">
        <v>628</v>
      </c>
      <c r="C6" s="54">
        <v>0</v>
      </c>
      <c r="D6" s="54">
        <v>0</v>
      </c>
      <c r="E6" s="48">
        <v>1470000</v>
      </c>
      <c r="F6" s="55"/>
    </row>
    <row r="7" spans="1:7" s="19" customFormat="1" ht="15.45">
      <c r="A7" s="52"/>
      <c r="B7" s="46" t="s">
        <v>290</v>
      </c>
      <c r="C7" s="54">
        <v>0</v>
      </c>
      <c r="D7" s="54">
        <v>0</v>
      </c>
      <c r="E7" s="48">
        <v>1725000</v>
      </c>
      <c r="F7" s="55"/>
    </row>
    <row r="8" spans="1:7" s="19" customFormat="1" ht="15.45">
      <c r="A8" s="52"/>
      <c r="B8" s="46" t="s">
        <v>120</v>
      </c>
      <c r="C8" s="54">
        <v>0</v>
      </c>
      <c r="D8" s="54">
        <v>0</v>
      </c>
      <c r="E8" s="48">
        <v>1300000</v>
      </c>
      <c r="F8" s="55"/>
    </row>
    <row r="9" spans="1:7" s="17" customFormat="1" ht="15.45">
      <c r="A9" s="52" t="s">
        <v>65</v>
      </c>
      <c r="B9" s="53"/>
      <c r="C9" s="43">
        <f>SUM(C3:C8)</f>
        <v>0</v>
      </c>
      <c r="D9" s="43">
        <f>SUM(D3:D8)</f>
        <v>0</v>
      </c>
      <c r="E9" s="56">
        <f>SUM(E3:E8)</f>
        <v>7066495</v>
      </c>
      <c r="F9" s="57"/>
      <c r="G9" s="57"/>
    </row>
    <row r="10" spans="1:7">
      <c r="C10" s="51"/>
      <c r="D10" s="51"/>
      <c r="E10" s="51"/>
      <c r="F10" s="51"/>
      <c r="G10" s="51"/>
    </row>
    <row r="11" spans="1:7">
      <c r="C11" s="51"/>
      <c r="D11" s="51"/>
      <c r="E11" s="51"/>
      <c r="F11" s="51"/>
      <c r="G11" s="51"/>
    </row>
    <row r="12" spans="1:7">
      <c r="C12" s="51"/>
      <c r="D12" s="51"/>
      <c r="E12" s="51"/>
      <c r="F12" s="51"/>
      <c r="G12" s="51"/>
    </row>
    <row r="13" spans="1:7">
      <c r="C13" s="51"/>
      <c r="D13" s="51"/>
      <c r="E13" s="51"/>
      <c r="F13" s="51"/>
      <c r="G13" s="51"/>
    </row>
    <row r="14" spans="1:7">
      <c r="C14" s="51"/>
      <c r="D14" s="51"/>
      <c r="E14" s="51"/>
      <c r="F14" s="51"/>
      <c r="G14" s="51"/>
    </row>
    <row r="15" spans="1:7">
      <c r="C15" s="51"/>
      <c r="D15" s="51"/>
      <c r="E15" s="51"/>
      <c r="F15" s="51"/>
      <c r="G15" s="51"/>
    </row>
    <row r="16" spans="1:7">
      <c r="C16" s="51"/>
      <c r="D16" s="51"/>
      <c r="E16" s="51"/>
      <c r="F16" s="51"/>
      <c r="G16" s="51"/>
    </row>
    <row r="17" spans="3:7">
      <c r="C17" s="51"/>
      <c r="D17" s="51"/>
      <c r="E17" s="51"/>
      <c r="F17" s="51"/>
      <c r="G17" s="51"/>
    </row>
    <row r="18" spans="3:7">
      <c r="C18" s="51"/>
      <c r="D18" s="51"/>
      <c r="E18" s="51"/>
      <c r="F18" s="51"/>
      <c r="G18" s="51"/>
    </row>
  </sheetData>
  <mergeCells count="1">
    <mergeCell ref="A1:E1"/>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workbookViewId="0">
      <selection activeCell="B18" sqref="B18"/>
    </sheetView>
  </sheetViews>
  <sheetFormatPr defaultColWidth="8.84375" defaultRowHeight="15"/>
  <cols>
    <col min="1" max="1" width="60.15234375" style="25" customWidth="1"/>
    <col min="2" max="2" width="12" style="25" customWidth="1"/>
    <col min="3" max="3" width="12.53515625" style="25" customWidth="1"/>
    <col min="4" max="4" width="12.3828125" style="25" customWidth="1"/>
    <col min="5" max="16384" width="8.84375" style="25"/>
  </cols>
  <sheetData>
    <row r="1" spans="1:4" ht="31.4" customHeight="1">
      <c r="A1" s="146" t="s">
        <v>629</v>
      </c>
      <c r="B1" s="146"/>
      <c r="C1" s="146"/>
      <c r="D1" s="146"/>
    </row>
    <row r="2" spans="1:4" s="17" customFormat="1" ht="14.15" customHeight="1">
      <c r="A2" s="58" t="s">
        <v>630</v>
      </c>
      <c r="B2" s="38" t="s">
        <v>72</v>
      </c>
      <c r="C2" s="38" t="s">
        <v>70</v>
      </c>
      <c r="D2" s="38" t="s">
        <v>71</v>
      </c>
    </row>
    <row r="3" spans="1:4" ht="15.45">
      <c r="A3" s="16" t="s">
        <v>631</v>
      </c>
      <c r="B3" s="59"/>
      <c r="C3" s="59"/>
      <c r="D3" s="59"/>
    </row>
    <row r="4" spans="1:4">
      <c r="A4" s="60" t="s">
        <v>632</v>
      </c>
      <c r="B4" s="59">
        <v>0</v>
      </c>
      <c r="C4" s="61">
        <v>59400</v>
      </c>
      <c r="D4" s="59">
        <v>0</v>
      </c>
    </row>
    <row r="5" spans="1:4">
      <c r="A5" s="60" t="s">
        <v>146</v>
      </c>
      <c r="B5" s="59">
        <v>0</v>
      </c>
      <c r="C5" s="61">
        <v>32800</v>
      </c>
      <c r="D5" s="59">
        <v>0</v>
      </c>
    </row>
    <row r="6" spans="1:4">
      <c r="A6" s="60" t="s">
        <v>223</v>
      </c>
      <c r="B6" s="59">
        <v>0</v>
      </c>
      <c r="C6" s="61">
        <v>65000</v>
      </c>
      <c r="D6" s="59">
        <v>0</v>
      </c>
    </row>
    <row r="7" spans="1:4">
      <c r="A7" s="60" t="s">
        <v>633</v>
      </c>
      <c r="B7" s="59">
        <v>0</v>
      </c>
      <c r="C7" s="61">
        <v>65000</v>
      </c>
      <c r="D7" s="59">
        <v>0</v>
      </c>
    </row>
    <row r="8" spans="1:4">
      <c r="A8" s="60" t="s">
        <v>634</v>
      </c>
      <c r="B8" s="59">
        <v>0</v>
      </c>
      <c r="C8" s="61">
        <v>86000</v>
      </c>
      <c r="D8" s="59">
        <v>0</v>
      </c>
    </row>
    <row r="9" spans="1:4">
      <c r="A9" s="60" t="s">
        <v>635</v>
      </c>
      <c r="B9" s="59">
        <v>0</v>
      </c>
      <c r="C9" s="61">
        <v>86000</v>
      </c>
      <c r="D9" s="59">
        <v>0</v>
      </c>
    </row>
    <row r="10" spans="1:4">
      <c r="A10" s="60" t="s">
        <v>636</v>
      </c>
      <c r="B10" s="59">
        <v>0</v>
      </c>
      <c r="C10" s="61">
        <v>86000</v>
      </c>
      <c r="D10" s="59">
        <v>0</v>
      </c>
    </row>
    <row r="11" spans="1:4">
      <c r="A11" s="60" t="s">
        <v>637</v>
      </c>
      <c r="B11" s="59">
        <v>0</v>
      </c>
      <c r="C11" s="62">
        <v>86000</v>
      </c>
      <c r="D11" s="59">
        <v>0</v>
      </c>
    </row>
    <row r="12" spans="1:4" ht="15.45">
      <c r="A12" s="132" t="s">
        <v>638</v>
      </c>
      <c r="B12" s="47">
        <f>SUM(B4:B11)</f>
        <v>0</v>
      </c>
      <c r="C12" s="50">
        <f>SUM(C4:C11)</f>
        <v>566200</v>
      </c>
      <c r="D12" s="47">
        <f>SUM(D4:D11)</f>
        <v>0</v>
      </c>
    </row>
    <row r="13" spans="1:4" ht="15.45">
      <c r="A13" s="45" t="s">
        <v>639</v>
      </c>
      <c r="B13" s="63"/>
      <c r="C13" s="63"/>
      <c r="D13" s="63"/>
    </row>
    <row r="14" spans="1:4">
      <c r="A14" s="46" t="s">
        <v>640</v>
      </c>
      <c r="B14" s="47"/>
      <c r="C14" s="47"/>
      <c r="D14" s="47"/>
    </row>
    <row r="15" spans="1:4">
      <c r="A15" s="46" t="s">
        <v>641</v>
      </c>
      <c r="B15" s="47"/>
      <c r="C15" s="47"/>
      <c r="D15" s="47"/>
    </row>
    <row r="16" spans="1:4">
      <c r="A16" s="46" t="s">
        <v>642</v>
      </c>
      <c r="B16" s="47"/>
      <c r="C16" s="47"/>
      <c r="D16" s="47"/>
    </row>
    <row r="17" spans="1:4">
      <c r="A17" s="46" t="s">
        <v>643</v>
      </c>
      <c r="B17" s="47"/>
      <c r="C17" s="47"/>
      <c r="D17" s="47"/>
    </row>
    <row r="18" spans="1:4">
      <c r="A18" s="46" t="s">
        <v>173</v>
      </c>
      <c r="B18" s="47"/>
      <c r="C18" s="47"/>
      <c r="D18" s="47"/>
    </row>
    <row r="19" spans="1:4">
      <c r="A19" s="46" t="s">
        <v>83</v>
      </c>
      <c r="B19" s="47"/>
      <c r="C19" s="47"/>
      <c r="D19" s="47"/>
    </row>
    <row r="20" spans="1:4">
      <c r="A20" s="46" t="s">
        <v>180</v>
      </c>
      <c r="B20" s="47"/>
      <c r="C20" s="47"/>
      <c r="D20" s="47"/>
    </row>
    <row r="21" spans="1:4">
      <c r="A21" s="46" t="s">
        <v>644</v>
      </c>
      <c r="B21" s="47"/>
      <c r="C21" s="47"/>
      <c r="D21" s="47"/>
    </row>
    <row r="22" spans="1:4">
      <c r="A22" s="46" t="s">
        <v>645</v>
      </c>
      <c r="B22" s="47"/>
      <c r="C22" s="47"/>
      <c r="D22" s="47"/>
    </row>
    <row r="23" spans="1:4">
      <c r="A23" s="46" t="s">
        <v>88</v>
      </c>
      <c r="B23" s="47"/>
      <c r="C23" s="47"/>
      <c r="D23" s="47"/>
    </row>
    <row r="24" spans="1:4">
      <c r="A24" s="46" t="s">
        <v>646</v>
      </c>
      <c r="B24" s="47"/>
      <c r="C24" s="47"/>
      <c r="D24" s="47"/>
    </row>
    <row r="25" spans="1:4">
      <c r="A25" s="46" t="s">
        <v>90</v>
      </c>
      <c r="B25" s="47"/>
      <c r="C25" s="47"/>
      <c r="D25" s="47"/>
    </row>
    <row r="26" spans="1:4">
      <c r="A26" s="46" t="s">
        <v>194</v>
      </c>
      <c r="B26" s="47"/>
      <c r="C26" s="47"/>
      <c r="D26" s="47"/>
    </row>
    <row r="27" spans="1:4">
      <c r="A27" s="46" t="s">
        <v>647</v>
      </c>
      <c r="B27" s="47"/>
      <c r="C27" s="47"/>
      <c r="D27" s="47"/>
    </row>
    <row r="28" spans="1:4">
      <c r="A28" s="46" t="s">
        <v>98</v>
      </c>
      <c r="B28" s="47"/>
      <c r="C28" s="47"/>
      <c r="D28" s="47"/>
    </row>
    <row r="29" spans="1:4">
      <c r="A29" s="46" t="s">
        <v>648</v>
      </c>
      <c r="B29" s="47"/>
      <c r="C29" s="47"/>
      <c r="D29" s="47"/>
    </row>
    <row r="30" spans="1:4">
      <c r="A30" s="46" t="s">
        <v>215</v>
      </c>
      <c r="B30" s="47"/>
      <c r="C30" s="47"/>
      <c r="D30" s="47"/>
    </row>
    <row r="31" spans="1:4">
      <c r="A31" s="46" t="s">
        <v>100</v>
      </c>
      <c r="B31" s="47"/>
      <c r="C31" s="47"/>
      <c r="D31" s="47"/>
    </row>
    <row r="32" spans="1:4">
      <c r="A32" s="46" t="s">
        <v>102</v>
      </c>
      <c r="B32" s="47"/>
      <c r="C32" s="47"/>
      <c r="D32" s="47"/>
    </row>
    <row r="33" spans="1:4">
      <c r="A33" s="46" t="s">
        <v>103</v>
      </c>
      <c r="B33" s="47"/>
      <c r="C33" s="47"/>
      <c r="D33" s="47"/>
    </row>
    <row r="34" spans="1:4">
      <c r="A34" s="46" t="s">
        <v>649</v>
      </c>
      <c r="B34" s="47"/>
      <c r="C34" s="47"/>
      <c r="D34" s="47"/>
    </row>
    <row r="35" spans="1:4">
      <c r="A35" s="46" t="s">
        <v>104</v>
      </c>
      <c r="B35" s="47"/>
      <c r="C35" s="47"/>
      <c r="D35" s="47"/>
    </row>
    <row r="36" spans="1:4">
      <c r="A36" s="46" t="s">
        <v>650</v>
      </c>
      <c r="B36" s="47"/>
      <c r="C36" s="47"/>
      <c r="D36" s="47"/>
    </row>
    <row r="37" spans="1:4">
      <c r="A37" s="46" t="s">
        <v>237</v>
      </c>
      <c r="B37" s="47"/>
      <c r="C37" s="47"/>
      <c r="D37" s="47"/>
    </row>
    <row r="38" spans="1:4">
      <c r="A38" s="46" t="s">
        <v>651</v>
      </c>
      <c r="B38" s="47"/>
      <c r="C38" s="47"/>
      <c r="D38" s="47"/>
    </row>
    <row r="39" spans="1:4">
      <c r="A39" s="46" t="s">
        <v>106</v>
      </c>
      <c r="B39" s="47"/>
      <c r="C39" s="47"/>
      <c r="D39" s="47"/>
    </row>
    <row r="40" spans="1:4">
      <c r="A40" s="46" t="s">
        <v>251</v>
      </c>
      <c r="B40" s="47"/>
      <c r="C40" s="47"/>
      <c r="D40" s="47"/>
    </row>
    <row r="41" spans="1:4">
      <c r="A41" s="46" t="s">
        <v>261</v>
      </c>
      <c r="B41" s="47"/>
      <c r="C41" s="47"/>
      <c r="D41" s="47"/>
    </row>
    <row r="42" spans="1:4">
      <c r="A42" s="46" t="s">
        <v>652</v>
      </c>
      <c r="B42" s="47"/>
      <c r="C42" s="47"/>
      <c r="D42" s="47"/>
    </row>
    <row r="43" spans="1:4">
      <c r="A43" s="46" t="s">
        <v>268</v>
      </c>
      <c r="B43" s="47"/>
      <c r="C43" s="47"/>
      <c r="D43" s="47"/>
    </row>
    <row r="44" spans="1:4">
      <c r="A44" s="46" t="s">
        <v>110</v>
      </c>
      <c r="B44" s="47"/>
      <c r="C44" s="47"/>
      <c r="D44" s="47"/>
    </row>
    <row r="45" spans="1:4">
      <c r="A45" s="46" t="s">
        <v>653</v>
      </c>
      <c r="B45" s="47"/>
      <c r="C45" s="47"/>
      <c r="D45" s="47"/>
    </row>
    <row r="46" spans="1:4">
      <c r="A46" s="46" t="s">
        <v>279</v>
      </c>
      <c r="B46" s="47"/>
      <c r="C46" s="47"/>
      <c r="D46" s="47"/>
    </row>
    <row r="47" spans="1:4">
      <c r="A47" s="46" t="s">
        <v>654</v>
      </c>
      <c r="B47" s="47"/>
      <c r="C47" s="47"/>
      <c r="D47" s="47"/>
    </row>
    <row r="48" spans="1:4">
      <c r="A48" s="46" t="s">
        <v>655</v>
      </c>
      <c r="B48" s="47"/>
      <c r="C48" s="47"/>
      <c r="D48" s="47"/>
    </row>
    <row r="49" spans="1:4" ht="60" customHeight="1">
      <c r="A49" s="132" t="s">
        <v>65</v>
      </c>
      <c r="B49" s="146" t="s">
        <v>656</v>
      </c>
      <c r="C49" s="151"/>
      <c r="D49" s="151"/>
    </row>
    <row r="50" spans="1:4" s="17" customFormat="1" ht="15.45">
      <c r="B50" s="64"/>
      <c r="C50" s="64"/>
      <c r="D50" s="64"/>
    </row>
  </sheetData>
  <mergeCells count="2">
    <mergeCell ref="B49:D49"/>
    <mergeCell ref="A1:D1"/>
  </mergeCells>
  <pageMargins left="0.7" right="0.7" top="0.75" bottom="0.75" header="0.3" footer="0.3"/>
  <pageSetup paperSize="8" scale="8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R1" zoomScale="80" zoomScaleNormal="80" workbookViewId="0">
      <selection activeCell="B3" sqref="B3:E3"/>
    </sheetView>
  </sheetViews>
  <sheetFormatPr defaultColWidth="8.84375" defaultRowHeight="15"/>
  <cols>
    <col min="1" max="1" width="39.53515625" style="25" bestFit="1" customWidth="1"/>
    <col min="2" max="2" width="16.84375" style="25" customWidth="1"/>
    <col min="3" max="3" width="21.84375" style="25" customWidth="1"/>
    <col min="4" max="4" width="23.15234375" style="25" customWidth="1"/>
    <col min="5" max="5" width="20.15234375" style="25" customWidth="1"/>
    <col min="6" max="16384" width="8.84375" style="25"/>
  </cols>
  <sheetData>
    <row r="1" spans="1:5" ht="15.45">
      <c r="A1" s="114" t="s">
        <v>657</v>
      </c>
      <c r="B1" s="153"/>
      <c r="C1" s="154"/>
      <c r="D1" s="154"/>
      <c r="E1" s="155"/>
    </row>
    <row r="2" spans="1:5" ht="30.9">
      <c r="A2" s="65" t="s">
        <v>658</v>
      </c>
      <c r="B2" s="135" t="s">
        <v>659</v>
      </c>
      <c r="C2" s="135" t="s">
        <v>660</v>
      </c>
      <c r="D2" s="135" t="s">
        <v>661</v>
      </c>
      <c r="E2" s="135" t="s">
        <v>662</v>
      </c>
    </row>
    <row r="3" spans="1:5" ht="15.45">
      <c r="A3" s="29"/>
      <c r="B3" s="156"/>
      <c r="C3" s="157"/>
      <c r="D3" s="157"/>
      <c r="E3" s="158"/>
    </row>
    <row r="4" spans="1:5">
      <c r="A4" s="66" t="s">
        <v>663</v>
      </c>
      <c r="B4" s="133">
        <v>0.04</v>
      </c>
      <c r="C4" s="133">
        <v>0.04</v>
      </c>
      <c r="D4" s="133">
        <v>0</v>
      </c>
      <c r="E4" s="133">
        <f>C4+D4</f>
        <v>0.04</v>
      </c>
    </row>
    <row r="5" spans="1:5">
      <c r="A5" s="66" t="s">
        <v>664</v>
      </c>
      <c r="B5" s="133">
        <v>43.65</v>
      </c>
      <c r="C5" s="133">
        <v>6.93</v>
      </c>
      <c r="D5" s="133">
        <v>6.93</v>
      </c>
      <c r="E5" s="133">
        <f t="shared" ref="E5:E40" si="0">C5+D5</f>
        <v>13.86</v>
      </c>
    </row>
    <row r="6" spans="1:5">
      <c r="A6" s="66" t="s">
        <v>665</v>
      </c>
      <c r="B6" s="133">
        <v>145.852</v>
      </c>
      <c r="C6" s="133">
        <v>3.4400000000000004</v>
      </c>
      <c r="D6" s="133">
        <v>2.9610000000000003</v>
      </c>
      <c r="E6" s="133">
        <f t="shared" si="0"/>
        <v>6.4010000000000007</v>
      </c>
    </row>
    <row r="7" spans="1:5">
      <c r="A7" s="66" t="s">
        <v>666</v>
      </c>
      <c r="B7" s="133">
        <v>18.548999999999999</v>
      </c>
      <c r="C7" s="133">
        <v>3.4150000000000005</v>
      </c>
      <c r="D7" s="133">
        <v>3.4150000000000005</v>
      </c>
      <c r="E7" s="133">
        <f t="shared" si="0"/>
        <v>6.830000000000001</v>
      </c>
    </row>
    <row r="8" spans="1:5">
      <c r="A8" s="66" t="s">
        <v>667</v>
      </c>
      <c r="B8" s="133">
        <v>27.900000000000002</v>
      </c>
      <c r="C8" s="133">
        <v>1.675</v>
      </c>
      <c r="D8" s="133">
        <v>1.875</v>
      </c>
      <c r="E8" s="133">
        <f t="shared" si="0"/>
        <v>3.55</v>
      </c>
    </row>
    <row r="9" spans="1:5">
      <c r="A9" s="66" t="s">
        <v>668</v>
      </c>
      <c r="B9" s="133">
        <v>37.069999999999993</v>
      </c>
      <c r="C9" s="133">
        <v>14.3</v>
      </c>
      <c r="D9" s="133">
        <v>14.47</v>
      </c>
      <c r="E9" s="133">
        <f t="shared" si="0"/>
        <v>28.770000000000003</v>
      </c>
    </row>
    <row r="10" spans="1:5">
      <c r="A10" s="66" t="s">
        <v>669</v>
      </c>
      <c r="B10" s="133">
        <v>24.3</v>
      </c>
      <c r="C10" s="133">
        <v>13.43</v>
      </c>
      <c r="D10" s="133">
        <v>6.93</v>
      </c>
      <c r="E10" s="133">
        <f t="shared" si="0"/>
        <v>20.36</v>
      </c>
    </row>
    <row r="11" spans="1:5">
      <c r="A11" s="66" t="s">
        <v>670</v>
      </c>
      <c r="B11" s="133">
        <v>86.795000000000002</v>
      </c>
      <c r="C11" s="152">
        <v>15.8</v>
      </c>
      <c r="D11" s="152"/>
      <c r="E11" s="133">
        <f t="shared" si="0"/>
        <v>15.8</v>
      </c>
    </row>
    <row r="12" spans="1:5">
      <c r="A12" s="66" t="s">
        <v>671</v>
      </c>
      <c r="B12" s="133">
        <v>124.76524999999999</v>
      </c>
      <c r="C12" s="133">
        <v>18.915675</v>
      </c>
      <c r="D12" s="133">
        <v>23.394674999999996</v>
      </c>
      <c r="E12" s="133">
        <f t="shared" si="0"/>
        <v>42.31035</v>
      </c>
    </row>
    <row r="13" spans="1:5">
      <c r="A13" s="66" t="s">
        <v>672</v>
      </c>
      <c r="B13" s="133">
        <v>46.29</v>
      </c>
      <c r="C13" s="133">
        <v>4.05</v>
      </c>
      <c r="D13" s="133">
        <v>4.5</v>
      </c>
      <c r="E13" s="133">
        <f t="shared" si="0"/>
        <v>8.5500000000000007</v>
      </c>
    </row>
    <row r="14" spans="1:5">
      <c r="A14" s="66" t="s">
        <v>673</v>
      </c>
      <c r="B14" s="133">
        <v>20.96</v>
      </c>
      <c r="C14" s="133">
        <v>6</v>
      </c>
      <c r="D14" s="133">
        <v>14.96</v>
      </c>
      <c r="E14" s="133">
        <f t="shared" si="0"/>
        <v>20.96</v>
      </c>
    </row>
    <row r="15" spans="1:5">
      <c r="A15" s="66" t="s">
        <v>674</v>
      </c>
      <c r="B15" s="133">
        <v>32.694999999999993</v>
      </c>
      <c r="C15" s="133">
        <v>3.6800000000000006</v>
      </c>
      <c r="D15" s="133">
        <v>5.49</v>
      </c>
      <c r="E15" s="133">
        <f t="shared" si="0"/>
        <v>9.1700000000000017</v>
      </c>
    </row>
    <row r="16" spans="1:5">
      <c r="A16" s="66" t="s">
        <v>675</v>
      </c>
      <c r="B16" s="133">
        <v>41.1</v>
      </c>
      <c r="C16" s="133">
        <v>0.58000000000000007</v>
      </c>
      <c r="D16" s="133">
        <v>5.806</v>
      </c>
      <c r="E16" s="133">
        <f t="shared" si="0"/>
        <v>6.3860000000000001</v>
      </c>
    </row>
    <row r="17" spans="1:5">
      <c r="A17" s="66" t="s">
        <v>676</v>
      </c>
      <c r="B17" s="133">
        <v>86.95</v>
      </c>
      <c r="C17" s="133">
        <v>9.870000000000001</v>
      </c>
      <c r="D17" s="133">
        <v>8.4600000000000009</v>
      </c>
      <c r="E17" s="133">
        <f t="shared" si="0"/>
        <v>18.330000000000002</v>
      </c>
    </row>
    <row r="18" spans="1:5">
      <c r="A18" s="66" t="s">
        <v>677</v>
      </c>
      <c r="B18" s="133">
        <v>167.03517699999998</v>
      </c>
      <c r="C18" s="133">
        <v>1.01362745</v>
      </c>
      <c r="D18" s="133">
        <v>3.577</v>
      </c>
      <c r="E18" s="133">
        <f t="shared" si="0"/>
        <v>4.5906274499999995</v>
      </c>
    </row>
    <row r="19" spans="1:5">
      <c r="A19" s="66" t="s">
        <v>678</v>
      </c>
      <c r="B19" s="133">
        <v>118.8</v>
      </c>
      <c r="C19" s="133">
        <v>4.55</v>
      </c>
      <c r="D19" s="133">
        <v>15.450000000000001</v>
      </c>
      <c r="E19" s="133">
        <f t="shared" si="0"/>
        <v>20</v>
      </c>
    </row>
    <row r="20" spans="1:5">
      <c r="A20" s="66" t="s">
        <v>679</v>
      </c>
      <c r="B20" s="133">
        <v>395.63234800000004</v>
      </c>
      <c r="C20" s="133">
        <v>33.236109849800442</v>
      </c>
      <c r="D20" s="133">
        <v>47.485131922871723</v>
      </c>
      <c r="E20" s="133">
        <f t="shared" si="0"/>
        <v>80.721241772672158</v>
      </c>
    </row>
    <row r="21" spans="1:5">
      <c r="A21" s="66" t="s">
        <v>680</v>
      </c>
      <c r="B21" s="133">
        <v>40.200000000000003</v>
      </c>
      <c r="C21" s="133">
        <v>6.6599999999999993</v>
      </c>
      <c r="D21" s="133">
        <v>11.12</v>
      </c>
      <c r="E21" s="133">
        <f t="shared" si="0"/>
        <v>17.779999999999998</v>
      </c>
    </row>
    <row r="22" spans="1:5">
      <c r="A22" s="66" t="s">
        <v>681</v>
      </c>
      <c r="B22" s="133">
        <v>123.79999999999998</v>
      </c>
      <c r="C22" s="133">
        <v>38.045999999999999</v>
      </c>
      <c r="D22" s="133">
        <v>46.326000000000001</v>
      </c>
      <c r="E22" s="133">
        <f t="shared" si="0"/>
        <v>84.372</v>
      </c>
    </row>
    <row r="23" spans="1:5">
      <c r="A23" s="66" t="s">
        <v>682</v>
      </c>
      <c r="B23" s="133">
        <v>30.532</v>
      </c>
      <c r="C23" s="133">
        <v>13.42</v>
      </c>
      <c r="D23" s="133">
        <v>17.112000000000002</v>
      </c>
      <c r="E23" s="133">
        <f t="shared" si="0"/>
        <v>30.532000000000004</v>
      </c>
    </row>
    <row r="24" spans="1:5">
      <c r="A24" s="66" t="s">
        <v>683</v>
      </c>
      <c r="B24" s="133">
        <v>34.307000000000002</v>
      </c>
      <c r="C24" s="133">
        <v>4.7799999999999994</v>
      </c>
      <c r="D24" s="133">
        <v>5.3949999999999996</v>
      </c>
      <c r="E24" s="133">
        <f t="shared" si="0"/>
        <v>10.174999999999999</v>
      </c>
    </row>
    <row r="25" spans="1:5">
      <c r="A25" s="66" t="s">
        <v>684</v>
      </c>
      <c r="B25" s="133">
        <v>109.17099999999999</v>
      </c>
      <c r="C25" s="133">
        <v>3.2530000000000001</v>
      </c>
      <c r="D25" s="133">
        <v>4.7240000000000002</v>
      </c>
      <c r="E25" s="133">
        <f t="shared" si="0"/>
        <v>7.9770000000000003</v>
      </c>
    </row>
    <row r="26" spans="1:5">
      <c r="A26" s="66" t="s">
        <v>685</v>
      </c>
      <c r="B26" s="133">
        <v>7</v>
      </c>
      <c r="C26" s="133">
        <v>0</v>
      </c>
      <c r="D26" s="133">
        <v>0</v>
      </c>
      <c r="E26" s="133">
        <f t="shared" si="0"/>
        <v>0</v>
      </c>
    </row>
    <row r="27" spans="1:5">
      <c r="A27" s="66" t="s">
        <v>686</v>
      </c>
      <c r="B27" s="133">
        <v>17.8</v>
      </c>
      <c r="C27" s="133">
        <v>11.850000000000001</v>
      </c>
      <c r="D27" s="133">
        <v>4.0199999999999996</v>
      </c>
      <c r="E27" s="133">
        <f t="shared" si="0"/>
        <v>15.870000000000001</v>
      </c>
    </row>
    <row r="28" spans="1:5">
      <c r="A28" s="66" t="s">
        <v>687</v>
      </c>
      <c r="B28" s="133">
        <v>125.03999999999999</v>
      </c>
      <c r="C28" s="133">
        <v>35.174999999999997</v>
      </c>
      <c r="D28" s="133">
        <v>30.23</v>
      </c>
      <c r="E28" s="133">
        <f t="shared" si="0"/>
        <v>65.405000000000001</v>
      </c>
    </row>
    <row r="29" spans="1:5">
      <c r="A29" s="66" t="s">
        <v>688</v>
      </c>
      <c r="B29" s="133">
        <v>5.6</v>
      </c>
      <c r="C29" s="133">
        <v>1.1499999999999999</v>
      </c>
      <c r="D29" s="133">
        <v>4.4499999999999993</v>
      </c>
      <c r="E29" s="133">
        <f t="shared" si="0"/>
        <v>5.6</v>
      </c>
    </row>
    <row r="30" spans="1:5">
      <c r="A30" s="66" t="s">
        <v>689</v>
      </c>
      <c r="B30" s="133">
        <v>109.861</v>
      </c>
      <c r="C30" s="133">
        <v>12.517999999999997</v>
      </c>
      <c r="D30" s="133">
        <v>14.322999999999999</v>
      </c>
      <c r="E30" s="133">
        <f t="shared" si="0"/>
        <v>26.840999999999994</v>
      </c>
    </row>
    <row r="31" spans="1:5">
      <c r="A31" s="66" t="s">
        <v>651</v>
      </c>
      <c r="B31" s="133">
        <v>15.317192</v>
      </c>
      <c r="C31" s="133">
        <v>7.2855280000000002</v>
      </c>
      <c r="D31" s="133">
        <v>2.4492790000000002</v>
      </c>
      <c r="E31" s="133">
        <f t="shared" si="0"/>
        <v>9.734807</v>
      </c>
    </row>
    <row r="32" spans="1:5">
      <c r="A32" s="66" t="s">
        <v>690</v>
      </c>
      <c r="B32" s="133">
        <v>77.893000000000001</v>
      </c>
      <c r="C32" s="133">
        <v>6.5925000000000002</v>
      </c>
      <c r="D32" s="133">
        <v>6.8924999999999992</v>
      </c>
      <c r="E32" s="133">
        <f t="shared" si="0"/>
        <v>13.484999999999999</v>
      </c>
    </row>
    <row r="33" spans="1:5">
      <c r="A33" s="66" t="s">
        <v>691</v>
      </c>
      <c r="B33" s="133">
        <v>17.12</v>
      </c>
      <c r="C33" s="133">
        <v>2.2000000000000002</v>
      </c>
      <c r="D33" s="133">
        <v>4.78</v>
      </c>
      <c r="E33" s="133">
        <f t="shared" si="0"/>
        <v>6.98</v>
      </c>
    </row>
    <row r="34" spans="1:5">
      <c r="A34" s="66" t="s">
        <v>692</v>
      </c>
      <c r="B34" s="133">
        <v>19.75</v>
      </c>
      <c r="C34" s="133">
        <v>1.875</v>
      </c>
      <c r="D34" s="133">
        <v>2.875</v>
      </c>
      <c r="E34" s="133">
        <f t="shared" si="0"/>
        <v>4.75</v>
      </c>
    </row>
    <row r="35" spans="1:5">
      <c r="A35" s="66" t="s">
        <v>693</v>
      </c>
      <c r="B35" s="133">
        <v>7.9</v>
      </c>
      <c r="C35" s="133">
        <v>4.2</v>
      </c>
      <c r="D35" s="133">
        <v>3.4</v>
      </c>
      <c r="E35" s="133">
        <f t="shared" si="0"/>
        <v>7.6</v>
      </c>
    </row>
    <row r="36" spans="1:5">
      <c r="A36" s="66" t="s">
        <v>694</v>
      </c>
      <c r="B36" s="133">
        <v>135.91100000000003</v>
      </c>
      <c r="C36" s="133">
        <v>20.260000000000005</v>
      </c>
      <c r="D36" s="133">
        <v>9.4310000000000009</v>
      </c>
      <c r="E36" s="133">
        <f t="shared" si="0"/>
        <v>29.691000000000006</v>
      </c>
    </row>
    <row r="37" spans="1:5">
      <c r="A37" s="66" t="s">
        <v>695</v>
      </c>
      <c r="B37" s="133">
        <v>112.884</v>
      </c>
      <c r="C37" s="133">
        <v>6.9359999999999999</v>
      </c>
      <c r="D37" s="133">
        <v>7.7960000000000003</v>
      </c>
      <c r="E37" s="133">
        <f t="shared" si="0"/>
        <v>14.731999999999999</v>
      </c>
    </row>
    <row r="38" spans="1:5">
      <c r="A38" s="66" t="s">
        <v>696</v>
      </c>
      <c r="B38" s="133">
        <v>33.033999999999999</v>
      </c>
      <c r="C38" s="133">
        <v>10.091999999999999</v>
      </c>
      <c r="D38" s="133">
        <v>13.579000000000001</v>
      </c>
      <c r="E38" s="133">
        <f t="shared" si="0"/>
        <v>23.670999999999999</v>
      </c>
    </row>
    <row r="39" spans="1:5">
      <c r="A39" s="66" t="s">
        <v>635</v>
      </c>
      <c r="B39" s="133">
        <v>1.5</v>
      </c>
      <c r="C39" s="133">
        <v>0.75</v>
      </c>
      <c r="D39" s="133">
        <v>0.75</v>
      </c>
      <c r="E39" s="133">
        <f t="shared" si="0"/>
        <v>1.5</v>
      </c>
    </row>
    <row r="40" spans="1:5">
      <c r="A40" s="67" t="s">
        <v>697</v>
      </c>
      <c r="B40" s="133">
        <v>31.3</v>
      </c>
      <c r="C40" s="133">
        <v>0.14000000000000001</v>
      </c>
      <c r="D40" s="133">
        <v>0.187</v>
      </c>
      <c r="E40" s="133">
        <f t="shared" si="0"/>
        <v>0.32700000000000001</v>
      </c>
    </row>
    <row r="41" spans="1:5" ht="15.45">
      <c r="A41" s="16" t="s">
        <v>65</v>
      </c>
      <c r="B41" s="103">
        <f>SUM(B4:B40)</f>
        <v>2474.3039670000003</v>
      </c>
      <c r="C41" s="103">
        <f>SUM(C4:C40)</f>
        <v>328.10844029980029</v>
      </c>
      <c r="D41" s="103">
        <f>SUM(D4:D40)</f>
        <v>355.54358592287161</v>
      </c>
      <c r="E41" s="103">
        <f>SUM(E4:E40)</f>
        <v>683.65202622267236</v>
      </c>
    </row>
  </sheetData>
  <mergeCells count="3">
    <mergeCell ref="C11:D11"/>
    <mergeCell ref="B1:E1"/>
    <mergeCell ref="B3:E3"/>
  </mergeCells>
  <pageMargins left="0.7" right="0.7" top="0.75" bottom="0.75" header="0.3" footer="0.3"/>
  <pageSetup paperSize="8" orientation="landscape" r:id="rId1"/>
  <ignoredErrors>
    <ignoredError sqref="D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5"/>
  <sheetViews>
    <sheetView tabSelected="1" zoomScale="80" zoomScaleNormal="80" workbookViewId="0">
      <selection activeCell="C2" sqref="C2:F2"/>
    </sheetView>
  </sheetViews>
  <sheetFormatPr defaultColWidth="8.69140625" defaultRowHeight="15"/>
  <cols>
    <col min="1" max="1" width="34.53515625" style="25" customWidth="1"/>
    <col min="2" max="2" width="8.69140625" style="25"/>
    <col min="3" max="3" width="13.84375" style="25" customWidth="1"/>
    <col min="4" max="4" width="15.84375" style="25" customWidth="1"/>
    <col min="5" max="5" width="16.3046875" style="25" customWidth="1"/>
    <col min="6" max="6" width="14.3828125" style="25" customWidth="1"/>
    <col min="7" max="7" width="25.84375" style="124" customWidth="1"/>
    <col min="8" max="8" width="51" style="124" customWidth="1"/>
    <col min="9" max="16384" width="8.69140625" style="25"/>
  </cols>
  <sheetData>
    <row r="1" spans="1:8" ht="15.45">
      <c r="A1" s="123" t="s">
        <v>657</v>
      </c>
      <c r="B1" s="165"/>
      <c r="C1" s="166"/>
      <c r="D1" s="166"/>
      <c r="E1" s="166"/>
      <c r="F1" s="166"/>
      <c r="G1" s="166"/>
      <c r="H1" s="167"/>
    </row>
    <row r="2" spans="1:8" ht="15.45">
      <c r="A2" s="126"/>
      <c r="B2" s="126"/>
      <c r="C2" s="164"/>
      <c r="D2" s="164"/>
      <c r="E2" s="164"/>
      <c r="F2" s="164"/>
      <c r="G2" s="127"/>
      <c r="H2" s="127"/>
    </row>
    <row r="3" spans="1:8" ht="46.3">
      <c r="A3" s="135" t="s">
        <v>658</v>
      </c>
      <c r="B3" s="135" t="s">
        <v>698</v>
      </c>
      <c r="C3" s="135" t="s">
        <v>659</v>
      </c>
      <c r="D3" s="135" t="s">
        <v>699</v>
      </c>
      <c r="E3" s="135" t="s">
        <v>661</v>
      </c>
      <c r="F3" s="135" t="s">
        <v>700</v>
      </c>
      <c r="G3" s="135" t="s">
        <v>701</v>
      </c>
      <c r="H3" s="135" t="s">
        <v>5</v>
      </c>
    </row>
    <row r="4" spans="1:8" ht="30">
      <c r="A4" s="135" t="s">
        <v>663</v>
      </c>
      <c r="B4" s="136">
        <v>3</v>
      </c>
      <c r="C4" s="134">
        <v>0.04</v>
      </c>
      <c r="D4" s="134">
        <v>0.04</v>
      </c>
      <c r="E4" s="134">
        <v>0</v>
      </c>
      <c r="F4" s="125">
        <f>D4+E4</f>
        <v>0.04</v>
      </c>
      <c r="G4" s="115" t="s">
        <v>702</v>
      </c>
      <c r="H4" s="115" t="s">
        <v>703</v>
      </c>
    </row>
    <row r="5" spans="1:8" ht="45">
      <c r="A5" s="160" t="s">
        <v>664</v>
      </c>
      <c r="B5" s="161" t="s">
        <v>704</v>
      </c>
      <c r="C5" s="134">
        <v>2.15</v>
      </c>
      <c r="D5" s="134">
        <v>1.08</v>
      </c>
      <c r="E5" s="134">
        <v>1.08</v>
      </c>
      <c r="F5" s="125">
        <f t="shared" ref="F5:F68" si="0">D5+E5</f>
        <v>2.16</v>
      </c>
      <c r="G5" s="115" t="s">
        <v>705</v>
      </c>
      <c r="H5" s="115" t="s">
        <v>706</v>
      </c>
    </row>
    <row r="6" spans="1:8" ht="45">
      <c r="A6" s="160"/>
      <c r="B6" s="161"/>
      <c r="C6" s="134">
        <v>1.53</v>
      </c>
      <c r="D6" s="134">
        <v>0.77</v>
      </c>
      <c r="E6" s="134">
        <v>0.77</v>
      </c>
      <c r="F6" s="125">
        <f t="shared" si="0"/>
        <v>1.54</v>
      </c>
      <c r="G6" s="115" t="s">
        <v>707</v>
      </c>
      <c r="H6" s="115" t="s">
        <v>708</v>
      </c>
    </row>
    <row r="7" spans="1:8" ht="30">
      <c r="A7" s="160"/>
      <c r="B7" s="161"/>
      <c r="C7" s="134">
        <v>1.46</v>
      </c>
      <c r="D7" s="134">
        <v>0.24</v>
      </c>
      <c r="E7" s="134">
        <v>0.24</v>
      </c>
      <c r="F7" s="125">
        <f t="shared" si="0"/>
        <v>0.48</v>
      </c>
      <c r="G7" s="115" t="s">
        <v>709</v>
      </c>
      <c r="H7" s="115" t="s">
        <v>710</v>
      </c>
    </row>
    <row r="8" spans="1:8" ht="45">
      <c r="A8" s="160"/>
      <c r="B8" s="161"/>
      <c r="C8" s="134">
        <v>10.51</v>
      </c>
      <c r="D8" s="134">
        <v>1.3</v>
      </c>
      <c r="E8" s="134">
        <v>1.3</v>
      </c>
      <c r="F8" s="125">
        <f t="shared" si="0"/>
        <v>2.6</v>
      </c>
      <c r="G8" s="115" t="s">
        <v>711</v>
      </c>
      <c r="H8" s="115" t="s">
        <v>712</v>
      </c>
    </row>
    <row r="9" spans="1:8" ht="60">
      <c r="A9" s="160"/>
      <c r="B9" s="161"/>
      <c r="C9" s="134">
        <v>8.48</v>
      </c>
      <c r="D9" s="134">
        <v>1.5</v>
      </c>
      <c r="E9" s="134">
        <v>1.5</v>
      </c>
      <c r="F9" s="125">
        <f t="shared" si="0"/>
        <v>3</v>
      </c>
      <c r="G9" s="115" t="s">
        <v>713</v>
      </c>
      <c r="H9" s="115" t="s">
        <v>714</v>
      </c>
    </row>
    <row r="10" spans="1:8" ht="45">
      <c r="A10" s="160"/>
      <c r="B10" s="161"/>
      <c r="C10" s="134">
        <v>6.05</v>
      </c>
      <c r="D10" s="134">
        <v>0.84</v>
      </c>
      <c r="E10" s="134">
        <v>0.84</v>
      </c>
      <c r="F10" s="125">
        <f t="shared" si="0"/>
        <v>1.68</v>
      </c>
      <c r="G10" s="115" t="s">
        <v>715</v>
      </c>
      <c r="H10" s="115" t="s">
        <v>716</v>
      </c>
    </row>
    <row r="11" spans="1:8" ht="45">
      <c r="A11" s="160"/>
      <c r="B11" s="136">
        <v>3</v>
      </c>
      <c r="C11" s="134">
        <v>13.47</v>
      </c>
      <c r="D11" s="134">
        <v>1.2</v>
      </c>
      <c r="E11" s="134">
        <v>1.2</v>
      </c>
      <c r="F11" s="125">
        <f t="shared" si="0"/>
        <v>2.4</v>
      </c>
      <c r="G11" s="115" t="s">
        <v>717</v>
      </c>
      <c r="H11" s="115" t="s">
        <v>718</v>
      </c>
    </row>
    <row r="12" spans="1:8" ht="60">
      <c r="A12" s="160" t="s">
        <v>665</v>
      </c>
      <c r="B12" s="161" t="s">
        <v>719</v>
      </c>
      <c r="C12" s="116">
        <v>13.5</v>
      </c>
      <c r="D12" s="116">
        <v>0.54</v>
      </c>
      <c r="E12" s="116">
        <f>0.2+0.111</f>
        <v>0.311</v>
      </c>
      <c r="F12" s="125">
        <f t="shared" si="0"/>
        <v>0.85099999999999998</v>
      </c>
      <c r="G12" s="115" t="s">
        <v>720</v>
      </c>
      <c r="H12" s="115" t="s">
        <v>721</v>
      </c>
    </row>
    <row r="13" spans="1:8" ht="30">
      <c r="A13" s="160"/>
      <c r="B13" s="161"/>
      <c r="C13" s="116">
        <v>6.8</v>
      </c>
      <c r="D13" s="116">
        <v>0</v>
      </c>
      <c r="E13" s="116">
        <v>0</v>
      </c>
      <c r="F13" s="125">
        <f t="shared" si="0"/>
        <v>0</v>
      </c>
      <c r="G13" s="115" t="s">
        <v>722</v>
      </c>
      <c r="H13" s="115"/>
    </row>
    <row r="14" spans="1:8" ht="75">
      <c r="A14" s="160"/>
      <c r="B14" s="161"/>
      <c r="C14" s="116">
        <v>2.14</v>
      </c>
      <c r="D14" s="116">
        <v>0.1</v>
      </c>
      <c r="E14" s="116">
        <v>0.1</v>
      </c>
      <c r="F14" s="125">
        <f t="shared" si="0"/>
        <v>0.2</v>
      </c>
      <c r="G14" s="115" t="s">
        <v>723</v>
      </c>
      <c r="H14" s="115" t="s">
        <v>724</v>
      </c>
    </row>
    <row r="15" spans="1:8">
      <c r="A15" s="160"/>
      <c r="B15" s="161"/>
      <c r="C15" s="116">
        <v>10</v>
      </c>
      <c r="D15" s="116">
        <v>0</v>
      </c>
      <c r="E15" s="116">
        <v>0</v>
      </c>
      <c r="F15" s="125">
        <f t="shared" si="0"/>
        <v>0</v>
      </c>
      <c r="G15" s="115" t="s">
        <v>725</v>
      </c>
      <c r="H15" s="115"/>
    </row>
    <row r="16" spans="1:8">
      <c r="A16" s="160"/>
      <c r="B16" s="161"/>
      <c r="C16" s="116">
        <v>12.1</v>
      </c>
      <c r="D16" s="116">
        <v>0</v>
      </c>
      <c r="E16" s="116">
        <v>0</v>
      </c>
      <c r="F16" s="125">
        <f t="shared" si="0"/>
        <v>0</v>
      </c>
      <c r="G16" s="115" t="s">
        <v>726</v>
      </c>
      <c r="H16" s="115"/>
    </row>
    <row r="17" spans="1:8" ht="30">
      <c r="A17" s="160"/>
      <c r="B17" s="161"/>
      <c r="C17" s="116">
        <v>5</v>
      </c>
      <c r="D17" s="116">
        <f>50/1000</f>
        <v>0.05</v>
      </c>
      <c r="E17" s="116">
        <f>50/1000</f>
        <v>0.05</v>
      </c>
      <c r="F17" s="125">
        <f t="shared" si="0"/>
        <v>0.1</v>
      </c>
      <c r="G17" s="115" t="s">
        <v>727</v>
      </c>
      <c r="H17" s="115" t="s">
        <v>728</v>
      </c>
    </row>
    <row r="18" spans="1:8" ht="45">
      <c r="A18" s="160"/>
      <c r="B18" s="161"/>
      <c r="C18" s="116">
        <v>5.3</v>
      </c>
      <c r="D18" s="116">
        <v>0.15</v>
      </c>
      <c r="E18" s="116">
        <f>50/1000</f>
        <v>0.05</v>
      </c>
      <c r="F18" s="125">
        <f t="shared" si="0"/>
        <v>0.2</v>
      </c>
      <c r="G18" s="115" t="s">
        <v>729</v>
      </c>
      <c r="H18" s="115" t="s">
        <v>730</v>
      </c>
    </row>
    <row r="19" spans="1:8" ht="32.6">
      <c r="A19" s="160"/>
      <c r="B19" s="161"/>
      <c r="C19" s="116">
        <v>6.53</v>
      </c>
      <c r="D19" s="116">
        <f>250/1000</f>
        <v>0.25</v>
      </c>
      <c r="E19" s="116">
        <v>0.1</v>
      </c>
      <c r="F19" s="125">
        <f t="shared" si="0"/>
        <v>0.35</v>
      </c>
      <c r="G19" s="115" t="s">
        <v>731</v>
      </c>
      <c r="H19" s="115" t="s">
        <v>732</v>
      </c>
    </row>
    <row r="20" spans="1:8" ht="45">
      <c r="A20" s="160"/>
      <c r="B20" s="161"/>
      <c r="C20" s="116">
        <v>5.85</v>
      </c>
      <c r="D20" s="116">
        <v>0</v>
      </c>
      <c r="E20" s="116">
        <v>0</v>
      </c>
      <c r="F20" s="125">
        <f t="shared" si="0"/>
        <v>0</v>
      </c>
      <c r="G20" s="115" t="s">
        <v>733</v>
      </c>
      <c r="H20" s="115" t="s">
        <v>734</v>
      </c>
    </row>
    <row r="21" spans="1:8" ht="32.6">
      <c r="A21" s="160"/>
      <c r="B21" s="161"/>
      <c r="C21" s="116">
        <v>3.3</v>
      </c>
      <c r="D21" s="116">
        <v>0</v>
      </c>
      <c r="E21" s="116">
        <v>0</v>
      </c>
      <c r="F21" s="125">
        <f t="shared" si="0"/>
        <v>0</v>
      </c>
      <c r="G21" s="115" t="s">
        <v>735</v>
      </c>
      <c r="H21" s="115"/>
    </row>
    <row r="22" spans="1:8" ht="195">
      <c r="A22" s="160"/>
      <c r="B22" s="161"/>
      <c r="C22" s="116">
        <v>8.3320000000000007</v>
      </c>
      <c r="D22" s="116">
        <v>0</v>
      </c>
      <c r="E22" s="116">
        <v>0</v>
      </c>
      <c r="F22" s="125">
        <f t="shared" si="0"/>
        <v>0</v>
      </c>
      <c r="G22" s="115" t="s">
        <v>736</v>
      </c>
      <c r="H22" s="115" t="s">
        <v>737</v>
      </c>
    </row>
    <row r="23" spans="1:8" ht="17.600000000000001">
      <c r="A23" s="160"/>
      <c r="B23" s="161"/>
      <c r="C23" s="116">
        <v>22</v>
      </c>
      <c r="D23" s="116">
        <v>0.25</v>
      </c>
      <c r="E23" s="116">
        <v>0.25</v>
      </c>
      <c r="F23" s="125">
        <f t="shared" si="0"/>
        <v>0.5</v>
      </c>
      <c r="G23" s="115" t="s">
        <v>738</v>
      </c>
      <c r="H23" s="115" t="s">
        <v>739</v>
      </c>
    </row>
    <row r="24" spans="1:8" ht="17.600000000000001">
      <c r="A24" s="160"/>
      <c r="B24" s="161"/>
      <c r="C24" s="116">
        <v>45</v>
      </c>
      <c r="D24" s="116">
        <v>2.1</v>
      </c>
      <c r="E24" s="116">
        <v>2.1</v>
      </c>
      <c r="F24" s="125">
        <f t="shared" si="0"/>
        <v>4.2</v>
      </c>
      <c r="G24" s="115" t="s">
        <v>740</v>
      </c>
      <c r="H24" s="115"/>
    </row>
    <row r="25" spans="1:8" ht="30">
      <c r="A25" s="160" t="s">
        <v>666</v>
      </c>
      <c r="B25" s="161" t="s">
        <v>741</v>
      </c>
      <c r="C25" s="134">
        <v>2</v>
      </c>
      <c r="D25" s="134">
        <v>0.14000000000000001</v>
      </c>
      <c r="E25" s="134">
        <v>0.14000000000000001</v>
      </c>
      <c r="F25" s="125">
        <f t="shared" si="0"/>
        <v>0.28000000000000003</v>
      </c>
      <c r="G25" s="115" t="s">
        <v>742</v>
      </c>
      <c r="H25" s="117"/>
    </row>
    <row r="26" spans="1:8" ht="30">
      <c r="A26" s="160"/>
      <c r="B26" s="161"/>
      <c r="C26" s="134">
        <v>6.0220000000000002</v>
      </c>
      <c r="D26" s="134">
        <v>1.84</v>
      </c>
      <c r="E26" s="134">
        <v>1.84</v>
      </c>
      <c r="F26" s="125">
        <f t="shared" si="0"/>
        <v>3.68</v>
      </c>
      <c r="G26" s="115" t="s">
        <v>743</v>
      </c>
      <c r="H26" s="117"/>
    </row>
    <row r="27" spans="1:8" ht="30">
      <c r="A27" s="160"/>
      <c r="B27" s="161"/>
      <c r="C27" s="134">
        <v>1</v>
      </c>
      <c r="D27" s="134">
        <v>7.4999999999999997E-2</v>
      </c>
      <c r="E27" s="134">
        <v>7.4999999999999997E-2</v>
      </c>
      <c r="F27" s="125">
        <f t="shared" si="0"/>
        <v>0.15</v>
      </c>
      <c r="G27" s="115" t="s">
        <v>744</v>
      </c>
      <c r="H27" s="117"/>
    </row>
    <row r="28" spans="1:8" ht="45">
      <c r="A28" s="160"/>
      <c r="B28" s="161"/>
      <c r="C28" s="134">
        <v>4.9560000000000004</v>
      </c>
      <c r="D28" s="134">
        <v>0.51</v>
      </c>
      <c r="E28" s="134">
        <v>0.51</v>
      </c>
      <c r="F28" s="125">
        <f t="shared" si="0"/>
        <v>1.02</v>
      </c>
      <c r="G28" s="115" t="s">
        <v>745</v>
      </c>
      <c r="H28" s="117"/>
    </row>
    <row r="29" spans="1:8" ht="30">
      <c r="A29" s="160"/>
      <c r="B29" s="161"/>
      <c r="C29" s="134">
        <v>4.5709999999999997</v>
      </c>
      <c r="D29" s="134">
        <v>0.85</v>
      </c>
      <c r="E29" s="134">
        <v>0.85</v>
      </c>
      <c r="F29" s="125">
        <f t="shared" si="0"/>
        <v>1.7</v>
      </c>
      <c r="G29" s="115" t="s">
        <v>746</v>
      </c>
      <c r="H29" s="117"/>
    </row>
    <row r="30" spans="1:8" ht="120">
      <c r="A30" s="160" t="s">
        <v>667</v>
      </c>
      <c r="B30" s="161" t="s">
        <v>741</v>
      </c>
      <c r="C30" s="134">
        <v>5</v>
      </c>
      <c r="D30" s="134">
        <v>0.4</v>
      </c>
      <c r="E30" s="134">
        <v>0.4</v>
      </c>
      <c r="F30" s="125">
        <f t="shared" si="0"/>
        <v>0.8</v>
      </c>
      <c r="G30" s="115" t="s">
        <v>747</v>
      </c>
      <c r="H30" s="115" t="s">
        <v>748</v>
      </c>
    </row>
    <row r="31" spans="1:8" ht="120">
      <c r="A31" s="160"/>
      <c r="B31" s="161"/>
      <c r="C31" s="134">
        <v>7.5</v>
      </c>
      <c r="D31" s="134">
        <v>0.4</v>
      </c>
      <c r="E31" s="134">
        <v>0.6</v>
      </c>
      <c r="F31" s="125">
        <f t="shared" si="0"/>
        <v>1</v>
      </c>
      <c r="G31" s="115" t="s">
        <v>749</v>
      </c>
      <c r="H31" s="115" t="s">
        <v>750</v>
      </c>
    </row>
    <row r="32" spans="1:8" ht="30">
      <c r="A32" s="160"/>
      <c r="B32" s="161">
        <v>3</v>
      </c>
      <c r="C32" s="134">
        <v>11.8</v>
      </c>
      <c r="D32" s="134">
        <v>0.5</v>
      </c>
      <c r="E32" s="134">
        <v>0.5</v>
      </c>
      <c r="F32" s="125">
        <f t="shared" si="0"/>
        <v>1</v>
      </c>
      <c r="G32" s="115" t="s">
        <v>751</v>
      </c>
      <c r="H32" s="117"/>
    </row>
    <row r="33" spans="1:8" ht="30">
      <c r="A33" s="160"/>
      <c r="B33" s="161"/>
      <c r="C33" s="134">
        <v>3.6</v>
      </c>
      <c r="D33" s="134">
        <v>0.375</v>
      </c>
      <c r="E33" s="134">
        <v>0.375</v>
      </c>
      <c r="F33" s="125">
        <f t="shared" si="0"/>
        <v>0.75</v>
      </c>
      <c r="G33" s="115" t="s">
        <v>752</v>
      </c>
      <c r="H33" s="115"/>
    </row>
    <row r="34" spans="1:8" ht="30">
      <c r="A34" s="160" t="s">
        <v>668</v>
      </c>
      <c r="B34" s="161" t="s">
        <v>719</v>
      </c>
      <c r="C34" s="134">
        <v>2.2999999999999998</v>
      </c>
      <c r="D34" s="134">
        <v>0.63</v>
      </c>
      <c r="E34" s="134">
        <v>0.45</v>
      </c>
      <c r="F34" s="125">
        <f t="shared" si="0"/>
        <v>1.08</v>
      </c>
      <c r="G34" s="115" t="s">
        <v>753</v>
      </c>
      <c r="H34" s="115" t="s">
        <v>754</v>
      </c>
    </row>
    <row r="35" spans="1:8" ht="45">
      <c r="A35" s="160"/>
      <c r="B35" s="161"/>
      <c r="C35" s="134">
        <v>2</v>
      </c>
      <c r="D35" s="134"/>
      <c r="E35" s="134">
        <v>1.2</v>
      </c>
      <c r="F35" s="125">
        <f t="shared" si="0"/>
        <v>1.2</v>
      </c>
      <c r="G35" s="115" t="s">
        <v>755</v>
      </c>
      <c r="H35" s="115" t="s">
        <v>754</v>
      </c>
    </row>
    <row r="36" spans="1:8" ht="30">
      <c r="A36" s="160"/>
      <c r="B36" s="161"/>
      <c r="C36" s="134">
        <v>4.8</v>
      </c>
      <c r="D36" s="134">
        <v>2.2000000000000002</v>
      </c>
      <c r="E36" s="134">
        <v>0.2</v>
      </c>
      <c r="F36" s="125">
        <f t="shared" si="0"/>
        <v>2.4000000000000004</v>
      </c>
      <c r="G36" s="115" t="s">
        <v>756</v>
      </c>
      <c r="H36" s="115" t="s">
        <v>757</v>
      </c>
    </row>
    <row r="37" spans="1:8" ht="30">
      <c r="A37" s="160"/>
      <c r="B37" s="161"/>
      <c r="C37" s="134">
        <v>4</v>
      </c>
      <c r="D37" s="134">
        <v>0.81</v>
      </c>
      <c r="E37" s="134">
        <v>1.65</v>
      </c>
      <c r="F37" s="125">
        <f t="shared" si="0"/>
        <v>2.46</v>
      </c>
      <c r="G37" s="115" t="s">
        <v>758</v>
      </c>
      <c r="H37" s="115" t="s">
        <v>757</v>
      </c>
    </row>
    <row r="38" spans="1:8" ht="75">
      <c r="A38" s="160"/>
      <c r="B38" s="161"/>
      <c r="C38" s="159">
        <v>6.3</v>
      </c>
      <c r="D38" s="134">
        <v>2.15</v>
      </c>
      <c r="E38" s="134">
        <v>2.15</v>
      </c>
      <c r="F38" s="125">
        <f t="shared" si="0"/>
        <v>4.3</v>
      </c>
      <c r="G38" s="115" t="s">
        <v>759</v>
      </c>
      <c r="H38" s="115" t="s">
        <v>760</v>
      </c>
    </row>
    <row r="39" spans="1:8" ht="60">
      <c r="A39" s="160"/>
      <c r="B39" s="161"/>
      <c r="C39" s="159"/>
      <c r="D39" s="134"/>
      <c r="E39" s="134">
        <v>0.52</v>
      </c>
      <c r="F39" s="125">
        <f t="shared" si="0"/>
        <v>0.52</v>
      </c>
      <c r="G39" s="115" t="s">
        <v>761</v>
      </c>
      <c r="H39" s="115" t="s">
        <v>762</v>
      </c>
    </row>
    <row r="40" spans="1:8" ht="45">
      <c r="A40" s="160"/>
      <c r="B40" s="161"/>
      <c r="C40" s="159">
        <v>1.9</v>
      </c>
      <c r="D40" s="134">
        <v>0.18</v>
      </c>
      <c r="E40" s="134">
        <v>0.18</v>
      </c>
      <c r="F40" s="125">
        <f t="shared" si="0"/>
        <v>0.36</v>
      </c>
      <c r="G40" s="115" t="s">
        <v>763</v>
      </c>
      <c r="H40" s="115" t="s">
        <v>762</v>
      </c>
    </row>
    <row r="41" spans="1:8" ht="60">
      <c r="A41" s="160"/>
      <c r="B41" s="161"/>
      <c r="C41" s="159"/>
      <c r="D41" s="134">
        <v>0.34</v>
      </c>
      <c r="E41" s="134">
        <v>0.34</v>
      </c>
      <c r="F41" s="125">
        <f t="shared" si="0"/>
        <v>0.68</v>
      </c>
      <c r="G41" s="115" t="s">
        <v>764</v>
      </c>
      <c r="H41" s="115" t="s">
        <v>762</v>
      </c>
    </row>
    <row r="42" spans="1:8" ht="45">
      <c r="A42" s="160"/>
      <c r="B42" s="161"/>
      <c r="C42" s="134">
        <v>15</v>
      </c>
      <c r="D42" s="134">
        <v>7.5</v>
      </c>
      <c r="E42" s="134">
        <v>7.5</v>
      </c>
      <c r="F42" s="125">
        <f t="shared" si="0"/>
        <v>15</v>
      </c>
      <c r="G42" s="115" t="s">
        <v>765</v>
      </c>
      <c r="H42" s="115" t="s">
        <v>762</v>
      </c>
    </row>
    <row r="43" spans="1:8" ht="60">
      <c r="A43" s="160"/>
      <c r="B43" s="161"/>
      <c r="C43" s="134">
        <v>0.3</v>
      </c>
      <c r="D43" s="134">
        <v>0.15</v>
      </c>
      <c r="E43" s="134">
        <v>0.15</v>
      </c>
      <c r="F43" s="125">
        <f t="shared" si="0"/>
        <v>0.3</v>
      </c>
      <c r="G43" s="115" t="s">
        <v>766</v>
      </c>
      <c r="H43" s="115" t="s">
        <v>767</v>
      </c>
    </row>
    <row r="44" spans="1:8">
      <c r="A44" s="160"/>
      <c r="B44" s="161"/>
      <c r="C44" s="134">
        <v>0.08</v>
      </c>
      <c r="D44" s="134">
        <v>0.08</v>
      </c>
      <c r="E44" s="134"/>
      <c r="F44" s="125">
        <f t="shared" si="0"/>
        <v>0.08</v>
      </c>
      <c r="G44" s="115" t="s">
        <v>768</v>
      </c>
      <c r="H44" s="115" t="s">
        <v>769</v>
      </c>
    </row>
    <row r="45" spans="1:8" ht="30">
      <c r="A45" s="160"/>
      <c r="B45" s="161"/>
      <c r="C45" s="134">
        <v>0.13</v>
      </c>
      <c r="D45" s="134">
        <v>0.13</v>
      </c>
      <c r="E45" s="134"/>
      <c r="F45" s="125">
        <f t="shared" si="0"/>
        <v>0.13</v>
      </c>
      <c r="G45" s="115" t="s">
        <v>770</v>
      </c>
      <c r="H45" s="115" t="s">
        <v>771</v>
      </c>
    </row>
    <row r="46" spans="1:8" ht="30">
      <c r="A46" s="160"/>
      <c r="B46" s="161"/>
      <c r="C46" s="134">
        <v>0.26</v>
      </c>
      <c r="D46" s="134">
        <v>0.13</v>
      </c>
      <c r="E46" s="134">
        <v>0.13</v>
      </c>
      <c r="F46" s="125">
        <f t="shared" si="0"/>
        <v>0.26</v>
      </c>
      <c r="G46" s="115" t="s">
        <v>772</v>
      </c>
      <c r="H46" s="115" t="s">
        <v>773</v>
      </c>
    </row>
    <row r="47" spans="1:8" ht="30">
      <c r="A47" s="160" t="s">
        <v>669</v>
      </c>
      <c r="B47" s="161" t="s">
        <v>719</v>
      </c>
      <c r="C47" s="134">
        <v>6.1</v>
      </c>
      <c r="D47" s="134">
        <v>6.1</v>
      </c>
      <c r="E47" s="134"/>
      <c r="F47" s="125">
        <f t="shared" si="0"/>
        <v>6.1</v>
      </c>
      <c r="G47" s="115" t="s">
        <v>774</v>
      </c>
      <c r="H47" s="115" t="s">
        <v>775</v>
      </c>
    </row>
    <row r="48" spans="1:8" ht="45">
      <c r="A48" s="160"/>
      <c r="B48" s="161"/>
      <c r="C48" s="134">
        <v>6</v>
      </c>
      <c r="D48" s="134">
        <v>2</v>
      </c>
      <c r="E48" s="134">
        <v>2</v>
      </c>
      <c r="F48" s="125">
        <f t="shared" si="0"/>
        <v>4</v>
      </c>
      <c r="G48" s="115" t="s">
        <v>776</v>
      </c>
      <c r="H48" s="115" t="s">
        <v>777</v>
      </c>
    </row>
    <row r="49" spans="1:8" ht="30">
      <c r="A49" s="160"/>
      <c r="B49" s="161"/>
      <c r="C49" s="134">
        <v>6.4</v>
      </c>
      <c r="D49" s="134">
        <v>3.4</v>
      </c>
      <c r="E49" s="134">
        <v>3</v>
      </c>
      <c r="F49" s="125">
        <f t="shared" si="0"/>
        <v>6.4</v>
      </c>
      <c r="G49" s="115" t="s">
        <v>778</v>
      </c>
      <c r="H49" s="115"/>
    </row>
    <row r="50" spans="1:8" ht="30">
      <c r="A50" s="160"/>
      <c r="B50" s="161"/>
      <c r="C50" s="134">
        <v>5.8</v>
      </c>
      <c r="D50" s="134">
        <v>1.93</v>
      </c>
      <c r="E50" s="134">
        <v>1.93</v>
      </c>
      <c r="F50" s="125">
        <f t="shared" si="0"/>
        <v>3.86</v>
      </c>
      <c r="G50" s="115" t="s">
        <v>779</v>
      </c>
      <c r="H50" s="115" t="s">
        <v>780</v>
      </c>
    </row>
    <row r="51" spans="1:8" ht="409.6">
      <c r="A51" s="160" t="s">
        <v>670</v>
      </c>
      <c r="B51" s="161" t="s">
        <v>741</v>
      </c>
      <c r="C51" s="134">
        <v>45.2</v>
      </c>
      <c r="D51" s="159">
        <v>2.2000000000000002</v>
      </c>
      <c r="E51" s="159"/>
      <c r="F51" s="125">
        <f t="shared" si="0"/>
        <v>2.2000000000000002</v>
      </c>
      <c r="G51" s="115" t="s">
        <v>781</v>
      </c>
      <c r="H51" s="117" t="s">
        <v>782</v>
      </c>
    </row>
    <row r="52" spans="1:8" ht="409.6">
      <c r="A52" s="160"/>
      <c r="B52" s="161"/>
      <c r="C52" s="134">
        <v>23.31</v>
      </c>
      <c r="D52" s="159">
        <v>5.8</v>
      </c>
      <c r="E52" s="159"/>
      <c r="F52" s="125">
        <f t="shared" si="0"/>
        <v>5.8</v>
      </c>
      <c r="G52" s="115" t="s">
        <v>783</v>
      </c>
      <c r="H52" s="117" t="s">
        <v>784</v>
      </c>
    </row>
    <row r="53" spans="1:8" ht="75">
      <c r="A53" s="160"/>
      <c r="B53" s="161">
        <v>3</v>
      </c>
      <c r="C53" s="134">
        <v>3.45</v>
      </c>
      <c r="D53" s="134"/>
      <c r="E53" s="134"/>
      <c r="F53" s="125">
        <f t="shared" si="0"/>
        <v>0</v>
      </c>
      <c r="G53" s="117" t="s">
        <v>785</v>
      </c>
      <c r="H53" s="117" t="s">
        <v>786</v>
      </c>
    </row>
    <row r="54" spans="1:8" ht="45">
      <c r="A54" s="160"/>
      <c r="B54" s="161"/>
      <c r="C54" s="134">
        <v>5</v>
      </c>
      <c r="D54" s="134"/>
      <c r="E54" s="134"/>
      <c r="F54" s="125">
        <f t="shared" si="0"/>
        <v>0</v>
      </c>
      <c r="G54" s="117" t="s">
        <v>787</v>
      </c>
      <c r="H54" s="117" t="s">
        <v>788</v>
      </c>
    </row>
    <row r="55" spans="1:8" ht="150">
      <c r="A55" s="160"/>
      <c r="B55" s="161"/>
      <c r="C55" s="134">
        <v>8.5</v>
      </c>
      <c r="D55" s="159">
        <v>6.8</v>
      </c>
      <c r="E55" s="159"/>
      <c r="F55" s="125">
        <f t="shared" si="0"/>
        <v>6.8</v>
      </c>
      <c r="G55" s="115" t="s">
        <v>789</v>
      </c>
      <c r="H55" s="117" t="s">
        <v>790</v>
      </c>
    </row>
    <row r="56" spans="1:8" ht="75">
      <c r="A56" s="160"/>
      <c r="B56" s="161"/>
      <c r="C56" s="134">
        <v>1.335</v>
      </c>
      <c r="D56" s="159">
        <v>1</v>
      </c>
      <c r="E56" s="159"/>
      <c r="F56" s="125">
        <f t="shared" si="0"/>
        <v>1</v>
      </c>
      <c r="G56" s="115" t="s">
        <v>791</v>
      </c>
      <c r="H56" s="117" t="s">
        <v>792</v>
      </c>
    </row>
    <row r="57" spans="1:8" ht="75">
      <c r="A57" s="160" t="s">
        <v>671</v>
      </c>
      <c r="B57" s="161" t="s">
        <v>741</v>
      </c>
      <c r="C57" s="118">
        <v>0.02</v>
      </c>
      <c r="D57" s="118">
        <v>0.01</v>
      </c>
      <c r="E57" s="118">
        <v>0.01</v>
      </c>
      <c r="F57" s="125">
        <f t="shared" si="0"/>
        <v>0.02</v>
      </c>
      <c r="G57" s="115" t="s">
        <v>793</v>
      </c>
      <c r="H57" s="115" t="s">
        <v>794</v>
      </c>
    </row>
    <row r="58" spans="1:8" ht="105">
      <c r="A58" s="160"/>
      <c r="B58" s="161"/>
      <c r="C58" s="118">
        <v>0.22</v>
      </c>
      <c r="D58" s="118">
        <v>0.11</v>
      </c>
      <c r="E58" s="118">
        <v>0.11</v>
      </c>
      <c r="F58" s="125">
        <f t="shared" si="0"/>
        <v>0.22</v>
      </c>
      <c r="G58" s="115" t="s">
        <v>795</v>
      </c>
      <c r="H58" s="115" t="s">
        <v>796</v>
      </c>
    </row>
    <row r="59" spans="1:8" ht="75">
      <c r="A59" s="160"/>
      <c r="B59" s="161"/>
      <c r="C59" s="118">
        <v>0.55100000000000005</v>
      </c>
      <c r="D59" s="118">
        <v>0.27600000000000002</v>
      </c>
      <c r="E59" s="118">
        <v>0.27600000000000002</v>
      </c>
      <c r="F59" s="125">
        <f t="shared" si="0"/>
        <v>0.55200000000000005</v>
      </c>
      <c r="G59" s="115" t="s">
        <v>797</v>
      </c>
      <c r="H59" s="115" t="s">
        <v>798</v>
      </c>
    </row>
    <row r="60" spans="1:8" ht="120">
      <c r="A60" s="160"/>
      <c r="B60" s="161"/>
      <c r="C60" s="118">
        <v>0.3</v>
      </c>
      <c r="D60" s="118">
        <v>0</v>
      </c>
      <c r="E60" s="118">
        <v>0.3</v>
      </c>
      <c r="F60" s="125">
        <f t="shared" si="0"/>
        <v>0.3</v>
      </c>
      <c r="G60" s="115" t="s">
        <v>799</v>
      </c>
      <c r="H60" s="115" t="s">
        <v>800</v>
      </c>
    </row>
    <row r="61" spans="1:8" ht="165">
      <c r="A61" s="160"/>
      <c r="B61" s="161"/>
      <c r="C61" s="118">
        <v>0.41599999999999998</v>
      </c>
      <c r="D61" s="118">
        <v>0.13800000000000001</v>
      </c>
      <c r="E61" s="118">
        <v>0.27800000000000002</v>
      </c>
      <c r="F61" s="125">
        <f t="shared" si="0"/>
        <v>0.41600000000000004</v>
      </c>
      <c r="G61" s="115" t="s">
        <v>801</v>
      </c>
      <c r="H61" s="115" t="s">
        <v>802</v>
      </c>
    </row>
    <row r="62" spans="1:8" ht="75">
      <c r="A62" s="160"/>
      <c r="B62" s="161"/>
      <c r="C62" s="118">
        <v>5.6250000000000001E-2</v>
      </c>
      <c r="D62" s="118">
        <v>2.8125000000000001E-2</v>
      </c>
      <c r="E62" s="118">
        <v>2.8125000000000001E-2</v>
      </c>
      <c r="F62" s="125">
        <f t="shared" si="0"/>
        <v>5.6250000000000001E-2</v>
      </c>
      <c r="G62" s="115" t="s">
        <v>803</v>
      </c>
      <c r="H62" s="115" t="s">
        <v>804</v>
      </c>
    </row>
    <row r="63" spans="1:8" ht="90">
      <c r="A63" s="160"/>
      <c r="B63" s="161"/>
      <c r="C63" s="118">
        <v>0.3</v>
      </c>
      <c r="D63" s="118">
        <v>0.3</v>
      </c>
      <c r="E63" s="118">
        <v>0</v>
      </c>
      <c r="F63" s="125">
        <f t="shared" si="0"/>
        <v>0.3</v>
      </c>
      <c r="G63" s="115" t="s">
        <v>805</v>
      </c>
      <c r="H63" s="115" t="s">
        <v>806</v>
      </c>
    </row>
    <row r="64" spans="1:8" ht="180">
      <c r="A64" s="160"/>
      <c r="B64" s="161"/>
      <c r="C64" s="118">
        <v>9.1999999999999998E-2</v>
      </c>
      <c r="D64" s="118">
        <v>3.5999999999999997E-2</v>
      </c>
      <c r="E64" s="118">
        <v>5.6000000000000001E-2</v>
      </c>
      <c r="F64" s="125">
        <f t="shared" si="0"/>
        <v>9.1999999999999998E-2</v>
      </c>
      <c r="G64" s="115" t="s">
        <v>807</v>
      </c>
      <c r="H64" s="115" t="s">
        <v>808</v>
      </c>
    </row>
    <row r="65" spans="1:8" ht="105">
      <c r="A65" s="160"/>
      <c r="B65" s="161"/>
      <c r="C65" s="118">
        <v>0.54100000000000004</v>
      </c>
      <c r="D65" s="118">
        <v>0.25205</v>
      </c>
      <c r="E65" s="118">
        <v>0.25205</v>
      </c>
      <c r="F65" s="125">
        <f t="shared" si="0"/>
        <v>0.50409999999999999</v>
      </c>
      <c r="G65" s="115" t="s">
        <v>809</v>
      </c>
      <c r="H65" s="115" t="s">
        <v>810</v>
      </c>
    </row>
    <row r="66" spans="1:8" ht="120">
      <c r="A66" s="160"/>
      <c r="B66" s="161"/>
      <c r="C66" s="118">
        <v>1.43</v>
      </c>
      <c r="D66" s="118">
        <v>0.71499999999999997</v>
      </c>
      <c r="E66" s="118">
        <v>0.42899999999999999</v>
      </c>
      <c r="F66" s="125">
        <f t="shared" si="0"/>
        <v>1.1439999999999999</v>
      </c>
      <c r="G66" s="115" t="s">
        <v>811</v>
      </c>
      <c r="H66" s="115" t="s">
        <v>812</v>
      </c>
    </row>
    <row r="67" spans="1:8" ht="135">
      <c r="A67" s="160"/>
      <c r="B67" s="161"/>
      <c r="C67" s="118" t="s">
        <v>813</v>
      </c>
      <c r="D67" s="118">
        <v>0.76</v>
      </c>
      <c r="E67" s="118">
        <v>0.38</v>
      </c>
      <c r="F67" s="125">
        <f t="shared" si="0"/>
        <v>1.1400000000000001</v>
      </c>
      <c r="G67" s="115" t="s">
        <v>814</v>
      </c>
      <c r="H67" s="115" t="s">
        <v>815</v>
      </c>
    </row>
    <row r="68" spans="1:8" ht="150">
      <c r="A68" s="160"/>
      <c r="B68" s="161"/>
      <c r="C68" s="118">
        <v>3.71</v>
      </c>
      <c r="D68" s="118">
        <v>1.6</v>
      </c>
      <c r="E68" s="118">
        <v>1.3</v>
      </c>
      <c r="F68" s="125">
        <f t="shared" si="0"/>
        <v>2.9000000000000004</v>
      </c>
      <c r="G68" s="115" t="s">
        <v>816</v>
      </c>
      <c r="H68" s="115" t="s">
        <v>817</v>
      </c>
    </row>
    <row r="69" spans="1:8" ht="75">
      <c r="A69" s="160"/>
      <c r="B69" s="161"/>
      <c r="C69" s="118">
        <v>3.16</v>
      </c>
      <c r="D69" s="118">
        <v>1.58</v>
      </c>
      <c r="E69" s="118">
        <v>1.58</v>
      </c>
      <c r="F69" s="125">
        <f t="shared" ref="F69:F132" si="1">D69+E69</f>
        <v>3.16</v>
      </c>
      <c r="G69" s="115" t="s">
        <v>818</v>
      </c>
      <c r="H69" s="115" t="s">
        <v>819</v>
      </c>
    </row>
    <row r="70" spans="1:8" ht="90">
      <c r="A70" s="160"/>
      <c r="B70" s="161"/>
      <c r="C70" s="118">
        <v>3</v>
      </c>
      <c r="D70" s="118">
        <v>2.25</v>
      </c>
      <c r="E70" s="118">
        <v>0.75</v>
      </c>
      <c r="F70" s="125">
        <f t="shared" si="1"/>
        <v>3</v>
      </c>
      <c r="G70" s="115" t="s">
        <v>820</v>
      </c>
      <c r="H70" s="115" t="s">
        <v>821</v>
      </c>
    </row>
    <row r="71" spans="1:8" ht="75">
      <c r="A71" s="160"/>
      <c r="B71" s="161"/>
      <c r="C71" s="118">
        <v>2.7050000000000001</v>
      </c>
      <c r="D71" s="118">
        <v>0.8115</v>
      </c>
      <c r="E71" s="118">
        <v>0.8115</v>
      </c>
      <c r="F71" s="125">
        <f t="shared" si="1"/>
        <v>1.623</v>
      </c>
      <c r="G71" s="115" t="s">
        <v>822</v>
      </c>
      <c r="H71" s="115" t="s">
        <v>823</v>
      </c>
    </row>
    <row r="72" spans="1:8" ht="105">
      <c r="A72" s="160"/>
      <c r="B72" s="161"/>
      <c r="C72" s="118">
        <v>3.34</v>
      </c>
      <c r="D72" s="118">
        <v>0.25</v>
      </c>
      <c r="E72" s="118">
        <v>0.25</v>
      </c>
      <c r="F72" s="125">
        <f t="shared" si="1"/>
        <v>0.5</v>
      </c>
      <c r="G72" s="115" t="s">
        <v>824</v>
      </c>
      <c r="H72" s="115" t="s">
        <v>825</v>
      </c>
    </row>
    <row r="73" spans="1:8" ht="150">
      <c r="A73" s="160"/>
      <c r="B73" s="161"/>
      <c r="C73" s="118">
        <v>3.6739999999999999</v>
      </c>
      <c r="D73" s="118">
        <v>0.55100000000000005</v>
      </c>
      <c r="E73" s="118">
        <v>0.55100000000000005</v>
      </c>
      <c r="F73" s="125">
        <f t="shared" si="1"/>
        <v>1.1020000000000001</v>
      </c>
      <c r="G73" s="115" t="s">
        <v>826</v>
      </c>
      <c r="H73" s="115" t="s">
        <v>827</v>
      </c>
    </row>
    <row r="74" spans="1:8" ht="135">
      <c r="A74" s="160"/>
      <c r="B74" s="161"/>
      <c r="C74" s="118">
        <v>4.5999999999999996</v>
      </c>
      <c r="D74" s="118">
        <v>0.69</v>
      </c>
      <c r="E74" s="118">
        <v>0.69</v>
      </c>
      <c r="F74" s="125">
        <f t="shared" si="1"/>
        <v>1.38</v>
      </c>
      <c r="G74" s="115" t="s">
        <v>828</v>
      </c>
      <c r="H74" s="115" t="s">
        <v>829</v>
      </c>
    </row>
    <row r="75" spans="1:8" ht="150">
      <c r="A75" s="160"/>
      <c r="B75" s="161"/>
      <c r="C75" s="118">
        <v>17.5</v>
      </c>
      <c r="D75" s="118">
        <v>1</v>
      </c>
      <c r="E75" s="118">
        <v>1</v>
      </c>
      <c r="F75" s="125">
        <f t="shared" si="1"/>
        <v>2</v>
      </c>
      <c r="G75" s="115" t="s">
        <v>830</v>
      </c>
      <c r="H75" s="115" t="s">
        <v>831</v>
      </c>
    </row>
    <row r="76" spans="1:8" ht="60">
      <c r="A76" s="160"/>
      <c r="B76" s="161"/>
      <c r="C76" s="118">
        <v>1.87</v>
      </c>
      <c r="D76" s="118">
        <v>0</v>
      </c>
      <c r="E76" s="118">
        <v>0</v>
      </c>
      <c r="F76" s="125">
        <f t="shared" si="1"/>
        <v>0</v>
      </c>
      <c r="G76" s="115" t="s">
        <v>832</v>
      </c>
      <c r="H76" s="115" t="s">
        <v>833</v>
      </c>
    </row>
    <row r="77" spans="1:8" ht="105">
      <c r="A77" s="160"/>
      <c r="B77" s="161"/>
      <c r="C77" s="118">
        <v>7.38</v>
      </c>
      <c r="D77" s="118">
        <v>0.125</v>
      </c>
      <c r="E77" s="118">
        <v>0.125</v>
      </c>
      <c r="F77" s="125">
        <f t="shared" si="1"/>
        <v>0.25</v>
      </c>
      <c r="G77" s="115" t="s">
        <v>834</v>
      </c>
      <c r="H77" s="115" t="s">
        <v>835</v>
      </c>
    </row>
    <row r="78" spans="1:8" ht="120">
      <c r="A78" s="160"/>
      <c r="B78" s="161"/>
      <c r="C78" s="118">
        <v>6.7</v>
      </c>
      <c r="D78" s="118">
        <v>1.0049999999999999</v>
      </c>
      <c r="E78" s="118">
        <v>1.0049999999999999</v>
      </c>
      <c r="F78" s="125">
        <f t="shared" si="1"/>
        <v>2.0099999999999998</v>
      </c>
      <c r="G78" s="115" t="s">
        <v>836</v>
      </c>
      <c r="H78" s="115" t="s">
        <v>837</v>
      </c>
    </row>
    <row r="79" spans="1:8" ht="60">
      <c r="A79" s="160"/>
      <c r="B79" s="161"/>
      <c r="C79" s="118">
        <v>6.55</v>
      </c>
      <c r="D79" s="118">
        <v>1.31</v>
      </c>
      <c r="E79" s="118">
        <v>3.93</v>
      </c>
      <c r="F79" s="125">
        <f t="shared" si="1"/>
        <v>5.24</v>
      </c>
      <c r="G79" s="115" t="s">
        <v>838</v>
      </c>
      <c r="H79" s="115" t="s">
        <v>839</v>
      </c>
    </row>
    <row r="80" spans="1:8" ht="75">
      <c r="A80" s="160"/>
      <c r="B80" s="161"/>
      <c r="C80" s="118">
        <v>13.3</v>
      </c>
      <c r="D80" s="118">
        <v>0.66500000000000004</v>
      </c>
      <c r="E80" s="118">
        <v>1.33</v>
      </c>
      <c r="F80" s="125">
        <f t="shared" si="1"/>
        <v>1.9950000000000001</v>
      </c>
      <c r="G80" s="115" t="s">
        <v>840</v>
      </c>
      <c r="H80" s="115" t="s">
        <v>841</v>
      </c>
    </row>
    <row r="81" spans="1:8" ht="90">
      <c r="A81" s="160"/>
      <c r="B81" s="161"/>
      <c r="C81" s="118">
        <v>3.75</v>
      </c>
      <c r="D81" s="118">
        <v>0.56299999999999994</v>
      </c>
      <c r="E81" s="118">
        <v>0.56299999999999994</v>
      </c>
      <c r="F81" s="125">
        <f t="shared" si="1"/>
        <v>1.1259999999999999</v>
      </c>
      <c r="G81" s="115" t="s">
        <v>842</v>
      </c>
      <c r="H81" s="115" t="s">
        <v>843</v>
      </c>
    </row>
    <row r="82" spans="1:8" ht="60">
      <c r="A82" s="160"/>
      <c r="B82" s="161"/>
      <c r="C82" s="118">
        <v>1.1000000000000001</v>
      </c>
      <c r="D82" s="118">
        <v>0.16500000000000001</v>
      </c>
      <c r="E82" s="118">
        <v>0.16500000000000001</v>
      </c>
      <c r="F82" s="125">
        <f t="shared" si="1"/>
        <v>0.33</v>
      </c>
      <c r="G82" s="115" t="s">
        <v>844</v>
      </c>
      <c r="H82" s="115" t="s">
        <v>845</v>
      </c>
    </row>
    <row r="83" spans="1:8" ht="105">
      <c r="A83" s="160"/>
      <c r="B83" s="161"/>
      <c r="C83" s="118">
        <v>13</v>
      </c>
      <c r="D83" s="118">
        <v>0.65</v>
      </c>
      <c r="E83" s="118">
        <v>0.65</v>
      </c>
      <c r="F83" s="125">
        <f t="shared" si="1"/>
        <v>1.3</v>
      </c>
      <c r="G83" s="115" t="s">
        <v>846</v>
      </c>
      <c r="H83" s="115" t="s">
        <v>847</v>
      </c>
    </row>
    <row r="84" spans="1:8" ht="120">
      <c r="A84" s="160"/>
      <c r="B84" s="161">
        <v>3</v>
      </c>
      <c r="C84" s="118">
        <v>12.5</v>
      </c>
      <c r="D84" s="118">
        <v>1.925</v>
      </c>
      <c r="E84" s="118">
        <v>1.925</v>
      </c>
      <c r="F84" s="125">
        <f t="shared" si="1"/>
        <v>3.85</v>
      </c>
      <c r="G84" s="115" t="s">
        <v>848</v>
      </c>
      <c r="H84" s="115" t="s">
        <v>849</v>
      </c>
    </row>
    <row r="85" spans="1:8" ht="120">
      <c r="A85" s="160"/>
      <c r="B85" s="161"/>
      <c r="C85" s="118">
        <v>5</v>
      </c>
      <c r="D85" s="118">
        <v>0.25</v>
      </c>
      <c r="E85" s="118">
        <v>2</v>
      </c>
      <c r="F85" s="125">
        <f t="shared" si="1"/>
        <v>2.25</v>
      </c>
      <c r="G85" s="115" t="s">
        <v>850</v>
      </c>
      <c r="H85" s="115" t="s">
        <v>851</v>
      </c>
    </row>
    <row r="86" spans="1:8" ht="135">
      <c r="A86" s="160"/>
      <c r="B86" s="161"/>
      <c r="C86" s="118">
        <v>8</v>
      </c>
      <c r="D86" s="118">
        <v>0.9</v>
      </c>
      <c r="E86" s="118">
        <v>2.65</v>
      </c>
      <c r="F86" s="125">
        <f t="shared" si="1"/>
        <v>3.55</v>
      </c>
      <c r="G86" s="115" t="s">
        <v>852</v>
      </c>
      <c r="H86" s="115" t="s">
        <v>853</v>
      </c>
    </row>
    <row r="87" spans="1:8" ht="90">
      <c r="A87" s="160" t="s">
        <v>672</v>
      </c>
      <c r="B87" s="161" t="s">
        <v>741</v>
      </c>
      <c r="C87" s="134">
        <v>1.99</v>
      </c>
      <c r="D87" s="134">
        <v>0.2</v>
      </c>
      <c r="E87" s="134">
        <v>0.1</v>
      </c>
      <c r="F87" s="125">
        <f t="shared" si="1"/>
        <v>0.30000000000000004</v>
      </c>
      <c r="G87" s="115" t="s">
        <v>854</v>
      </c>
      <c r="H87" s="117" t="s">
        <v>855</v>
      </c>
    </row>
    <row r="88" spans="1:8" ht="150">
      <c r="A88" s="160"/>
      <c r="B88" s="161"/>
      <c r="C88" s="134">
        <v>3.8</v>
      </c>
      <c r="D88" s="134">
        <v>0.2</v>
      </c>
      <c r="E88" s="134">
        <v>0.1</v>
      </c>
      <c r="F88" s="125">
        <f t="shared" si="1"/>
        <v>0.30000000000000004</v>
      </c>
      <c r="G88" s="115" t="s">
        <v>856</v>
      </c>
      <c r="H88" s="117" t="s">
        <v>857</v>
      </c>
    </row>
    <row r="89" spans="1:8" ht="75">
      <c r="A89" s="160"/>
      <c r="B89" s="161"/>
      <c r="C89" s="134">
        <v>6.4</v>
      </c>
      <c r="D89" s="134"/>
      <c r="E89" s="134">
        <v>1.5</v>
      </c>
      <c r="F89" s="125">
        <f t="shared" si="1"/>
        <v>1.5</v>
      </c>
      <c r="G89" s="115" t="s">
        <v>858</v>
      </c>
      <c r="H89" s="115" t="s">
        <v>859</v>
      </c>
    </row>
    <row r="90" spans="1:8" ht="165">
      <c r="A90" s="160"/>
      <c r="B90" s="161"/>
      <c r="C90" s="134">
        <v>4.3600000000000003</v>
      </c>
      <c r="D90" s="134">
        <v>0.3</v>
      </c>
      <c r="E90" s="134"/>
      <c r="F90" s="125">
        <f t="shared" si="1"/>
        <v>0.3</v>
      </c>
      <c r="G90" s="115" t="s">
        <v>860</v>
      </c>
      <c r="H90" s="117" t="s">
        <v>861</v>
      </c>
    </row>
    <row r="91" spans="1:8" ht="135">
      <c r="A91" s="160"/>
      <c r="B91" s="161"/>
      <c r="C91" s="134">
        <v>1.49</v>
      </c>
      <c r="D91" s="134">
        <v>0.45</v>
      </c>
      <c r="E91" s="134">
        <v>0.4</v>
      </c>
      <c r="F91" s="125">
        <f t="shared" si="1"/>
        <v>0.85000000000000009</v>
      </c>
      <c r="G91" s="115" t="s">
        <v>862</v>
      </c>
      <c r="H91" s="117" t="s">
        <v>863</v>
      </c>
    </row>
    <row r="92" spans="1:8" ht="150">
      <c r="A92" s="160"/>
      <c r="B92" s="161"/>
      <c r="C92" s="134">
        <v>0.5</v>
      </c>
      <c r="D92" s="134">
        <v>0.1</v>
      </c>
      <c r="E92" s="134">
        <v>0.1</v>
      </c>
      <c r="F92" s="125">
        <f t="shared" si="1"/>
        <v>0.2</v>
      </c>
      <c r="G92" s="115" t="s">
        <v>864</v>
      </c>
      <c r="H92" s="117" t="s">
        <v>865</v>
      </c>
    </row>
    <row r="93" spans="1:8" ht="90">
      <c r="A93" s="160"/>
      <c r="B93" s="161"/>
      <c r="C93" s="134">
        <v>1</v>
      </c>
      <c r="D93" s="134">
        <v>0.8</v>
      </c>
      <c r="E93" s="134">
        <v>0.2</v>
      </c>
      <c r="F93" s="125">
        <f t="shared" si="1"/>
        <v>1</v>
      </c>
      <c r="G93" s="115" t="s">
        <v>866</v>
      </c>
      <c r="H93" s="117" t="s">
        <v>867</v>
      </c>
    </row>
    <row r="94" spans="1:8" ht="45">
      <c r="A94" s="160"/>
      <c r="B94" s="161"/>
      <c r="C94" s="134">
        <v>1</v>
      </c>
      <c r="D94" s="134">
        <v>1</v>
      </c>
      <c r="E94" s="134"/>
      <c r="F94" s="125">
        <f t="shared" si="1"/>
        <v>1</v>
      </c>
      <c r="G94" s="115" t="s">
        <v>868</v>
      </c>
      <c r="H94" s="117" t="s">
        <v>869</v>
      </c>
    </row>
    <row r="95" spans="1:8" ht="90">
      <c r="A95" s="160"/>
      <c r="B95" s="161">
        <v>3</v>
      </c>
      <c r="C95" s="118">
        <v>3.75</v>
      </c>
      <c r="D95" s="118"/>
      <c r="E95" s="118">
        <v>1.6</v>
      </c>
      <c r="F95" s="125">
        <f t="shared" si="1"/>
        <v>1.6</v>
      </c>
      <c r="G95" s="115" t="s">
        <v>870</v>
      </c>
      <c r="H95" s="117" t="s">
        <v>871</v>
      </c>
    </row>
    <row r="96" spans="1:8" ht="45">
      <c r="A96" s="160"/>
      <c r="B96" s="161"/>
      <c r="C96" s="118">
        <v>22</v>
      </c>
      <c r="D96" s="118">
        <v>1</v>
      </c>
      <c r="E96" s="118">
        <v>0.5</v>
      </c>
      <c r="F96" s="125">
        <f t="shared" si="1"/>
        <v>1.5</v>
      </c>
      <c r="G96" s="115" t="s">
        <v>872</v>
      </c>
      <c r="H96" s="117" t="s">
        <v>873</v>
      </c>
    </row>
    <row r="97" spans="1:8" ht="45">
      <c r="A97" s="160" t="s">
        <v>673</v>
      </c>
      <c r="B97" s="161" t="s">
        <v>719</v>
      </c>
      <c r="C97" s="134">
        <v>6</v>
      </c>
      <c r="D97" s="134">
        <v>6</v>
      </c>
      <c r="E97" s="134">
        <v>0</v>
      </c>
      <c r="F97" s="125">
        <f t="shared" si="1"/>
        <v>6</v>
      </c>
      <c r="G97" s="115" t="s">
        <v>874</v>
      </c>
      <c r="H97" s="115" t="s">
        <v>875</v>
      </c>
    </row>
    <row r="98" spans="1:8">
      <c r="A98" s="160"/>
      <c r="B98" s="161"/>
      <c r="C98" s="134">
        <v>3.5</v>
      </c>
      <c r="D98" s="134"/>
      <c r="E98" s="134">
        <v>3.5</v>
      </c>
      <c r="F98" s="125">
        <f t="shared" si="1"/>
        <v>3.5</v>
      </c>
      <c r="G98" s="115" t="s">
        <v>876</v>
      </c>
      <c r="H98" s="115"/>
    </row>
    <row r="99" spans="1:8">
      <c r="A99" s="160"/>
      <c r="B99" s="161"/>
      <c r="C99" s="134">
        <v>6.8</v>
      </c>
      <c r="D99" s="134"/>
      <c r="E99" s="134">
        <v>6.8</v>
      </c>
      <c r="F99" s="125">
        <f t="shared" si="1"/>
        <v>6.8</v>
      </c>
      <c r="G99" s="115" t="s">
        <v>877</v>
      </c>
      <c r="H99" s="115"/>
    </row>
    <row r="100" spans="1:8">
      <c r="A100" s="160"/>
      <c r="B100" s="161"/>
      <c r="C100" s="134">
        <v>4.66</v>
      </c>
      <c r="D100" s="134"/>
      <c r="E100" s="134">
        <v>4.66</v>
      </c>
      <c r="F100" s="125">
        <f t="shared" si="1"/>
        <v>4.66</v>
      </c>
      <c r="G100" s="115" t="s">
        <v>878</v>
      </c>
      <c r="H100" s="115"/>
    </row>
    <row r="101" spans="1:8" ht="105">
      <c r="A101" s="160" t="s">
        <v>674</v>
      </c>
      <c r="B101" s="161" t="s">
        <v>719</v>
      </c>
      <c r="C101" s="137">
        <v>2.1</v>
      </c>
      <c r="D101" s="137">
        <v>1.05</v>
      </c>
      <c r="E101" s="137">
        <v>1.05</v>
      </c>
      <c r="F101" s="125">
        <f t="shared" si="1"/>
        <v>2.1</v>
      </c>
      <c r="G101" s="115" t="s">
        <v>879</v>
      </c>
      <c r="H101" s="115" t="s">
        <v>880</v>
      </c>
    </row>
    <row r="102" spans="1:8" ht="75">
      <c r="A102" s="160"/>
      <c r="B102" s="161"/>
      <c r="C102" s="137">
        <v>9.1999999999999993</v>
      </c>
      <c r="D102" s="137">
        <v>2.4300000000000002</v>
      </c>
      <c r="E102" s="137">
        <v>4.4400000000000004</v>
      </c>
      <c r="F102" s="125">
        <f t="shared" si="1"/>
        <v>6.870000000000001</v>
      </c>
      <c r="G102" s="115" t="s">
        <v>881</v>
      </c>
      <c r="H102" s="115" t="s">
        <v>882</v>
      </c>
    </row>
    <row r="103" spans="1:8" ht="30">
      <c r="A103" s="160"/>
      <c r="B103" s="161"/>
      <c r="C103" s="137">
        <v>6</v>
      </c>
      <c r="D103" s="137">
        <v>0</v>
      </c>
      <c r="E103" s="137">
        <v>0</v>
      </c>
      <c r="F103" s="125">
        <f t="shared" si="1"/>
        <v>0</v>
      </c>
      <c r="G103" s="115" t="s">
        <v>883</v>
      </c>
      <c r="H103" s="115" t="s">
        <v>884</v>
      </c>
    </row>
    <row r="104" spans="1:8" ht="90">
      <c r="A104" s="160"/>
      <c r="B104" s="161"/>
      <c r="C104" s="137">
        <v>6</v>
      </c>
      <c r="D104" s="162">
        <v>0.2</v>
      </c>
      <c r="E104" s="162"/>
      <c r="F104" s="125">
        <f t="shared" si="1"/>
        <v>0.2</v>
      </c>
      <c r="G104" s="115" t="s">
        <v>885</v>
      </c>
      <c r="H104" s="115" t="s">
        <v>886</v>
      </c>
    </row>
    <row r="105" spans="1:8" ht="75">
      <c r="A105" s="160"/>
      <c r="B105" s="161"/>
      <c r="C105" s="137">
        <v>8</v>
      </c>
      <c r="D105" s="137">
        <v>0</v>
      </c>
      <c r="E105" s="137">
        <v>0</v>
      </c>
      <c r="F105" s="125">
        <f t="shared" si="1"/>
        <v>0</v>
      </c>
      <c r="G105" s="115" t="s">
        <v>887</v>
      </c>
      <c r="H105" s="115" t="s">
        <v>888</v>
      </c>
    </row>
    <row r="106" spans="1:8" ht="90">
      <c r="A106" s="160"/>
      <c r="B106" s="161"/>
      <c r="C106" s="137">
        <v>0.39500000000000002</v>
      </c>
      <c r="D106" s="137">
        <v>0</v>
      </c>
      <c r="E106" s="137">
        <v>0</v>
      </c>
      <c r="F106" s="125">
        <f t="shared" si="1"/>
        <v>0</v>
      </c>
      <c r="G106" s="115" t="s">
        <v>889</v>
      </c>
      <c r="H106" s="115" t="s">
        <v>890</v>
      </c>
    </row>
    <row r="107" spans="1:8" ht="180">
      <c r="A107" s="160"/>
      <c r="B107" s="161"/>
      <c r="C107" s="137">
        <v>1</v>
      </c>
      <c r="D107" s="137">
        <v>0</v>
      </c>
      <c r="E107" s="137">
        <v>0</v>
      </c>
      <c r="F107" s="125">
        <f t="shared" si="1"/>
        <v>0</v>
      </c>
      <c r="G107" s="115" t="s">
        <v>891</v>
      </c>
      <c r="H107" s="115" t="s">
        <v>892</v>
      </c>
    </row>
    <row r="108" spans="1:8">
      <c r="A108" s="160" t="s">
        <v>675</v>
      </c>
      <c r="B108" s="161" t="s">
        <v>719</v>
      </c>
      <c r="C108" s="134">
        <v>4</v>
      </c>
      <c r="D108" s="134">
        <v>0.34</v>
      </c>
      <c r="E108" s="134">
        <v>0.34</v>
      </c>
      <c r="F108" s="125">
        <f t="shared" si="1"/>
        <v>0.68</v>
      </c>
      <c r="G108" s="115" t="s">
        <v>893</v>
      </c>
      <c r="H108" s="115" t="s">
        <v>894</v>
      </c>
    </row>
    <row r="109" spans="1:8" ht="60">
      <c r="A109" s="160"/>
      <c r="B109" s="161"/>
      <c r="C109" s="134">
        <v>30</v>
      </c>
      <c r="D109" s="134">
        <v>0</v>
      </c>
      <c r="E109" s="134">
        <v>2.7</v>
      </c>
      <c r="F109" s="125">
        <f t="shared" si="1"/>
        <v>2.7</v>
      </c>
      <c r="G109" s="115" t="s">
        <v>895</v>
      </c>
      <c r="H109" s="115" t="s">
        <v>896</v>
      </c>
    </row>
    <row r="110" spans="1:8" ht="45">
      <c r="A110" s="160"/>
      <c r="B110" s="161"/>
      <c r="C110" s="119">
        <v>4</v>
      </c>
      <c r="D110" s="134">
        <v>0</v>
      </c>
      <c r="E110" s="119">
        <v>0.2</v>
      </c>
      <c r="F110" s="125">
        <f t="shared" si="1"/>
        <v>0.2</v>
      </c>
      <c r="G110" s="115" t="s">
        <v>897</v>
      </c>
      <c r="H110" s="115" t="s">
        <v>898</v>
      </c>
    </row>
    <row r="111" spans="1:8" ht="30">
      <c r="A111" s="160"/>
      <c r="B111" s="161"/>
      <c r="C111" s="119">
        <v>2</v>
      </c>
      <c r="D111" s="134">
        <v>0</v>
      </c>
      <c r="E111" s="119">
        <v>2</v>
      </c>
      <c r="F111" s="125">
        <f t="shared" si="1"/>
        <v>2</v>
      </c>
      <c r="G111" s="115" t="s">
        <v>899</v>
      </c>
      <c r="H111" s="115" t="s">
        <v>900</v>
      </c>
    </row>
    <row r="112" spans="1:8" ht="30">
      <c r="A112" s="160"/>
      <c r="B112" s="161"/>
      <c r="C112" s="119">
        <v>1.1000000000000001</v>
      </c>
      <c r="D112" s="134">
        <v>0.24</v>
      </c>
      <c r="E112" s="119">
        <v>0.56599999999999995</v>
      </c>
      <c r="F112" s="125">
        <f t="shared" si="1"/>
        <v>0.80599999999999994</v>
      </c>
      <c r="G112" s="115" t="s">
        <v>901</v>
      </c>
      <c r="H112" s="115" t="s">
        <v>902</v>
      </c>
    </row>
    <row r="113" spans="1:8" ht="30">
      <c r="A113" s="160" t="s">
        <v>676</v>
      </c>
      <c r="B113" s="161" t="s">
        <v>719</v>
      </c>
      <c r="C113" s="134">
        <v>6.49</v>
      </c>
      <c r="D113" s="134">
        <v>0.3</v>
      </c>
      <c r="E113" s="134">
        <v>0.1</v>
      </c>
      <c r="F113" s="125">
        <f t="shared" si="1"/>
        <v>0.4</v>
      </c>
      <c r="G113" s="115" t="s">
        <v>903</v>
      </c>
      <c r="H113" s="115" t="s">
        <v>904</v>
      </c>
    </row>
    <row r="114" spans="1:8" ht="30">
      <c r="A114" s="160"/>
      <c r="B114" s="161"/>
      <c r="C114" s="134">
        <v>7.3</v>
      </c>
      <c r="D114" s="134">
        <v>0.4</v>
      </c>
      <c r="E114" s="134">
        <v>0.1</v>
      </c>
      <c r="F114" s="125">
        <f t="shared" si="1"/>
        <v>0.5</v>
      </c>
      <c r="G114" s="115" t="s">
        <v>905</v>
      </c>
      <c r="H114" s="115" t="s">
        <v>904</v>
      </c>
    </row>
    <row r="115" spans="1:8" ht="30">
      <c r="A115" s="160"/>
      <c r="B115" s="161"/>
      <c r="C115" s="134">
        <v>5.3</v>
      </c>
      <c r="D115" s="134">
        <v>1</v>
      </c>
      <c r="E115" s="134">
        <v>1</v>
      </c>
      <c r="F115" s="125">
        <f t="shared" si="1"/>
        <v>2</v>
      </c>
      <c r="G115" s="115" t="s">
        <v>906</v>
      </c>
      <c r="H115" s="115" t="s">
        <v>904</v>
      </c>
    </row>
    <row r="116" spans="1:8" ht="30">
      <c r="A116" s="160"/>
      <c r="B116" s="161"/>
      <c r="C116" s="134">
        <v>10.58</v>
      </c>
      <c r="D116" s="134">
        <v>0.5</v>
      </c>
      <c r="E116" s="134">
        <v>0.5</v>
      </c>
      <c r="F116" s="125">
        <f t="shared" si="1"/>
        <v>1</v>
      </c>
      <c r="G116" s="115" t="s">
        <v>907</v>
      </c>
      <c r="H116" s="115" t="s">
        <v>904</v>
      </c>
    </row>
    <row r="117" spans="1:8" ht="30">
      <c r="A117" s="160"/>
      <c r="B117" s="161"/>
      <c r="C117" s="134">
        <v>6.5</v>
      </c>
      <c r="D117" s="134">
        <v>1</v>
      </c>
      <c r="E117" s="134">
        <v>1</v>
      </c>
      <c r="F117" s="125">
        <f t="shared" si="1"/>
        <v>2</v>
      </c>
      <c r="G117" s="115" t="s">
        <v>908</v>
      </c>
      <c r="H117" s="115" t="s">
        <v>904</v>
      </c>
    </row>
    <row r="118" spans="1:8" ht="30">
      <c r="A118" s="160"/>
      <c r="B118" s="161"/>
      <c r="C118" s="134">
        <v>3.4</v>
      </c>
      <c r="D118" s="134">
        <v>0.45</v>
      </c>
      <c r="E118" s="134">
        <v>0.05</v>
      </c>
      <c r="F118" s="125">
        <f t="shared" si="1"/>
        <v>0.5</v>
      </c>
      <c r="G118" s="115" t="s">
        <v>909</v>
      </c>
      <c r="H118" s="115" t="s">
        <v>904</v>
      </c>
    </row>
    <row r="119" spans="1:8" ht="30">
      <c r="A119" s="160"/>
      <c r="B119" s="161"/>
      <c r="C119" s="134">
        <v>1.9</v>
      </c>
      <c r="D119" s="134">
        <v>0.1</v>
      </c>
      <c r="E119" s="134">
        <v>0.1</v>
      </c>
      <c r="F119" s="125">
        <f t="shared" si="1"/>
        <v>0.2</v>
      </c>
      <c r="G119" s="115" t="s">
        <v>910</v>
      </c>
      <c r="H119" s="115" t="s">
        <v>904</v>
      </c>
    </row>
    <row r="120" spans="1:8" ht="30">
      <c r="A120" s="160"/>
      <c r="B120" s="161"/>
      <c r="C120" s="134">
        <v>2</v>
      </c>
      <c r="D120" s="134">
        <v>1</v>
      </c>
      <c r="E120" s="134">
        <v>1</v>
      </c>
      <c r="F120" s="125">
        <f t="shared" si="1"/>
        <v>2</v>
      </c>
      <c r="G120" s="115" t="s">
        <v>911</v>
      </c>
      <c r="H120" s="115" t="s">
        <v>904</v>
      </c>
    </row>
    <row r="121" spans="1:8" ht="30">
      <c r="A121" s="160"/>
      <c r="B121" s="161"/>
      <c r="C121" s="134">
        <v>0.1</v>
      </c>
      <c r="D121" s="134">
        <v>0.05</v>
      </c>
      <c r="E121" s="134"/>
      <c r="F121" s="125">
        <f t="shared" si="1"/>
        <v>0.05</v>
      </c>
      <c r="G121" s="115" t="s">
        <v>912</v>
      </c>
      <c r="H121" s="115" t="s">
        <v>904</v>
      </c>
    </row>
    <row r="122" spans="1:8" ht="30">
      <c r="A122" s="160"/>
      <c r="B122" s="161"/>
      <c r="C122" s="134">
        <v>2.1</v>
      </c>
      <c r="D122" s="134">
        <v>0.1</v>
      </c>
      <c r="E122" s="134">
        <v>0.3</v>
      </c>
      <c r="F122" s="125">
        <f t="shared" si="1"/>
        <v>0.4</v>
      </c>
      <c r="G122" s="115" t="s">
        <v>913</v>
      </c>
      <c r="H122" s="115" t="s">
        <v>904</v>
      </c>
    </row>
    <row r="123" spans="1:8" ht="30">
      <c r="A123" s="160"/>
      <c r="B123" s="161"/>
      <c r="C123" s="134">
        <v>3.42</v>
      </c>
      <c r="D123" s="134">
        <v>1.71</v>
      </c>
      <c r="E123" s="134">
        <v>1.71</v>
      </c>
      <c r="F123" s="125">
        <f t="shared" si="1"/>
        <v>3.42</v>
      </c>
      <c r="G123" s="115" t="s">
        <v>914</v>
      </c>
      <c r="H123" s="115" t="s">
        <v>915</v>
      </c>
    </row>
    <row r="124" spans="1:8">
      <c r="A124" s="160"/>
      <c r="B124" s="161"/>
      <c r="C124" s="134">
        <v>12.9</v>
      </c>
      <c r="D124" s="134">
        <v>0.3</v>
      </c>
      <c r="E124" s="134">
        <v>0.1</v>
      </c>
      <c r="F124" s="125">
        <f t="shared" si="1"/>
        <v>0.4</v>
      </c>
      <c r="G124" s="115" t="s">
        <v>916</v>
      </c>
      <c r="H124" s="115"/>
    </row>
    <row r="125" spans="1:8">
      <c r="A125" s="160"/>
      <c r="B125" s="161"/>
      <c r="C125" s="134">
        <v>22.5</v>
      </c>
      <c r="D125" s="134">
        <v>1.5</v>
      </c>
      <c r="E125" s="134">
        <v>1.5</v>
      </c>
      <c r="F125" s="125">
        <f t="shared" si="1"/>
        <v>3</v>
      </c>
      <c r="G125" s="115" t="s">
        <v>917</v>
      </c>
      <c r="H125" s="115"/>
    </row>
    <row r="126" spans="1:8" ht="75">
      <c r="A126" s="160"/>
      <c r="B126" s="161"/>
      <c r="C126" s="134">
        <v>2.46</v>
      </c>
      <c r="D126" s="134">
        <v>1.46</v>
      </c>
      <c r="E126" s="134">
        <v>1</v>
      </c>
      <c r="F126" s="125">
        <f t="shared" si="1"/>
        <v>2.46</v>
      </c>
      <c r="G126" s="115" t="s">
        <v>918</v>
      </c>
      <c r="H126" s="115" t="s">
        <v>919</v>
      </c>
    </row>
    <row r="127" spans="1:8" ht="60">
      <c r="A127" s="160" t="s">
        <v>677</v>
      </c>
      <c r="B127" s="161" t="s">
        <v>719</v>
      </c>
      <c r="C127" s="120">
        <v>27.4</v>
      </c>
      <c r="D127" s="120">
        <v>0</v>
      </c>
      <c r="E127" s="120">
        <v>0</v>
      </c>
      <c r="F127" s="125">
        <f t="shared" si="1"/>
        <v>0</v>
      </c>
      <c r="G127" s="115" t="s">
        <v>920</v>
      </c>
      <c r="H127" s="115" t="s">
        <v>921</v>
      </c>
    </row>
    <row r="128" spans="1:8" ht="60">
      <c r="A128" s="160"/>
      <c r="B128" s="161"/>
      <c r="C128" s="120">
        <v>18.489999999999998</v>
      </c>
      <c r="D128" s="120">
        <v>0</v>
      </c>
      <c r="E128" s="120">
        <v>0</v>
      </c>
      <c r="F128" s="125">
        <f t="shared" si="1"/>
        <v>0</v>
      </c>
      <c r="G128" s="115" t="s">
        <v>922</v>
      </c>
      <c r="H128" s="115" t="s">
        <v>923</v>
      </c>
    </row>
    <row r="129" spans="1:8" ht="90">
      <c r="A129" s="160"/>
      <c r="B129" s="161"/>
      <c r="C129" s="120">
        <v>87.55</v>
      </c>
      <c r="D129" s="120">
        <v>0</v>
      </c>
      <c r="E129" s="120">
        <v>0</v>
      </c>
      <c r="F129" s="125">
        <f t="shared" si="1"/>
        <v>0</v>
      </c>
      <c r="G129" s="115" t="s">
        <v>924</v>
      </c>
      <c r="H129" s="115" t="s">
        <v>925</v>
      </c>
    </row>
    <row r="130" spans="1:8" ht="60">
      <c r="A130" s="160"/>
      <c r="B130" s="161"/>
      <c r="C130" s="121">
        <v>15</v>
      </c>
      <c r="D130" s="120">
        <v>0</v>
      </c>
      <c r="E130" s="120">
        <v>1.5</v>
      </c>
      <c r="F130" s="125">
        <f t="shared" si="1"/>
        <v>1.5</v>
      </c>
      <c r="G130" s="115" t="s">
        <v>926</v>
      </c>
      <c r="H130" s="115" t="s">
        <v>927</v>
      </c>
    </row>
    <row r="131" spans="1:8" ht="45">
      <c r="A131" s="160"/>
      <c r="B131" s="161"/>
      <c r="C131" s="121">
        <v>0.6</v>
      </c>
      <c r="D131" s="120">
        <v>0</v>
      </c>
      <c r="E131" s="120">
        <v>0</v>
      </c>
      <c r="F131" s="125">
        <f t="shared" si="1"/>
        <v>0</v>
      </c>
      <c r="G131" s="115" t="s">
        <v>928</v>
      </c>
      <c r="H131" s="115" t="s">
        <v>929</v>
      </c>
    </row>
    <row r="132" spans="1:8" ht="75">
      <c r="A132" s="160"/>
      <c r="B132" s="161"/>
      <c r="C132" s="121">
        <v>2.75</v>
      </c>
      <c r="D132" s="120">
        <v>0</v>
      </c>
      <c r="E132" s="120">
        <v>0.05</v>
      </c>
      <c r="F132" s="125">
        <f t="shared" si="1"/>
        <v>0.05</v>
      </c>
      <c r="G132" s="115" t="s">
        <v>930</v>
      </c>
      <c r="H132" s="115" t="s">
        <v>931</v>
      </c>
    </row>
    <row r="133" spans="1:8" ht="30">
      <c r="A133" s="160"/>
      <c r="B133" s="161"/>
      <c r="C133" s="121"/>
      <c r="D133" s="120">
        <v>0</v>
      </c>
      <c r="E133" s="120">
        <v>0</v>
      </c>
      <c r="F133" s="125">
        <f t="shared" ref="F133:F196" si="2">D133+E133</f>
        <v>0</v>
      </c>
      <c r="G133" s="115" t="s">
        <v>932</v>
      </c>
      <c r="H133" s="115" t="s">
        <v>933</v>
      </c>
    </row>
    <row r="134" spans="1:8" ht="60">
      <c r="A134" s="160"/>
      <c r="B134" s="161"/>
      <c r="C134" s="121">
        <v>0</v>
      </c>
      <c r="D134" s="120">
        <v>0</v>
      </c>
      <c r="E134" s="120">
        <v>0</v>
      </c>
      <c r="F134" s="125">
        <f t="shared" si="2"/>
        <v>0</v>
      </c>
      <c r="G134" s="115" t="s">
        <v>934</v>
      </c>
      <c r="H134" s="115" t="s">
        <v>935</v>
      </c>
    </row>
    <row r="135" spans="1:8" ht="30">
      <c r="A135" s="160"/>
      <c r="B135" s="161"/>
      <c r="C135" s="121">
        <v>0</v>
      </c>
      <c r="D135" s="120">
        <v>0</v>
      </c>
      <c r="E135" s="120">
        <v>0</v>
      </c>
      <c r="F135" s="125">
        <f t="shared" si="2"/>
        <v>0</v>
      </c>
      <c r="G135" s="115" t="s">
        <v>936</v>
      </c>
      <c r="H135" s="115"/>
    </row>
    <row r="136" spans="1:8" ht="45">
      <c r="A136" s="160"/>
      <c r="B136" s="161"/>
      <c r="C136" s="121">
        <v>6</v>
      </c>
      <c r="D136" s="120">
        <v>0</v>
      </c>
      <c r="E136" s="120">
        <v>1.2</v>
      </c>
      <c r="F136" s="125">
        <f t="shared" si="2"/>
        <v>1.2</v>
      </c>
      <c r="G136" s="115" t="s">
        <v>937</v>
      </c>
      <c r="H136" s="115" t="s">
        <v>938</v>
      </c>
    </row>
    <row r="137" spans="1:8" ht="45">
      <c r="A137" s="160"/>
      <c r="B137" s="161"/>
      <c r="C137" s="121">
        <v>2.172628</v>
      </c>
      <c r="D137" s="120">
        <v>0.52</v>
      </c>
      <c r="E137" s="120">
        <v>0.33400000000000002</v>
      </c>
      <c r="F137" s="125">
        <f t="shared" si="2"/>
        <v>0.85400000000000009</v>
      </c>
      <c r="G137" s="115" t="s">
        <v>939</v>
      </c>
      <c r="H137" s="115" t="s">
        <v>940</v>
      </c>
    </row>
    <row r="138" spans="1:8" ht="45">
      <c r="A138" s="160"/>
      <c r="B138" s="161"/>
      <c r="C138" s="121">
        <v>6.3725490000000002</v>
      </c>
      <c r="D138" s="120">
        <f>((C138/100)*10)/2</f>
        <v>0.31862744999999998</v>
      </c>
      <c r="E138" s="120">
        <v>0.318</v>
      </c>
      <c r="F138" s="125">
        <f t="shared" si="2"/>
        <v>0.63662744999999998</v>
      </c>
      <c r="G138" s="115" t="s">
        <v>941</v>
      </c>
      <c r="H138" s="115" t="s">
        <v>942</v>
      </c>
    </row>
    <row r="139" spans="1:8" ht="45">
      <c r="A139" s="160"/>
      <c r="B139" s="161"/>
      <c r="C139" s="121">
        <v>0.7</v>
      </c>
      <c r="D139" s="120">
        <f>C139/4</f>
        <v>0.17499999999999999</v>
      </c>
      <c r="E139" s="120">
        <v>0.17499999999999999</v>
      </c>
      <c r="F139" s="125">
        <f t="shared" si="2"/>
        <v>0.35</v>
      </c>
      <c r="G139" s="115" t="s">
        <v>943</v>
      </c>
      <c r="H139" s="115" t="s">
        <v>944</v>
      </c>
    </row>
    <row r="140" spans="1:8" ht="15.45">
      <c r="A140" s="135" t="s">
        <v>945</v>
      </c>
      <c r="B140" s="136"/>
      <c r="C140" s="134"/>
      <c r="D140" s="134"/>
      <c r="E140" s="134"/>
      <c r="F140" s="125">
        <f t="shared" si="2"/>
        <v>0</v>
      </c>
      <c r="G140" s="115"/>
      <c r="H140" s="117" t="s">
        <v>946</v>
      </c>
    </row>
    <row r="141" spans="1:8" ht="30">
      <c r="A141" s="160" t="s">
        <v>678</v>
      </c>
      <c r="B141" s="161" t="s">
        <v>719</v>
      </c>
      <c r="C141" s="134">
        <v>2.6</v>
      </c>
      <c r="D141" s="134">
        <v>2.6</v>
      </c>
      <c r="E141" s="134"/>
      <c r="F141" s="125">
        <f t="shared" si="2"/>
        <v>2.6</v>
      </c>
      <c r="G141" s="115" t="s">
        <v>947</v>
      </c>
      <c r="H141" s="115" t="s">
        <v>948</v>
      </c>
    </row>
    <row r="142" spans="1:8" ht="30">
      <c r="A142" s="160"/>
      <c r="B142" s="161"/>
      <c r="C142" s="134">
        <v>8</v>
      </c>
      <c r="D142" s="134">
        <v>1</v>
      </c>
      <c r="E142" s="134">
        <v>1</v>
      </c>
      <c r="F142" s="125">
        <f t="shared" si="2"/>
        <v>2</v>
      </c>
      <c r="G142" s="115" t="s">
        <v>949</v>
      </c>
      <c r="H142" s="115" t="s">
        <v>950</v>
      </c>
    </row>
    <row r="143" spans="1:8" ht="45">
      <c r="A143" s="160"/>
      <c r="B143" s="161"/>
      <c r="C143" s="134">
        <v>15.5</v>
      </c>
      <c r="D143" s="134">
        <v>0.9</v>
      </c>
      <c r="E143" s="134">
        <v>0.9</v>
      </c>
      <c r="F143" s="125">
        <f t="shared" si="2"/>
        <v>1.8</v>
      </c>
      <c r="G143" s="115" t="s">
        <v>951</v>
      </c>
      <c r="H143" s="115" t="s">
        <v>952</v>
      </c>
    </row>
    <row r="144" spans="1:8" ht="60">
      <c r="A144" s="160"/>
      <c r="B144" s="161"/>
      <c r="C144" s="134">
        <v>2.5</v>
      </c>
      <c r="D144" s="134">
        <v>0.05</v>
      </c>
      <c r="E144" s="134">
        <v>0.05</v>
      </c>
      <c r="F144" s="125">
        <f t="shared" si="2"/>
        <v>0.1</v>
      </c>
      <c r="G144" s="115" t="s">
        <v>953</v>
      </c>
      <c r="H144" s="115" t="s">
        <v>954</v>
      </c>
    </row>
    <row r="145" spans="1:8" ht="30">
      <c r="A145" s="160"/>
      <c r="B145" s="161"/>
      <c r="C145" s="134">
        <v>58</v>
      </c>
      <c r="D145" s="134"/>
      <c r="E145" s="134"/>
      <c r="F145" s="125">
        <f t="shared" si="2"/>
        <v>0</v>
      </c>
      <c r="G145" s="115" t="s">
        <v>955</v>
      </c>
      <c r="H145" s="115" t="s">
        <v>956</v>
      </c>
    </row>
    <row r="146" spans="1:8" ht="30">
      <c r="A146" s="160"/>
      <c r="B146" s="161"/>
      <c r="C146" s="134">
        <v>2.5</v>
      </c>
      <c r="D146" s="134"/>
      <c r="E146" s="134"/>
      <c r="F146" s="125">
        <f t="shared" si="2"/>
        <v>0</v>
      </c>
      <c r="G146" s="115" t="s">
        <v>957</v>
      </c>
      <c r="H146" s="115" t="s">
        <v>956</v>
      </c>
    </row>
    <row r="147" spans="1:8" ht="30">
      <c r="A147" s="160"/>
      <c r="B147" s="161"/>
      <c r="C147" s="134">
        <v>12</v>
      </c>
      <c r="D147" s="122"/>
      <c r="E147" s="122"/>
      <c r="F147" s="125">
        <f t="shared" si="2"/>
        <v>0</v>
      </c>
      <c r="G147" s="115" t="s">
        <v>958</v>
      </c>
      <c r="H147" s="115" t="s">
        <v>956</v>
      </c>
    </row>
    <row r="148" spans="1:8" ht="30">
      <c r="A148" s="160"/>
      <c r="B148" s="161"/>
      <c r="C148" s="134">
        <v>6.6</v>
      </c>
      <c r="D148" s="134"/>
      <c r="E148" s="134">
        <v>5.4</v>
      </c>
      <c r="F148" s="125">
        <f t="shared" si="2"/>
        <v>5.4</v>
      </c>
      <c r="G148" s="115" t="s">
        <v>959</v>
      </c>
      <c r="H148" s="115" t="s">
        <v>960</v>
      </c>
    </row>
    <row r="149" spans="1:8" ht="30">
      <c r="A149" s="160"/>
      <c r="B149" s="161"/>
      <c r="C149" s="134">
        <v>0.2</v>
      </c>
      <c r="D149" s="134"/>
      <c r="E149" s="134">
        <v>0.2</v>
      </c>
      <c r="F149" s="125">
        <f t="shared" si="2"/>
        <v>0.2</v>
      </c>
      <c r="G149" s="115" t="s">
        <v>961</v>
      </c>
      <c r="H149" s="115" t="s">
        <v>960</v>
      </c>
    </row>
    <row r="150" spans="1:8" ht="30">
      <c r="A150" s="160"/>
      <c r="B150" s="161"/>
      <c r="C150" s="134">
        <v>6</v>
      </c>
      <c r="D150" s="134"/>
      <c r="E150" s="134">
        <v>6</v>
      </c>
      <c r="F150" s="125">
        <f t="shared" si="2"/>
        <v>6</v>
      </c>
      <c r="G150" s="115" t="s">
        <v>962</v>
      </c>
      <c r="H150" s="115" t="s">
        <v>960</v>
      </c>
    </row>
    <row r="151" spans="1:8" ht="30">
      <c r="A151" s="160"/>
      <c r="B151" s="161"/>
      <c r="C151" s="134">
        <v>4.9000000000000004</v>
      </c>
      <c r="D151" s="122"/>
      <c r="E151" s="134">
        <v>1.9</v>
      </c>
      <c r="F151" s="125">
        <f t="shared" si="2"/>
        <v>1.9</v>
      </c>
      <c r="G151" s="115" t="s">
        <v>963</v>
      </c>
      <c r="H151" s="115" t="s">
        <v>960</v>
      </c>
    </row>
    <row r="152" spans="1:8">
      <c r="A152" s="160" t="s">
        <v>679</v>
      </c>
      <c r="B152" s="161" t="s">
        <v>719</v>
      </c>
      <c r="C152" s="134">
        <v>9.9449079999999999</v>
      </c>
      <c r="D152" s="134">
        <v>9.1237688073394496E-2</v>
      </c>
      <c r="E152" s="134">
        <v>0.18247537614678899</v>
      </c>
      <c r="F152" s="125">
        <f t="shared" si="2"/>
        <v>0.27371306422018349</v>
      </c>
      <c r="G152" s="115" t="s">
        <v>964</v>
      </c>
      <c r="H152" s="115"/>
    </row>
    <row r="153" spans="1:8">
      <c r="A153" s="160"/>
      <c r="B153" s="161"/>
      <c r="C153" s="134">
        <v>5.041614</v>
      </c>
      <c r="D153" s="134">
        <v>0.42013450000000002</v>
      </c>
      <c r="E153" s="134">
        <v>0.92429590000000006</v>
      </c>
      <c r="F153" s="125">
        <f t="shared" si="2"/>
        <v>1.3444304</v>
      </c>
      <c r="G153" s="115" t="s">
        <v>965</v>
      </c>
      <c r="H153" s="115"/>
    </row>
    <row r="154" spans="1:8" ht="30">
      <c r="A154" s="160"/>
      <c r="B154" s="161"/>
      <c r="C154" s="134">
        <v>6.7690159999999997</v>
      </c>
      <c r="D154" s="134">
        <v>0.89589917647058814</v>
      </c>
      <c r="E154" s="134">
        <v>1.1945322352941179</v>
      </c>
      <c r="F154" s="125">
        <f t="shared" si="2"/>
        <v>2.090431411764706</v>
      </c>
      <c r="G154" s="115" t="s">
        <v>966</v>
      </c>
      <c r="H154" s="115"/>
    </row>
    <row r="155" spans="1:8" ht="30">
      <c r="A155" s="160"/>
      <c r="B155" s="161"/>
      <c r="C155" s="134">
        <v>41.349708</v>
      </c>
      <c r="D155" s="134">
        <v>4.2311329116279071</v>
      </c>
      <c r="E155" s="134">
        <v>11.731777618604651</v>
      </c>
      <c r="F155" s="125">
        <f t="shared" si="2"/>
        <v>15.962910530232559</v>
      </c>
      <c r="G155" s="115" t="s">
        <v>967</v>
      </c>
      <c r="H155" s="115"/>
    </row>
    <row r="156" spans="1:8">
      <c r="A156" s="160"/>
      <c r="B156" s="161"/>
      <c r="C156" s="134">
        <v>7.0000000000000007E-2</v>
      </c>
      <c r="D156" s="134">
        <v>2.8E-3</v>
      </c>
      <c r="E156" s="134">
        <v>2.8E-3</v>
      </c>
      <c r="F156" s="125">
        <f t="shared" si="2"/>
        <v>5.5999999999999999E-3</v>
      </c>
      <c r="G156" s="115" t="s">
        <v>968</v>
      </c>
      <c r="H156" s="115" t="s">
        <v>969</v>
      </c>
    </row>
    <row r="157" spans="1:8">
      <c r="A157" s="160"/>
      <c r="B157" s="161"/>
      <c r="C157" s="134">
        <v>8.4460110000000004</v>
      </c>
      <c r="D157" s="134">
        <v>0.42230055000000005</v>
      </c>
      <c r="E157" s="134">
        <v>0.42230055000000005</v>
      </c>
      <c r="F157" s="125">
        <f t="shared" si="2"/>
        <v>0.8446011000000001</v>
      </c>
      <c r="G157" s="115" t="s">
        <v>970</v>
      </c>
      <c r="H157" s="115" t="s">
        <v>969</v>
      </c>
    </row>
    <row r="158" spans="1:8">
      <c r="A158" s="160"/>
      <c r="B158" s="161"/>
      <c r="C158" s="134">
        <v>7.601</v>
      </c>
      <c r="D158" s="134">
        <v>0.38005</v>
      </c>
      <c r="E158" s="134">
        <v>0.38005</v>
      </c>
      <c r="F158" s="125">
        <f t="shared" si="2"/>
        <v>0.7601</v>
      </c>
      <c r="G158" s="115" t="s">
        <v>971</v>
      </c>
      <c r="H158" s="115" t="s">
        <v>969</v>
      </c>
    </row>
    <row r="159" spans="1:8">
      <c r="A159" s="160"/>
      <c r="B159" s="161"/>
      <c r="C159" s="134">
        <v>6.961652</v>
      </c>
      <c r="D159" s="134">
        <v>0.36640273684210523</v>
      </c>
      <c r="E159" s="134">
        <v>0.36640273684210523</v>
      </c>
      <c r="F159" s="125">
        <f t="shared" si="2"/>
        <v>0.73280547368421045</v>
      </c>
      <c r="G159" s="115" t="s">
        <v>972</v>
      </c>
      <c r="H159" s="115" t="s">
        <v>969</v>
      </c>
    </row>
    <row r="160" spans="1:8">
      <c r="A160" s="160"/>
      <c r="B160" s="161"/>
      <c r="C160" s="134">
        <v>8.6186410000000002</v>
      </c>
      <c r="D160" s="134">
        <v>0.14988940869565218</v>
      </c>
      <c r="E160" s="134">
        <v>0.14988940869565218</v>
      </c>
      <c r="F160" s="125">
        <f t="shared" si="2"/>
        <v>0.29977881739130435</v>
      </c>
      <c r="G160" s="115" t="s">
        <v>973</v>
      </c>
      <c r="H160" s="115" t="s">
        <v>969</v>
      </c>
    </row>
    <row r="161" spans="1:8" ht="30">
      <c r="A161" s="160"/>
      <c r="B161" s="161"/>
      <c r="C161" s="134">
        <v>8.7858479999999997</v>
      </c>
      <c r="D161" s="134">
        <v>0.68107348837209303</v>
      </c>
      <c r="E161" s="134">
        <v>0.68107348837209303</v>
      </c>
      <c r="F161" s="125">
        <f t="shared" si="2"/>
        <v>1.3621469767441861</v>
      </c>
      <c r="G161" s="115" t="s">
        <v>974</v>
      </c>
      <c r="H161" s="115" t="s">
        <v>969</v>
      </c>
    </row>
    <row r="162" spans="1:8" ht="30">
      <c r="A162" s="160"/>
      <c r="B162" s="161"/>
      <c r="C162" s="134">
        <v>77.360923999999997</v>
      </c>
      <c r="D162" s="134">
        <v>2.3621656183206103</v>
      </c>
      <c r="E162" s="134">
        <v>2.3621656183206103</v>
      </c>
      <c r="F162" s="125">
        <f t="shared" si="2"/>
        <v>4.7243312366412207</v>
      </c>
      <c r="G162" s="115" t="s">
        <v>975</v>
      </c>
      <c r="H162" s="115" t="s">
        <v>969</v>
      </c>
    </row>
    <row r="163" spans="1:8" ht="30">
      <c r="A163" s="160"/>
      <c r="B163" s="161"/>
      <c r="C163" s="134">
        <v>37.081764</v>
      </c>
      <c r="D163" s="134">
        <v>3.9329143636363639</v>
      </c>
      <c r="E163" s="134">
        <v>3.9329143636363639</v>
      </c>
      <c r="F163" s="125">
        <f t="shared" si="2"/>
        <v>7.8658287272727279</v>
      </c>
      <c r="G163" s="115" t="s">
        <v>976</v>
      </c>
      <c r="H163" s="115" t="s">
        <v>969</v>
      </c>
    </row>
    <row r="164" spans="1:8" ht="30">
      <c r="A164" s="160"/>
      <c r="B164" s="161"/>
      <c r="C164" s="134">
        <v>5.556</v>
      </c>
      <c r="D164" s="134">
        <v>0.57278350515463927</v>
      </c>
      <c r="E164" s="134">
        <v>0.57278350515463927</v>
      </c>
      <c r="F164" s="125">
        <f t="shared" si="2"/>
        <v>1.1455670103092785</v>
      </c>
      <c r="G164" s="115" t="s">
        <v>977</v>
      </c>
      <c r="H164" s="115" t="s">
        <v>969</v>
      </c>
    </row>
    <row r="165" spans="1:8" ht="30">
      <c r="A165" s="160"/>
      <c r="B165" s="161"/>
      <c r="C165" s="134">
        <v>7.0462350000000002</v>
      </c>
      <c r="D165" s="134">
        <v>0.66058453124999983</v>
      </c>
      <c r="E165" s="134">
        <v>0.66058453124999983</v>
      </c>
      <c r="F165" s="125">
        <f t="shared" si="2"/>
        <v>1.3211690624999997</v>
      </c>
      <c r="G165" s="115" t="s">
        <v>978</v>
      </c>
      <c r="H165" s="115" t="s">
        <v>969</v>
      </c>
    </row>
    <row r="166" spans="1:8">
      <c r="A166" s="160"/>
      <c r="B166" s="161"/>
      <c r="C166" s="134">
        <v>5.4522890000000004</v>
      </c>
      <c r="D166" s="134">
        <v>0.81784334999999997</v>
      </c>
      <c r="E166" s="134">
        <v>0.54522890000000002</v>
      </c>
      <c r="F166" s="125">
        <f t="shared" si="2"/>
        <v>1.3630722500000001</v>
      </c>
      <c r="G166" s="115" t="s">
        <v>979</v>
      </c>
      <c r="H166" s="115"/>
    </row>
    <row r="167" spans="1:8">
      <c r="A167" s="160"/>
      <c r="B167" s="161"/>
      <c r="C167" s="134">
        <v>64.540105999999994</v>
      </c>
      <c r="D167" s="134">
        <v>6.4540106000000002</v>
      </c>
      <c r="E167" s="134">
        <v>6.4540106000000002</v>
      </c>
      <c r="F167" s="125">
        <f t="shared" si="2"/>
        <v>12.9080212</v>
      </c>
      <c r="G167" s="115" t="s">
        <v>980</v>
      </c>
      <c r="H167" s="115" t="s">
        <v>969</v>
      </c>
    </row>
    <row r="168" spans="1:8">
      <c r="A168" s="160"/>
      <c r="B168" s="161"/>
      <c r="C168" s="134">
        <v>18.594417</v>
      </c>
      <c r="D168" s="134">
        <v>1.8594417000000001</v>
      </c>
      <c r="E168" s="134">
        <v>9.2972085</v>
      </c>
      <c r="F168" s="125">
        <f t="shared" si="2"/>
        <v>11.1566502</v>
      </c>
      <c r="G168" s="115" t="s">
        <v>981</v>
      </c>
      <c r="H168" s="115"/>
    </row>
    <row r="169" spans="1:8" ht="30">
      <c r="A169" s="160"/>
      <c r="B169" s="161"/>
      <c r="C169" s="134">
        <v>28.534896</v>
      </c>
      <c r="D169" s="134">
        <v>2.8440095681063124</v>
      </c>
      <c r="E169" s="134">
        <v>1.4220047840531562</v>
      </c>
      <c r="F169" s="125">
        <f t="shared" si="2"/>
        <v>4.2660143521594689</v>
      </c>
      <c r="G169" s="115" t="s">
        <v>982</v>
      </c>
      <c r="H169" s="115"/>
    </row>
    <row r="170" spans="1:8">
      <c r="A170" s="160"/>
      <c r="B170" s="161"/>
      <c r="C170" s="134">
        <v>35.916842000000003</v>
      </c>
      <c r="D170" s="134">
        <v>0.11119765325077402</v>
      </c>
      <c r="E170" s="134">
        <v>0.22239530650154804</v>
      </c>
      <c r="F170" s="125">
        <f t="shared" si="2"/>
        <v>0.33359295975232206</v>
      </c>
      <c r="G170" s="115" t="s">
        <v>983</v>
      </c>
      <c r="H170" s="115"/>
    </row>
    <row r="171" spans="1:8" ht="45">
      <c r="A171" s="160"/>
      <c r="B171" s="161"/>
      <c r="C171" s="134">
        <v>11.960476999999999</v>
      </c>
      <c r="D171" s="134">
        <f>C171*0.5</f>
        <v>5.9802384999999996</v>
      </c>
      <c r="E171" s="134">
        <f>C171*0.5</f>
        <v>5.9802384999999996</v>
      </c>
      <c r="F171" s="125">
        <f t="shared" si="2"/>
        <v>11.960476999999999</v>
      </c>
      <c r="G171" s="115" t="s">
        <v>984</v>
      </c>
      <c r="H171" s="115" t="s">
        <v>985</v>
      </c>
    </row>
    <row r="172" spans="1:8" ht="30">
      <c r="A172" s="160" t="s">
        <v>680</v>
      </c>
      <c r="B172" s="161" t="s">
        <v>741</v>
      </c>
      <c r="C172" s="134">
        <v>8.9600000000000009</v>
      </c>
      <c r="D172" s="134">
        <v>3</v>
      </c>
      <c r="E172" s="134">
        <v>4</v>
      </c>
      <c r="F172" s="125">
        <f t="shared" si="2"/>
        <v>7</v>
      </c>
      <c r="G172" s="115" t="s">
        <v>986</v>
      </c>
      <c r="H172" s="115" t="s">
        <v>987</v>
      </c>
    </row>
    <row r="173" spans="1:8" ht="30">
      <c r="A173" s="160"/>
      <c r="B173" s="161"/>
      <c r="C173" s="134">
        <v>6.4</v>
      </c>
      <c r="D173" s="134">
        <v>0.2</v>
      </c>
      <c r="E173" s="134">
        <v>5</v>
      </c>
      <c r="F173" s="125">
        <f t="shared" si="2"/>
        <v>5.2</v>
      </c>
      <c r="G173" s="115" t="s">
        <v>988</v>
      </c>
      <c r="H173" s="115" t="s">
        <v>989</v>
      </c>
    </row>
    <row r="174" spans="1:8" ht="30">
      <c r="A174" s="160"/>
      <c r="B174" s="161"/>
      <c r="C174" s="134">
        <v>3.64</v>
      </c>
      <c r="D174" s="134">
        <v>1.98</v>
      </c>
      <c r="E174" s="134">
        <v>1.1599999999999999</v>
      </c>
      <c r="F174" s="125">
        <f t="shared" si="2"/>
        <v>3.1399999999999997</v>
      </c>
      <c r="G174" s="115" t="s">
        <v>990</v>
      </c>
      <c r="H174" s="115" t="s">
        <v>991</v>
      </c>
    </row>
    <row r="175" spans="1:8" ht="30">
      <c r="A175" s="160"/>
      <c r="B175" s="161"/>
      <c r="C175" s="134">
        <v>16.2</v>
      </c>
      <c r="D175" s="134">
        <v>1.1299999999999999</v>
      </c>
      <c r="E175" s="134">
        <v>0.61</v>
      </c>
      <c r="F175" s="125">
        <f t="shared" si="2"/>
        <v>1.7399999999999998</v>
      </c>
      <c r="G175" s="115" t="s">
        <v>992</v>
      </c>
      <c r="H175" s="115" t="s">
        <v>993</v>
      </c>
    </row>
    <row r="176" spans="1:8" ht="45">
      <c r="A176" s="160"/>
      <c r="B176" s="136">
        <v>3</v>
      </c>
      <c r="C176" s="134">
        <v>5</v>
      </c>
      <c r="D176" s="134">
        <v>0.35</v>
      </c>
      <c r="E176" s="134">
        <v>0.35</v>
      </c>
      <c r="F176" s="125">
        <f t="shared" si="2"/>
        <v>0.7</v>
      </c>
      <c r="G176" s="115" t="s">
        <v>994</v>
      </c>
      <c r="H176" s="115" t="s">
        <v>995</v>
      </c>
    </row>
    <row r="177" spans="1:8" ht="60">
      <c r="A177" s="160" t="s">
        <v>681</v>
      </c>
      <c r="B177" s="161" t="s">
        <v>741</v>
      </c>
      <c r="C177" s="134">
        <v>41.4</v>
      </c>
      <c r="D177" s="134">
        <v>13.66</v>
      </c>
      <c r="E177" s="134">
        <v>21.94</v>
      </c>
      <c r="F177" s="125">
        <f t="shared" si="2"/>
        <v>35.6</v>
      </c>
      <c r="G177" s="115" t="s">
        <v>996</v>
      </c>
      <c r="H177" s="117" t="s">
        <v>997</v>
      </c>
    </row>
    <row r="178" spans="1:8" ht="30">
      <c r="A178" s="160"/>
      <c r="B178" s="161"/>
      <c r="C178" s="134">
        <v>38.4</v>
      </c>
      <c r="D178" s="134">
        <v>17.5</v>
      </c>
      <c r="E178" s="134">
        <v>17.5</v>
      </c>
      <c r="F178" s="125">
        <f t="shared" si="2"/>
        <v>35</v>
      </c>
      <c r="G178" s="115" t="s">
        <v>998</v>
      </c>
      <c r="H178" s="117" t="s">
        <v>999</v>
      </c>
    </row>
    <row r="179" spans="1:8" ht="45">
      <c r="A179" s="160"/>
      <c r="B179" s="161"/>
      <c r="C179" s="134">
        <v>13.3</v>
      </c>
      <c r="D179" s="134">
        <v>5.5</v>
      </c>
      <c r="E179" s="134">
        <v>5.5</v>
      </c>
      <c r="F179" s="125">
        <f t="shared" si="2"/>
        <v>11</v>
      </c>
      <c r="G179" s="115" t="s">
        <v>1000</v>
      </c>
      <c r="H179" s="117" t="s">
        <v>1001</v>
      </c>
    </row>
    <row r="180" spans="1:8" ht="45">
      <c r="A180" s="160"/>
      <c r="B180" s="161"/>
      <c r="C180" s="134">
        <v>5.6</v>
      </c>
      <c r="D180" s="134">
        <v>0.75600000000000001</v>
      </c>
      <c r="E180" s="134">
        <v>0.75600000000000001</v>
      </c>
      <c r="F180" s="125">
        <f t="shared" si="2"/>
        <v>1.512</v>
      </c>
      <c r="G180" s="115" t="s">
        <v>1002</v>
      </c>
      <c r="H180" s="117" t="s">
        <v>1003</v>
      </c>
    </row>
    <row r="181" spans="1:8" ht="30">
      <c r="A181" s="160"/>
      <c r="B181" s="136">
        <v>3</v>
      </c>
      <c r="C181" s="134">
        <v>25.1</v>
      </c>
      <c r="D181" s="134">
        <v>0.63</v>
      </c>
      <c r="E181" s="134">
        <v>0.63</v>
      </c>
      <c r="F181" s="125">
        <f t="shared" si="2"/>
        <v>1.26</v>
      </c>
      <c r="G181" s="115" t="s">
        <v>1004</v>
      </c>
      <c r="H181" s="117" t="s">
        <v>1005</v>
      </c>
    </row>
    <row r="182" spans="1:8" ht="45">
      <c r="A182" s="160" t="s">
        <v>682</v>
      </c>
      <c r="B182" s="161" t="s">
        <v>741</v>
      </c>
      <c r="C182" s="134">
        <v>22.997</v>
      </c>
      <c r="D182" s="134">
        <v>12.25</v>
      </c>
      <c r="E182" s="134">
        <v>10.747</v>
      </c>
      <c r="F182" s="125">
        <f t="shared" si="2"/>
        <v>22.997</v>
      </c>
      <c r="G182" s="115" t="s">
        <v>1006</v>
      </c>
      <c r="H182" s="115" t="s">
        <v>1007</v>
      </c>
    </row>
    <row r="183" spans="1:8" ht="45">
      <c r="A183" s="160"/>
      <c r="B183" s="161"/>
      <c r="C183" s="134">
        <v>4.51</v>
      </c>
      <c r="D183" s="134">
        <v>0.8</v>
      </c>
      <c r="E183" s="134">
        <v>3.71</v>
      </c>
      <c r="F183" s="125">
        <f t="shared" si="2"/>
        <v>4.51</v>
      </c>
      <c r="G183" s="115" t="s">
        <v>1008</v>
      </c>
      <c r="H183" s="115" t="s">
        <v>1007</v>
      </c>
    </row>
    <row r="184" spans="1:8" ht="45">
      <c r="A184" s="160"/>
      <c r="B184" s="161">
        <v>3</v>
      </c>
      <c r="C184" s="134">
        <v>1.0389999999999999</v>
      </c>
      <c r="D184" s="134">
        <v>0.37</v>
      </c>
      <c r="E184" s="134">
        <v>0.66900000000000004</v>
      </c>
      <c r="F184" s="125">
        <f t="shared" si="2"/>
        <v>1.0390000000000001</v>
      </c>
      <c r="G184" s="115" t="s">
        <v>1006</v>
      </c>
      <c r="H184" s="115" t="s">
        <v>1007</v>
      </c>
    </row>
    <row r="185" spans="1:8" ht="45">
      <c r="A185" s="160"/>
      <c r="B185" s="161"/>
      <c r="C185" s="134">
        <v>1.986</v>
      </c>
      <c r="D185" s="134">
        <v>0</v>
      </c>
      <c r="E185" s="134">
        <v>1.986</v>
      </c>
      <c r="F185" s="125">
        <f t="shared" si="2"/>
        <v>1.986</v>
      </c>
      <c r="G185" s="115" t="s">
        <v>1008</v>
      </c>
      <c r="H185" s="115" t="s">
        <v>1007</v>
      </c>
    </row>
    <row r="186" spans="1:8" ht="45">
      <c r="A186" s="160" t="s">
        <v>683</v>
      </c>
      <c r="B186" s="161" t="s">
        <v>741</v>
      </c>
      <c r="C186" s="118">
        <v>4.6210000000000004</v>
      </c>
      <c r="D186" s="118">
        <v>0.75</v>
      </c>
      <c r="E186" s="118">
        <v>1.5</v>
      </c>
      <c r="F186" s="125">
        <f t="shared" si="2"/>
        <v>2.25</v>
      </c>
      <c r="G186" s="115" t="s">
        <v>1009</v>
      </c>
      <c r="H186" s="115" t="s">
        <v>1010</v>
      </c>
    </row>
    <row r="187" spans="1:8" ht="45">
      <c r="A187" s="160"/>
      <c r="B187" s="161"/>
      <c r="C187" s="118">
        <v>3.8250000000000002</v>
      </c>
      <c r="D187" s="118">
        <v>1.6</v>
      </c>
      <c r="E187" s="118">
        <v>1.25</v>
      </c>
      <c r="F187" s="125">
        <f t="shared" si="2"/>
        <v>2.85</v>
      </c>
      <c r="G187" s="115" t="s">
        <v>1011</v>
      </c>
      <c r="H187" s="115" t="s">
        <v>1012</v>
      </c>
    </row>
    <row r="188" spans="1:8" ht="45">
      <c r="A188" s="160"/>
      <c r="B188" s="161"/>
      <c r="C188" s="118">
        <v>7.35</v>
      </c>
      <c r="D188" s="118">
        <v>1</v>
      </c>
      <c r="E188" s="118">
        <v>1</v>
      </c>
      <c r="F188" s="125">
        <f t="shared" si="2"/>
        <v>2</v>
      </c>
      <c r="G188" s="115" t="s">
        <v>1013</v>
      </c>
      <c r="H188" s="115" t="s">
        <v>1014</v>
      </c>
    </row>
    <row r="189" spans="1:8" ht="45">
      <c r="A189" s="160"/>
      <c r="B189" s="161"/>
      <c r="C189" s="118">
        <v>2.3860000000000001</v>
      </c>
      <c r="D189" s="118">
        <v>0</v>
      </c>
      <c r="E189" s="118">
        <v>0.03</v>
      </c>
      <c r="F189" s="125">
        <f t="shared" si="2"/>
        <v>0.03</v>
      </c>
      <c r="G189" s="115" t="s">
        <v>1015</v>
      </c>
      <c r="H189" s="115" t="s">
        <v>1016</v>
      </c>
    </row>
    <row r="190" spans="1:8" ht="60">
      <c r="A190" s="160"/>
      <c r="B190" s="161"/>
      <c r="C190" s="118">
        <v>8.875</v>
      </c>
      <c r="D190" s="118">
        <v>0.70499999999999996</v>
      </c>
      <c r="E190" s="118">
        <v>0.89</v>
      </c>
      <c r="F190" s="125">
        <f t="shared" si="2"/>
        <v>1.595</v>
      </c>
      <c r="G190" s="115" t="s">
        <v>1017</v>
      </c>
      <c r="H190" s="115" t="s">
        <v>1018</v>
      </c>
    </row>
    <row r="191" spans="1:8" ht="45">
      <c r="A191" s="160"/>
      <c r="B191" s="161"/>
      <c r="C191" s="118">
        <v>2.25</v>
      </c>
      <c r="D191" s="118">
        <v>0.55000000000000004</v>
      </c>
      <c r="E191" s="118">
        <v>0.55000000000000004</v>
      </c>
      <c r="F191" s="125">
        <f t="shared" si="2"/>
        <v>1.1000000000000001</v>
      </c>
      <c r="G191" s="115" t="s">
        <v>1019</v>
      </c>
      <c r="H191" s="115" t="s">
        <v>1020</v>
      </c>
    </row>
    <row r="192" spans="1:8" ht="30">
      <c r="A192" s="160"/>
      <c r="B192" s="161"/>
      <c r="C192" s="118">
        <v>5</v>
      </c>
      <c r="D192" s="118">
        <v>0.17499999999999999</v>
      </c>
      <c r="E192" s="118">
        <v>0.17499999999999999</v>
      </c>
      <c r="F192" s="125">
        <f t="shared" si="2"/>
        <v>0.35</v>
      </c>
      <c r="G192" s="115" t="s">
        <v>1021</v>
      </c>
      <c r="H192" s="115" t="s">
        <v>1022</v>
      </c>
    </row>
    <row r="193" spans="1:8" ht="60">
      <c r="A193" s="160" t="s">
        <v>684</v>
      </c>
      <c r="B193" s="163" t="s">
        <v>741</v>
      </c>
      <c r="C193" s="118">
        <v>3.34</v>
      </c>
      <c r="D193" s="118">
        <v>0</v>
      </c>
      <c r="E193" s="118">
        <v>1.7999999999999999E-2</v>
      </c>
      <c r="F193" s="125">
        <f t="shared" si="2"/>
        <v>1.7999999999999999E-2</v>
      </c>
      <c r="G193" s="115" t="s">
        <v>1023</v>
      </c>
      <c r="H193" s="115" t="s">
        <v>1024</v>
      </c>
    </row>
    <row r="194" spans="1:8" ht="45">
      <c r="A194" s="160"/>
      <c r="B194" s="163"/>
      <c r="C194" s="118">
        <v>8.5190000000000001</v>
      </c>
      <c r="D194" s="118"/>
      <c r="E194" s="118"/>
      <c r="F194" s="125">
        <f t="shared" si="2"/>
        <v>0</v>
      </c>
      <c r="G194" s="115" t="s">
        <v>1025</v>
      </c>
      <c r="H194" s="115" t="s">
        <v>1026</v>
      </c>
    </row>
    <row r="195" spans="1:8" ht="45">
      <c r="A195" s="160"/>
      <c r="B195" s="163"/>
      <c r="C195" s="118">
        <v>4.33</v>
      </c>
      <c r="D195" s="118">
        <v>0</v>
      </c>
      <c r="E195" s="118">
        <v>0.99299999999999999</v>
      </c>
      <c r="F195" s="125">
        <f t="shared" si="2"/>
        <v>0.99299999999999999</v>
      </c>
      <c r="G195" s="115" t="s">
        <v>1027</v>
      </c>
      <c r="H195" s="115" t="s">
        <v>1028</v>
      </c>
    </row>
    <row r="196" spans="1:8" ht="75">
      <c r="A196" s="160"/>
      <c r="B196" s="163"/>
      <c r="C196" s="118">
        <v>6.52</v>
      </c>
      <c r="D196" s="118">
        <v>0.22800000000000001</v>
      </c>
      <c r="E196" s="118">
        <v>0.34300000000000003</v>
      </c>
      <c r="F196" s="125">
        <f t="shared" si="2"/>
        <v>0.57100000000000006</v>
      </c>
      <c r="G196" s="115" t="s">
        <v>1029</v>
      </c>
      <c r="H196" s="115" t="s">
        <v>1030</v>
      </c>
    </row>
    <row r="197" spans="1:8" ht="45">
      <c r="A197" s="160"/>
      <c r="B197" s="163"/>
      <c r="C197" s="118">
        <v>4.7</v>
      </c>
      <c r="D197" s="118">
        <v>0</v>
      </c>
      <c r="E197" s="118">
        <v>0.62</v>
      </c>
      <c r="F197" s="125">
        <f t="shared" ref="F197:F260" si="3">D197+E197</f>
        <v>0.62</v>
      </c>
      <c r="G197" s="115" t="s">
        <v>1031</v>
      </c>
      <c r="H197" s="115" t="s">
        <v>1032</v>
      </c>
    </row>
    <row r="198" spans="1:8" ht="45">
      <c r="A198" s="160"/>
      <c r="B198" s="163"/>
      <c r="C198" s="118">
        <v>4.6529999999999996</v>
      </c>
      <c r="D198" s="118">
        <v>1.645</v>
      </c>
      <c r="E198" s="118">
        <v>7.3999999999999996E-2</v>
      </c>
      <c r="F198" s="125">
        <f t="shared" si="3"/>
        <v>1.7190000000000001</v>
      </c>
      <c r="G198" s="115" t="s">
        <v>1033</v>
      </c>
      <c r="H198" s="115" t="s">
        <v>1034</v>
      </c>
    </row>
    <row r="199" spans="1:8" ht="75">
      <c r="A199" s="160"/>
      <c r="B199" s="163"/>
      <c r="C199" s="118">
        <v>6.1</v>
      </c>
      <c r="D199" s="118">
        <v>0.10299999999999999</v>
      </c>
      <c r="E199" s="118">
        <v>0.33400000000000002</v>
      </c>
      <c r="F199" s="125">
        <f t="shared" si="3"/>
        <v>0.437</v>
      </c>
      <c r="G199" s="115" t="s">
        <v>1035</v>
      </c>
      <c r="H199" s="115" t="s">
        <v>1036</v>
      </c>
    </row>
    <row r="200" spans="1:8" ht="90">
      <c r="A200" s="160"/>
      <c r="B200" s="163"/>
      <c r="C200" s="118">
        <v>7</v>
      </c>
      <c r="D200" s="118">
        <v>0</v>
      </c>
      <c r="E200" s="118">
        <v>0.75</v>
      </c>
      <c r="F200" s="125">
        <f t="shared" si="3"/>
        <v>0.75</v>
      </c>
      <c r="G200" s="115" t="s">
        <v>1037</v>
      </c>
      <c r="H200" s="115" t="s">
        <v>1038</v>
      </c>
    </row>
    <row r="201" spans="1:8" ht="60">
      <c r="A201" s="160"/>
      <c r="B201" s="163"/>
      <c r="C201" s="118">
        <v>9.4</v>
      </c>
      <c r="D201" s="118">
        <v>0</v>
      </c>
      <c r="E201" s="118">
        <v>0.08</v>
      </c>
      <c r="F201" s="125">
        <f t="shared" si="3"/>
        <v>0.08</v>
      </c>
      <c r="G201" s="115" t="s">
        <v>1039</v>
      </c>
      <c r="H201" s="115" t="s">
        <v>1040</v>
      </c>
    </row>
    <row r="202" spans="1:8" ht="90">
      <c r="A202" s="160"/>
      <c r="B202" s="163"/>
      <c r="C202" s="118">
        <v>5.95</v>
      </c>
      <c r="D202" s="118">
        <v>0.69699999999999995</v>
      </c>
      <c r="E202" s="118">
        <v>0.93200000000000005</v>
      </c>
      <c r="F202" s="125">
        <f t="shared" si="3"/>
        <v>1.629</v>
      </c>
      <c r="G202" s="115" t="s">
        <v>1041</v>
      </c>
      <c r="H202" s="115" t="s">
        <v>1042</v>
      </c>
    </row>
    <row r="203" spans="1:8" ht="75">
      <c r="A203" s="160"/>
      <c r="B203" s="163"/>
      <c r="C203" s="118">
        <v>3.2</v>
      </c>
      <c r="D203" s="118">
        <v>0.11</v>
      </c>
      <c r="E203" s="118">
        <v>0.11</v>
      </c>
      <c r="F203" s="125">
        <f t="shared" si="3"/>
        <v>0.22</v>
      </c>
      <c r="G203" s="115" t="s">
        <v>1043</v>
      </c>
      <c r="H203" s="115" t="s">
        <v>1044</v>
      </c>
    </row>
    <row r="204" spans="1:8" ht="30">
      <c r="A204" s="160"/>
      <c r="B204" s="163"/>
      <c r="C204" s="118">
        <v>4.3090000000000002</v>
      </c>
      <c r="D204" s="118"/>
      <c r="E204" s="118"/>
      <c r="F204" s="125">
        <f t="shared" si="3"/>
        <v>0</v>
      </c>
      <c r="G204" s="115" t="s">
        <v>1045</v>
      </c>
      <c r="H204" s="115" t="s">
        <v>1046</v>
      </c>
    </row>
    <row r="205" spans="1:8" ht="105">
      <c r="A205" s="160"/>
      <c r="B205" s="138">
        <v>3</v>
      </c>
      <c r="C205" s="118">
        <v>41.15</v>
      </c>
      <c r="D205" s="118">
        <v>0.47</v>
      </c>
      <c r="E205" s="118">
        <v>0.47</v>
      </c>
      <c r="F205" s="125">
        <f t="shared" si="3"/>
        <v>0.94</v>
      </c>
      <c r="G205" s="115" t="s">
        <v>1047</v>
      </c>
      <c r="H205" s="115" t="s">
        <v>1048</v>
      </c>
    </row>
    <row r="206" spans="1:8" ht="409.6">
      <c r="A206" s="160" t="s">
        <v>685</v>
      </c>
      <c r="B206" s="161" t="s">
        <v>719</v>
      </c>
      <c r="C206" s="134">
        <v>3.5</v>
      </c>
      <c r="D206" s="134"/>
      <c r="E206" s="134"/>
      <c r="F206" s="125">
        <f t="shared" si="3"/>
        <v>0</v>
      </c>
      <c r="G206" s="115" t="s">
        <v>1049</v>
      </c>
      <c r="H206" s="115" t="s">
        <v>1050</v>
      </c>
    </row>
    <row r="207" spans="1:8" ht="360">
      <c r="A207" s="160"/>
      <c r="B207" s="161"/>
      <c r="C207" s="134">
        <v>3.5</v>
      </c>
      <c r="D207" s="134"/>
      <c r="E207" s="134"/>
      <c r="F207" s="125">
        <f t="shared" si="3"/>
        <v>0</v>
      </c>
      <c r="G207" s="115" t="s">
        <v>1051</v>
      </c>
      <c r="H207" s="115" t="s">
        <v>1052</v>
      </c>
    </row>
    <row r="208" spans="1:8" ht="30">
      <c r="A208" s="160" t="s">
        <v>686</v>
      </c>
      <c r="B208" s="161" t="s">
        <v>719</v>
      </c>
      <c r="C208" s="118">
        <v>4.5</v>
      </c>
      <c r="D208" s="118">
        <v>4.5</v>
      </c>
      <c r="E208" s="118"/>
      <c r="F208" s="125">
        <f t="shared" si="3"/>
        <v>4.5</v>
      </c>
      <c r="G208" s="115" t="s">
        <v>1053</v>
      </c>
      <c r="H208" s="115"/>
    </row>
    <row r="209" spans="1:8" ht="45">
      <c r="A209" s="160"/>
      <c r="B209" s="161"/>
      <c r="C209" s="118">
        <v>3.8</v>
      </c>
      <c r="D209" s="118">
        <v>1.4</v>
      </c>
      <c r="E209" s="118">
        <v>1.4</v>
      </c>
      <c r="F209" s="125">
        <f t="shared" si="3"/>
        <v>2.8</v>
      </c>
      <c r="G209" s="115" t="s">
        <v>1054</v>
      </c>
      <c r="H209" s="115" t="s">
        <v>1055</v>
      </c>
    </row>
    <row r="210" spans="1:8">
      <c r="A210" s="160"/>
      <c r="B210" s="161"/>
      <c r="C210" s="118">
        <v>0.5</v>
      </c>
      <c r="D210" s="118">
        <v>0.25</v>
      </c>
      <c r="E210" s="118">
        <v>0.25</v>
      </c>
      <c r="F210" s="125">
        <f t="shared" si="3"/>
        <v>0.5</v>
      </c>
      <c r="G210" s="115" t="s">
        <v>1056</v>
      </c>
      <c r="H210" s="115" t="s">
        <v>1057</v>
      </c>
    </row>
    <row r="211" spans="1:8" ht="30">
      <c r="A211" s="160"/>
      <c r="B211" s="161"/>
      <c r="C211" s="118">
        <v>0.8</v>
      </c>
      <c r="D211" s="118">
        <v>0.4</v>
      </c>
      <c r="E211" s="118">
        <v>0.4</v>
      </c>
      <c r="F211" s="125">
        <f t="shared" si="3"/>
        <v>0.8</v>
      </c>
      <c r="G211" s="115" t="s">
        <v>1058</v>
      </c>
      <c r="H211" s="115" t="s">
        <v>1057</v>
      </c>
    </row>
    <row r="212" spans="1:8" ht="30">
      <c r="A212" s="160"/>
      <c r="B212" s="161"/>
      <c r="C212" s="118">
        <v>8.1999999999999993</v>
      </c>
      <c r="D212" s="118">
        <v>5.3</v>
      </c>
      <c r="E212" s="118">
        <v>1.97</v>
      </c>
      <c r="F212" s="125">
        <f t="shared" si="3"/>
        <v>7.27</v>
      </c>
      <c r="G212" s="115" t="s">
        <v>1059</v>
      </c>
      <c r="H212" s="115" t="s">
        <v>1060</v>
      </c>
    </row>
    <row r="213" spans="1:8">
      <c r="A213" s="160" t="s">
        <v>687</v>
      </c>
      <c r="B213" s="161" t="s">
        <v>719</v>
      </c>
      <c r="C213" s="134">
        <v>7</v>
      </c>
      <c r="D213" s="134">
        <v>3.5</v>
      </c>
      <c r="E213" s="134">
        <v>3.5</v>
      </c>
      <c r="F213" s="125">
        <f t="shared" si="3"/>
        <v>7</v>
      </c>
      <c r="G213" s="115" t="s">
        <v>1061</v>
      </c>
      <c r="H213" s="115" t="s">
        <v>1062</v>
      </c>
    </row>
    <row r="214" spans="1:8">
      <c r="A214" s="160"/>
      <c r="B214" s="161"/>
      <c r="C214" s="134">
        <v>3.2</v>
      </c>
      <c r="D214" s="134">
        <v>0.25</v>
      </c>
      <c r="E214" s="134">
        <v>0.25</v>
      </c>
      <c r="F214" s="125">
        <f t="shared" si="3"/>
        <v>0.5</v>
      </c>
      <c r="G214" s="115" t="s">
        <v>1063</v>
      </c>
      <c r="H214" s="115"/>
    </row>
    <row r="215" spans="1:8">
      <c r="A215" s="160"/>
      <c r="B215" s="161"/>
      <c r="C215" s="134">
        <v>4.3</v>
      </c>
      <c r="D215" s="134">
        <v>0.25</v>
      </c>
      <c r="E215" s="134">
        <v>0.25</v>
      </c>
      <c r="F215" s="125">
        <f t="shared" si="3"/>
        <v>0.5</v>
      </c>
      <c r="G215" s="115" t="s">
        <v>1064</v>
      </c>
      <c r="H215" s="115" t="s">
        <v>1065</v>
      </c>
    </row>
    <row r="216" spans="1:8">
      <c r="A216" s="160"/>
      <c r="B216" s="161"/>
      <c r="C216" s="134">
        <v>4.3</v>
      </c>
      <c r="D216" s="134">
        <v>0.25</v>
      </c>
      <c r="E216" s="134">
        <v>0.25</v>
      </c>
      <c r="F216" s="125">
        <f t="shared" si="3"/>
        <v>0.5</v>
      </c>
      <c r="G216" s="115" t="s">
        <v>1066</v>
      </c>
      <c r="H216" s="115" t="s">
        <v>1065</v>
      </c>
    </row>
    <row r="217" spans="1:8" ht="30">
      <c r="A217" s="160"/>
      <c r="B217" s="161"/>
      <c r="C217" s="134">
        <v>8</v>
      </c>
      <c r="D217" s="134">
        <v>0.5</v>
      </c>
      <c r="E217" s="134">
        <v>1</v>
      </c>
      <c r="F217" s="125">
        <f t="shared" si="3"/>
        <v>1.5</v>
      </c>
      <c r="G217" s="115" t="s">
        <v>1067</v>
      </c>
      <c r="H217" s="115" t="s">
        <v>1068</v>
      </c>
    </row>
    <row r="218" spans="1:8" ht="30">
      <c r="A218" s="160"/>
      <c r="B218" s="161"/>
      <c r="C218" s="134">
        <v>1</v>
      </c>
      <c r="D218" s="134">
        <v>0.17</v>
      </c>
      <c r="E218" s="134">
        <v>0.1</v>
      </c>
      <c r="F218" s="125">
        <f t="shared" si="3"/>
        <v>0.27</v>
      </c>
      <c r="G218" s="115" t="s">
        <v>1069</v>
      </c>
      <c r="H218" s="115" t="s">
        <v>1070</v>
      </c>
    </row>
    <row r="219" spans="1:8" ht="45">
      <c r="A219" s="160"/>
      <c r="B219" s="161"/>
      <c r="C219" s="134">
        <v>1</v>
      </c>
      <c r="D219" s="134">
        <v>0.1</v>
      </c>
      <c r="E219" s="134">
        <v>0.1</v>
      </c>
      <c r="F219" s="125">
        <f t="shared" si="3"/>
        <v>0.2</v>
      </c>
      <c r="G219" s="115" t="s">
        <v>1071</v>
      </c>
      <c r="H219" s="115" t="s">
        <v>1072</v>
      </c>
    </row>
    <row r="220" spans="1:8" ht="60">
      <c r="A220" s="160"/>
      <c r="B220" s="161"/>
      <c r="C220" s="134">
        <v>8.6</v>
      </c>
      <c r="D220" s="134">
        <v>6</v>
      </c>
      <c r="E220" s="134">
        <v>2</v>
      </c>
      <c r="F220" s="125">
        <f t="shared" si="3"/>
        <v>8</v>
      </c>
      <c r="G220" s="115" t="s">
        <v>1073</v>
      </c>
      <c r="H220" s="115" t="s">
        <v>1074</v>
      </c>
    </row>
    <row r="221" spans="1:8" ht="45">
      <c r="A221" s="160"/>
      <c r="B221" s="161"/>
      <c r="C221" s="134">
        <v>6</v>
      </c>
      <c r="D221" s="134">
        <v>4.5</v>
      </c>
      <c r="E221" s="134">
        <v>1.5</v>
      </c>
      <c r="F221" s="125">
        <f t="shared" si="3"/>
        <v>6</v>
      </c>
      <c r="G221" s="115" t="s">
        <v>1075</v>
      </c>
      <c r="H221" s="115" t="s">
        <v>1074</v>
      </c>
    </row>
    <row r="222" spans="1:8" ht="150">
      <c r="A222" s="160"/>
      <c r="B222" s="161"/>
      <c r="C222" s="134">
        <v>6</v>
      </c>
      <c r="D222" s="134">
        <v>0.3</v>
      </c>
      <c r="E222" s="134">
        <v>3.7</v>
      </c>
      <c r="F222" s="125">
        <f t="shared" si="3"/>
        <v>4</v>
      </c>
      <c r="G222" s="115" t="s">
        <v>1076</v>
      </c>
      <c r="H222" s="115" t="s">
        <v>1077</v>
      </c>
    </row>
    <row r="223" spans="1:8" ht="60">
      <c r="A223" s="160"/>
      <c r="B223" s="161"/>
      <c r="C223" s="134">
        <v>2.1</v>
      </c>
      <c r="D223" s="134">
        <v>0.1</v>
      </c>
      <c r="E223" s="134">
        <v>0.1</v>
      </c>
      <c r="F223" s="125">
        <f t="shared" si="3"/>
        <v>0.2</v>
      </c>
      <c r="G223" s="115" t="s">
        <v>1078</v>
      </c>
      <c r="H223" s="115" t="s">
        <v>1079</v>
      </c>
    </row>
    <row r="224" spans="1:8" ht="90">
      <c r="A224" s="160"/>
      <c r="B224" s="161"/>
      <c r="C224" s="134">
        <v>2</v>
      </c>
      <c r="D224" s="134">
        <v>1</v>
      </c>
      <c r="E224" s="134">
        <v>1</v>
      </c>
      <c r="F224" s="125">
        <f t="shared" si="3"/>
        <v>2</v>
      </c>
      <c r="G224" s="115" t="s">
        <v>1080</v>
      </c>
      <c r="H224" s="115" t="s">
        <v>1081</v>
      </c>
    </row>
    <row r="225" spans="1:8" ht="90">
      <c r="A225" s="160"/>
      <c r="B225" s="161"/>
      <c r="C225" s="134">
        <v>1</v>
      </c>
      <c r="D225" s="134">
        <v>0.5</v>
      </c>
      <c r="E225" s="134">
        <v>0.5</v>
      </c>
      <c r="F225" s="125">
        <f t="shared" si="3"/>
        <v>1</v>
      </c>
      <c r="G225" s="115" t="s">
        <v>1082</v>
      </c>
      <c r="H225" s="115" t="s">
        <v>1081</v>
      </c>
    </row>
    <row r="226" spans="1:8" ht="45">
      <c r="A226" s="160"/>
      <c r="B226" s="161"/>
      <c r="C226" s="134">
        <v>4.49</v>
      </c>
      <c r="D226" s="134">
        <v>1.5</v>
      </c>
      <c r="E226" s="134">
        <v>1</v>
      </c>
      <c r="F226" s="125">
        <f t="shared" si="3"/>
        <v>2.5</v>
      </c>
      <c r="G226" s="115" t="s">
        <v>1083</v>
      </c>
      <c r="H226" s="115" t="s">
        <v>1084</v>
      </c>
    </row>
    <row r="227" spans="1:8" ht="30">
      <c r="A227" s="160"/>
      <c r="B227" s="161"/>
      <c r="C227" s="134">
        <v>4.8899999999999997</v>
      </c>
      <c r="D227" s="134">
        <v>0.9</v>
      </c>
      <c r="E227" s="134">
        <v>1.75</v>
      </c>
      <c r="F227" s="125">
        <f t="shared" si="3"/>
        <v>2.65</v>
      </c>
      <c r="G227" s="115" t="s">
        <v>1085</v>
      </c>
      <c r="H227" s="115" t="s">
        <v>1084</v>
      </c>
    </row>
    <row r="228" spans="1:8" ht="60">
      <c r="A228" s="160"/>
      <c r="B228" s="161"/>
      <c r="C228" s="134">
        <v>3</v>
      </c>
      <c r="D228" s="134">
        <v>1</v>
      </c>
      <c r="E228" s="134">
        <v>1</v>
      </c>
      <c r="F228" s="125">
        <f t="shared" si="3"/>
        <v>2</v>
      </c>
      <c r="G228" s="115" t="s">
        <v>1086</v>
      </c>
      <c r="H228" s="115"/>
    </row>
    <row r="229" spans="1:8" ht="30">
      <c r="A229" s="160"/>
      <c r="B229" s="161"/>
      <c r="C229" s="134">
        <v>2.4</v>
      </c>
      <c r="D229" s="134">
        <v>0.17499999999999999</v>
      </c>
      <c r="E229" s="134">
        <v>1.1000000000000001</v>
      </c>
      <c r="F229" s="125">
        <f t="shared" si="3"/>
        <v>1.2750000000000001</v>
      </c>
      <c r="G229" s="115" t="s">
        <v>1087</v>
      </c>
      <c r="H229" s="115"/>
    </row>
    <row r="230" spans="1:8" ht="60">
      <c r="A230" s="160"/>
      <c r="B230" s="161"/>
      <c r="C230" s="134">
        <v>9</v>
      </c>
      <c r="D230" s="134">
        <v>0.5</v>
      </c>
      <c r="E230" s="134">
        <v>1.5</v>
      </c>
      <c r="F230" s="125">
        <f t="shared" si="3"/>
        <v>2</v>
      </c>
      <c r="G230" s="115" t="s">
        <v>1088</v>
      </c>
      <c r="H230" s="115" t="s">
        <v>1089</v>
      </c>
    </row>
    <row r="231" spans="1:8" ht="60">
      <c r="A231" s="160"/>
      <c r="B231" s="161"/>
      <c r="C231" s="134">
        <v>4.5</v>
      </c>
      <c r="D231" s="134">
        <v>0</v>
      </c>
      <c r="E231" s="134">
        <v>3.5</v>
      </c>
      <c r="F231" s="125">
        <f t="shared" si="3"/>
        <v>3.5</v>
      </c>
      <c r="G231" s="115" t="s">
        <v>1090</v>
      </c>
      <c r="H231" s="115" t="s">
        <v>1091</v>
      </c>
    </row>
    <row r="232" spans="1:8" ht="60">
      <c r="A232" s="160"/>
      <c r="B232" s="161"/>
      <c r="C232" s="134">
        <v>2.5</v>
      </c>
      <c r="D232" s="134">
        <v>2.5</v>
      </c>
      <c r="E232" s="134">
        <v>0</v>
      </c>
      <c r="F232" s="125">
        <f t="shared" si="3"/>
        <v>2.5</v>
      </c>
      <c r="G232" s="115" t="s">
        <v>1092</v>
      </c>
      <c r="H232" s="115" t="s">
        <v>1093</v>
      </c>
    </row>
    <row r="233" spans="1:8" ht="75">
      <c r="A233" s="160"/>
      <c r="B233" s="161"/>
      <c r="C233" s="134">
        <v>2</v>
      </c>
      <c r="D233" s="134">
        <v>0.5</v>
      </c>
      <c r="E233" s="134">
        <v>0.5</v>
      </c>
      <c r="F233" s="125">
        <f t="shared" si="3"/>
        <v>1</v>
      </c>
      <c r="G233" s="115" t="s">
        <v>1094</v>
      </c>
      <c r="H233" s="115" t="s">
        <v>1095</v>
      </c>
    </row>
    <row r="234" spans="1:8" ht="30">
      <c r="A234" s="160"/>
      <c r="B234" s="161"/>
      <c r="C234" s="134">
        <v>5</v>
      </c>
      <c r="D234" s="134">
        <v>5</v>
      </c>
      <c r="E234" s="134">
        <v>0</v>
      </c>
      <c r="F234" s="125">
        <f t="shared" si="3"/>
        <v>5</v>
      </c>
      <c r="G234" s="115" t="s">
        <v>1096</v>
      </c>
      <c r="H234" s="115" t="s">
        <v>1097</v>
      </c>
    </row>
    <row r="235" spans="1:8" ht="30">
      <c r="A235" s="160"/>
      <c r="B235" s="161"/>
      <c r="C235" s="134">
        <v>3</v>
      </c>
      <c r="D235" s="134">
        <v>0.6</v>
      </c>
      <c r="E235" s="134">
        <v>0.4</v>
      </c>
      <c r="F235" s="125">
        <f t="shared" si="3"/>
        <v>1</v>
      </c>
      <c r="G235" s="115" t="s">
        <v>1098</v>
      </c>
      <c r="H235" s="115" t="s">
        <v>1099</v>
      </c>
    </row>
    <row r="236" spans="1:8" ht="120">
      <c r="A236" s="160"/>
      <c r="B236" s="161"/>
      <c r="C236" s="134">
        <v>9.1</v>
      </c>
      <c r="D236" s="134">
        <v>2</v>
      </c>
      <c r="E236" s="134">
        <v>1.65</v>
      </c>
      <c r="F236" s="125">
        <f t="shared" si="3"/>
        <v>3.65</v>
      </c>
      <c r="G236" s="115" t="s">
        <v>1100</v>
      </c>
      <c r="H236" s="115" t="s">
        <v>1101</v>
      </c>
    </row>
    <row r="237" spans="1:8" ht="75">
      <c r="A237" s="160"/>
      <c r="B237" s="161"/>
      <c r="C237" s="134">
        <v>3</v>
      </c>
      <c r="D237" s="134">
        <v>0.75</v>
      </c>
      <c r="E237" s="134">
        <v>2.25</v>
      </c>
      <c r="F237" s="125">
        <f t="shared" si="3"/>
        <v>3</v>
      </c>
      <c r="G237" s="115" t="s">
        <v>1102</v>
      </c>
      <c r="H237" s="115" t="s">
        <v>1103</v>
      </c>
    </row>
    <row r="238" spans="1:8" ht="75">
      <c r="A238" s="160"/>
      <c r="B238" s="161"/>
      <c r="C238" s="134">
        <v>3.66</v>
      </c>
      <c r="D238" s="134">
        <v>0.02</v>
      </c>
      <c r="E238" s="134">
        <v>0.02</v>
      </c>
      <c r="F238" s="125">
        <f t="shared" si="3"/>
        <v>0.04</v>
      </c>
      <c r="G238" s="115" t="s">
        <v>1104</v>
      </c>
      <c r="H238" s="115" t="s">
        <v>1105</v>
      </c>
    </row>
    <row r="239" spans="1:8" ht="45">
      <c r="A239" s="160"/>
      <c r="B239" s="161"/>
      <c r="C239" s="134"/>
      <c r="D239" s="134"/>
      <c r="E239" s="134"/>
      <c r="F239" s="125">
        <f t="shared" si="3"/>
        <v>0</v>
      </c>
      <c r="G239" s="115" t="s">
        <v>1106</v>
      </c>
      <c r="H239" s="115" t="s">
        <v>1107</v>
      </c>
    </row>
    <row r="240" spans="1:8" ht="120">
      <c r="A240" s="160"/>
      <c r="B240" s="161"/>
      <c r="C240" s="134">
        <v>2</v>
      </c>
      <c r="D240" s="134">
        <v>0.01</v>
      </c>
      <c r="E240" s="134">
        <v>0.01</v>
      </c>
      <c r="F240" s="125">
        <f t="shared" si="3"/>
        <v>0.02</v>
      </c>
      <c r="G240" s="115" t="s">
        <v>1108</v>
      </c>
      <c r="H240" s="115" t="s">
        <v>1109</v>
      </c>
    </row>
    <row r="241" spans="1:8" ht="75">
      <c r="A241" s="160"/>
      <c r="B241" s="161"/>
      <c r="C241" s="134">
        <v>2</v>
      </c>
      <c r="D241" s="134">
        <v>1.5</v>
      </c>
      <c r="E241" s="134">
        <v>0.5</v>
      </c>
      <c r="F241" s="125">
        <f t="shared" si="3"/>
        <v>2</v>
      </c>
      <c r="G241" s="115" t="s">
        <v>1110</v>
      </c>
      <c r="H241" s="115" t="s">
        <v>1111</v>
      </c>
    </row>
    <row r="242" spans="1:8" ht="75">
      <c r="A242" s="160"/>
      <c r="B242" s="161"/>
      <c r="C242" s="134">
        <v>5</v>
      </c>
      <c r="D242" s="134">
        <v>0.5</v>
      </c>
      <c r="E242" s="134">
        <v>0.5</v>
      </c>
      <c r="F242" s="125">
        <f t="shared" si="3"/>
        <v>1</v>
      </c>
      <c r="G242" s="115" t="s">
        <v>1112</v>
      </c>
      <c r="H242" s="115" t="s">
        <v>1113</v>
      </c>
    </row>
    <row r="243" spans="1:8" ht="30">
      <c r="A243" s="160"/>
      <c r="B243" s="161"/>
      <c r="C243" s="134">
        <v>5</v>
      </c>
      <c r="D243" s="134">
        <v>0.3</v>
      </c>
      <c r="E243" s="134">
        <v>0.3</v>
      </c>
      <c r="F243" s="125">
        <f t="shared" si="3"/>
        <v>0.6</v>
      </c>
      <c r="G243" s="115" t="s">
        <v>1114</v>
      </c>
      <c r="H243" s="115" t="s">
        <v>1115</v>
      </c>
    </row>
    <row r="244" spans="1:8" ht="255">
      <c r="A244" s="160" t="s">
        <v>688</v>
      </c>
      <c r="B244" s="161" t="s">
        <v>741</v>
      </c>
      <c r="C244" s="134">
        <v>0.8</v>
      </c>
      <c r="D244" s="134">
        <v>0.4</v>
      </c>
      <c r="E244" s="134">
        <v>0.4</v>
      </c>
      <c r="F244" s="125">
        <f t="shared" si="3"/>
        <v>0.8</v>
      </c>
      <c r="G244" s="115" t="s">
        <v>1116</v>
      </c>
      <c r="H244" s="117" t="s">
        <v>1117</v>
      </c>
    </row>
    <row r="245" spans="1:8" ht="45">
      <c r="A245" s="160"/>
      <c r="B245" s="161"/>
      <c r="C245" s="134">
        <v>3.3</v>
      </c>
      <c r="D245" s="134"/>
      <c r="E245" s="134">
        <v>3.3</v>
      </c>
      <c r="F245" s="125">
        <f t="shared" si="3"/>
        <v>3.3</v>
      </c>
      <c r="G245" s="115" t="s">
        <v>1118</v>
      </c>
      <c r="H245" s="115" t="s">
        <v>1119</v>
      </c>
    </row>
    <row r="246" spans="1:8" ht="30">
      <c r="A246" s="160"/>
      <c r="B246" s="161"/>
      <c r="C246" s="134">
        <v>1.5</v>
      </c>
      <c r="D246" s="134">
        <v>0.75</v>
      </c>
      <c r="E246" s="134">
        <v>0.75</v>
      </c>
      <c r="F246" s="125">
        <f t="shared" si="3"/>
        <v>1.5</v>
      </c>
      <c r="G246" s="115" t="s">
        <v>1120</v>
      </c>
      <c r="H246" s="115" t="s">
        <v>1121</v>
      </c>
    </row>
    <row r="247" spans="1:8" ht="30">
      <c r="A247" s="160" t="s">
        <v>689</v>
      </c>
      <c r="B247" s="161" t="s">
        <v>741</v>
      </c>
      <c r="C247" s="134">
        <v>6.49</v>
      </c>
      <c r="D247" s="134">
        <v>0.68</v>
      </c>
      <c r="E247" s="134">
        <v>0.68</v>
      </c>
      <c r="F247" s="125">
        <f t="shared" si="3"/>
        <v>1.36</v>
      </c>
      <c r="G247" s="115" t="s">
        <v>903</v>
      </c>
      <c r="H247" s="115" t="s">
        <v>1122</v>
      </c>
    </row>
    <row r="248" spans="1:8">
      <c r="A248" s="160"/>
      <c r="B248" s="161"/>
      <c r="C248" s="134">
        <v>8.25</v>
      </c>
      <c r="D248" s="134">
        <v>0.4</v>
      </c>
      <c r="E248" s="134">
        <v>0.1</v>
      </c>
      <c r="F248" s="125">
        <f t="shared" si="3"/>
        <v>0.5</v>
      </c>
      <c r="G248" s="115" t="s">
        <v>905</v>
      </c>
      <c r="H248" s="115" t="s">
        <v>1123</v>
      </c>
    </row>
    <row r="249" spans="1:8">
      <c r="A249" s="160"/>
      <c r="B249" s="161"/>
      <c r="C249" s="134">
        <v>5.3</v>
      </c>
      <c r="D249" s="134">
        <v>1</v>
      </c>
      <c r="E249" s="134">
        <v>1</v>
      </c>
      <c r="F249" s="125">
        <f t="shared" si="3"/>
        <v>2</v>
      </c>
      <c r="G249" s="115" t="s">
        <v>906</v>
      </c>
      <c r="H249" s="115" t="s">
        <v>1123</v>
      </c>
    </row>
    <row r="250" spans="1:8" ht="30">
      <c r="A250" s="160"/>
      <c r="B250" s="161"/>
      <c r="C250" s="134">
        <v>10.244999999999999</v>
      </c>
      <c r="D250" s="134">
        <v>1</v>
      </c>
      <c r="E250" s="134">
        <v>1</v>
      </c>
      <c r="F250" s="125">
        <f t="shared" si="3"/>
        <v>2</v>
      </c>
      <c r="G250" s="115" t="s">
        <v>907</v>
      </c>
      <c r="H250" s="115" t="s">
        <v>1123</v>
      </c>
    </row>
    <row r="251" spans="1:8" ht="30">
      <c r="A251" s="160"/>
      <c r="B251" s="161"/>
      <c r="C251" s="134">
        <v>6.5</v>
      </c>
      <c r="D251" s="134">
        <v>0.5</v>
      </c>
      <c r="E251" s="134">
        <v>0.5</v>
      </c>
      <c r="F251" s="125">
        <f t="shared" si="3"/>
        <v>1</v>
      </c>
      <c r="G251" s="115" t="s">
        <v>908</v>
      </c>
      <c r="H251" s="115" t="s">
        <v>1123</v>
      </c>
    </row>
    <row r="252" spans="1:8">
      <c r="A252" s="160"/>
      <c r="B252" s="161"/>
      <c r="C252" s="134">
        <v>2.4500000000000002</v>
      </c>
      <c r="D252" s="134">
        <v>0.45</v>
      </c>
      <c r="E252" s="134">
        <v>0.05</v>
      </c>
      <c r="F252" s="125">
        <f t="shared" si="3"/>
        <v>0.5</v>
      </c>
      <c r="G252" s="115" t="s">
        <v>909</v>
      </c>
      <c r="H252" s="115" t="s">
        <v>1123</v>
      </c>
    </row>
    <row r="253" spans="1:8" ht="30">
      <c r="A253" s="160"/>
      <c r="B253" s="161"/>
      <c r="C253" s="134">
        <v>1.9</v>
      </c>
      <c r="D253" s="134">
        <v>0.1</v>
      </c>
      <c r="E253" s="134">
        <v>0.1</v>
      </c>
      <c r="F253" s="125">
        <f t="shared" si="3"/>
        <v>0.2</v>
      </c>
      <c r="G253" s="115" t="s">
        <v>910</v>
      </c>
      <c r="H253" s="115" t="s">
        <v>1123</v>
      </c>
    </row>
    <row r="254" spans="1:8" ht="30">
      <c r="A254" s="160"/>
      <c r="B254" s="161"/>
      <c r="C254" s="134">
        <v>1.6459999999999999</v>
      </c>
      <c r="D254" s="134">
        <v>0.82299999999999995</v>
      </c>
      <c r="E254" s="134">
        <v>0.82299999999999995</v>
      </c>
      <c r="F254" s="125">
        <f t="shared" si="3"/>
        <v>1.6459999999999999</v>
      </c>
      <c r="G254" s="115" t="s">
        <v>911</v>
      </c>
      <c r="H254" s="115" t="s">
        <v>1123</v>
      </c>
    </row>
    <row r="255" spans="1:8" ht="30">
      <c r="A255" s="160"/>
      <c r="B255" s="161"/>
      <c r="C255" s="134">
        <v>7.0000000000000007E-2</v>
      </c>
      <c r="D255" s="134">
        <v>3.5000000000000003E-2</v>
      </c>
      <c r="E255" s="134">
        <v>3.5000000000000003E-2</v>
      </c>
      <c r="F255" s="125">
        <f t="shared" si="3"/>
        <v>7.0000000000000007E-2</v>
      </c>
      <c r="G255" s="115" t="s">
        <v>912</v>
      </c>
      <c r="H255" s="115" t="s">
        <v>1123</v>
      </c>
    </row>
    <row r="256" spans="1:8" ht="30">
      <c r="A256" s="160"/>
      <c r="B256" s="161"/>
      <c r="C256" s="134">
        <v>2.1</v>
      </c>
      <c r="D256" s="134">
        <v>0.15</v>
      </c>
      <c r="E256" s="134">
        <v>0.35</v>
      </c>
      <c r="F256" s="125">
        <f t="shared" si="3"/>
        <v>0.5</v>
      </c>
      <c r="G256" s="115" t="s">
        <v>913</v>
      </c>
      <c r="H256" s="115" t="s">
        <v>1123</v>
      </c>
    </row>
    <row r="257" spans="1:8" ht="30">
      <c r="A257" s="160"/>
      <c r="B257" s="161"/>
      <c r="C257" s="134">
        <v>3.42</v>
      </c>
      <c r="D257" s="134">
        <v>1.71</v>
      </c>
      <c r="E257" s="134">
        <v>1.71</v>
      </c>
      <c r="F257" s="125">
        <f t="shared" si="3"/>
        <v>3.42</v>
      </c>
      <c r="G257" s="115" t="s">
        <v>914</v>
      </c>
      <c r="H257" s="115" t="s">
        <v>1123</v>
      </c>
    </row>
    <row r="258" spans="1:8" ht="30">
      <c r="A258" s="160"/>
      <c r="B258" s="161"/>
      <c r="C258" s="134">
        <v>2.1</v>
      </c>
      <c r="D258" s="134">
        <v>0.1</v>
      </c>
      <c r="E258" s="134">
        <v>0.6</v>
      </c>
      <c r="F258" s="125">
        <f t="shared" si="3"/>
        <v>0.7</v>
      </c>
      <c r="G258" s="115" t="s">
        <v>1124</v>
      </c>
      <c r="H258" s="115" t="s">
        <v>1123</v>
      </c>
    </row>
    <row r="259" spans="1:8" ht="30">
      <c r="A259" s="160"/>
      <c r="B259" s="161"/>
      <c r="C259" s="134">
        <v>3.52</v>
      </c>
      <c r="D259" s="134">
        <v>0</v>
      </c>
      <c r="E259" s="134">
        <v>1</v>
      </c>
      <c r="F259" s="125">
        <f t="shared" si="3"/>
        <v>1</v>
      </c>
      <c r="G259" s="115" t="s">
        <v>1125</v>
      </c>
      <c r="H259" s="115" t="s">
        <v>1123</v>
      </c>
    </row>
    <row r="260" spans="1:8">
      <c r="A260" s="160"/>
      <c r="B260" s="161"/>
      <c r="C260" s="134">
        <v>12.9</v>
      </c>
      <c r="D260" s="134">
        <v>0.3</v>
      </c>
      <c r="E260" s="134">
        <v>0.3</v>
      </c>
      <c r="F260" s="125">
        <f t="shared" si="3"/>
        <v>0.6</v>
      </c>
      <c r="G260" s="115" t="s">
        <v>916</v>
      </c>
      <c r="H260" s="115" t="s">
        <v>1123</v>
      </c>
    </row>
    <row r="261" spans="1:8">
      <c r="A261" s="160"/>
      <c r="B261" s="161"/>
      <c r="C261" s="134">
        <v>22.5</v>
      </c>
      <c r="D261" s="134">
        <v>2</v>
      </c>
      <c r="E261" s="134">
        <v>2</v>
      </c>
      <c r="F261" s="125">
        <f t="shared" ref="F261:F324" si="4">D261+E261</f>
        <v>4</v>
      </c>
      <c r="G261" s="115" t="s">
        <v>917</v>
      </c>
      <c r="H261" s="115" t="s">
        <v>1123</v>
      </c>
    </row>
    <row r="262" spans="1:8" ht="75">
      <c r="A262" s="160"/>
      <c r="B262" s="161"/>
      <c r="C262" s="134">
        <v>2.46</v>
      </c>
      <c r="D262" s="134">
        <v>1.46</v>
      </c>
      <c r="E262" s="134">
        <v>1</v>
      </c>
      <c r="F262" s="125">
        <f t="shared" si="4"/>
        <v>2.46</v>
      </c>
      <c r="G262" s="115" t="s">
        <v>918</v>
      </c>
      <c r="H262" s="115" t="s">
        <v>1126</v>
      </c>
    </row>
    <row r="263" spans="1:8" ht="30">
      <c r="A263" s="160"/>
      <c r="B263" s="161">
        <v>3</v>
      </c>
      <c r="C263" s="134">
        <v>2.87</v>
      </c>
      <c r="D263" s="134">
        <v>0.7</v>
      </c>
      <c r="E263" s="134">
        <v>0.7</v>
      </c>
      <c r="F263" s="125">
        <f t="shared" si="4"/>
        <v>1.4</v>
      </c>
      <c r="G263" s="115" t="s">
        <v>1127</v>
      </c>
      <c r="H263" s="115" t="s">
        <v>1122</v>
      </c>
    </row>
    <row r="264" spans="1:8" ht="30">
      <c r="A264" s="160"/>
      <c r="B264" s="161"/>
      <c r="C264" s="134">
        <v>6.41</v>
      </c>
      <c r="D264" s="134">
        <v>0.56000000000000005</v>
      </c>
      <c r="E264" s="134">
        <v>0.4</v>
      </c>
      <c r="F264" s="125">
        <f t="shared" si="4"/>
        <v>0.96000000000000008</v>
      </c>
      <c r="G264" s="115" t="s">
        <v>1128</v>
      </c>
      <c r="H264" s="115" t="s">
        <v>1123</v>
      </c>
    </row>
    <row r="265" spans="1:8" ht="30">
      <c r="A265" s="160"/>
      <c r="B265" s="161"/>
      <c r="C265" s="134">
        <v>3.94</v>
      </c>
      <c r="D265" s="134">
        <v>0.45</v>
      </c>
      <c r="E265" s="134">
        <v>0.45</v>
      </c>
      <c r="F265" s="125">
        <f t="shared" si="4"/>
        <v>0.9</v>
      </c>
      <c r="G265" s="115" t="s">
        <v>1129</v>
      </c>
      <c r="H265" s="115" t="s">
        <v>1123</v>
      </c>
    </row>
    <row r="266" spans="1:8" ht="30">
      <c r="A266" s="160"/>
      <c r="B266" s="161"/>
      <c r="C266" s="134">
        <v>4.79</v>
      </c>
      <c r="D266" s="134">
        <v>0.1</v>
      </c>
      <c r="E266" s="134">
        <v>1.5249999999999999</v>
      </c>
      <c r="F266" s="125">
        <f t="shared" si="4"/>
        <v>1.625</v>
      </c>
      <c r="G266" s="115" t="s">
        <v>1130</v>
      </c>
      <c r="H266" s="115" t="s">
        <v>1123</v>
      </c>
    </row>
    <row r="267" spans="1:8" ht="270">
      <c r="A267" s="135" t="s">
        <v>651</v>
      </c>
      <c r="B267" s="136"/>
      <c r="C267" s="134">
        <v>15.317192</v>
      </c>
      <c r="D267" s="134">
        <v>7.2855280000000002</v>
      </c>
      <c r="E267" s="134">
        <v>2.4492790000000002</v>
      </c>
      <c r="F267" s="125">
        <f t="shared" si="4"/>
        <v>9.734807</v>
      </c>
      <c r="G267" s="115" t="s">
        <v>1131</v>
      </c>
      <c r="H267" s="117" t="s">
        <v>1132</v>
      </c>
    </row>
    <row r="268" spans="1:8" ht="150">
      <c r="A268" s="160" t="s">
        <v>690</v>
      </c>
      <c r="B268" s="161" t="s">
        <v>719</v>
      </c>
      <c r="C268" s="134">
        <v>35.475000000000001</v>
      </c>
      <c r="D268" s="134">
        <v>1.5</v>
      </c>
      <c r="E268" s="134">
        <v>1.5</v>
      </c>
      <c r="F268" s="125">
        <f t="shared" si="4"/>
        <v>3</v>
      </c>
      <c r="G268" s="115" t="s">
        <v>1133</v>
      </c>
      <c r="H268" s="115" t="s">
        <v>1134</v>
      </c>
    </row>
    <row r="269" spans="1:8" ht="30">
      <c r="A269" s="160"/>
      <c r="B269" s="161"/>
      <c r="C269" s="134">
        <v>4.1849999999999996</v>
      </c>
      <c r="D269" s="134">
        <v>2.0924999999999998</v>
      </c>
      <c r="E269" s="134">
        <v>2.0924999999999998</v>
      </c>
      <c r="F269" s="125">
        <f t="shared" si="4"/>
        <v>4.1849999999999996</v>
      </c>
      <c r="G269" s="115" t="s">
        <v>1135</v>
      </c>
      <c r="H269" s="115" t="s">
        <v>1136</v>
      </c>
    </row>
    <row r="270" spans="1:8" ht="75">
      <c r="A270" s="160"/>
      <c r="B270" s="161"/>
      <c r="C270" s="134">
        <v>4.8319999999999999</v>
      </c>
      <c r="D270" s="134">
        <v>0.2</v>
      </c>
      <c r="E270" s="134">
        <v>0.5</v>
      </c>
      <c r="F270" s="125">
        <f t="shared" si="4"/>
        <v>0.7</v>
      </c>
      <c r="G270" s="115" t="s">
        <v>1137</v>
      </c>
      <c r="H270" s="115" t="s">
        <v>1138</v>
      </c>
    </row>
    <row r="271" spans="1:8" ht="75">
      <c r="A271" s="160"/>
      <c r="B271" s="161"/>
      <c r="C271" s="134">
        <v>4.54</v>
      </c>
      <c r="D271" s="134">
        <v>0.5</v>
      </c>
      <c r="E271" s="134">
        <v>0.5</v>
      </c>
      <c r="F271" s="125">
        <f t="shared" si="4"/>
        <v>1</v>
      </c>
      <c r="G271" s="115" t="s">
        <v>1139</v>
      </c>
      <c r="H271" s="115" t="s">
        <v>1140</v>
      </c>
    </row>
    <row r="272" spans="1:8" ht="75">
      <c r="A272" s="160"/>
      <c r="B272" s="161"/>
      <c r="C272" s="134">
        <v>1.355</v>
      </c>
      <c r="D272" s="134">
        <v>0.3</v>
      </c>
      <c r="E272" s="134">
        <v>0.3</v>
      </c>
      <c r="F272" s="125">
        <f t="shared" si="4"/>
        <v>0.6</v>
      </c>
      <c r="G272" s="115" t="s">
        <v>1141</v>
      </c>
      <c r="H272" s="115" t="s">
        <v>1142</v>
      </c>
    </row>
    <row r="273" spans="1:8" ht="75">
      <c r="A273" s="160"/>
      <c r="B273" s="161"/>
      <c r="C273" s="134">
        <v>13.506</v>
      </c>
      <c r="D273" s="134">
        <v>1</v>
      </c>
      <c r="E273" s="134">
        <v>1</v>
      </c>
      <c r="F273" s="125">
        <f t="shared" si="4"/>
        <v>2</v>
      </c>
      <c r="G273" s="115" t="s">
        <v>1143</v>
      </c>
      <c r="H273" s="115" t="s">
        <v>1144</v>
      </c>
    </row>
    <row r="274" spans="1:8" ht="75">
      <c r="A274" s="160"/>
      <c r="B274" s="161"/>
      <c r="C274" s="134">
        <v>14</v>
      </c>
      <c r="D274" s="134">
        <v>1</v>
      </c>
      <c r="E274" s="134">
        <v>1</v>
      </c>
      <c r="F274" s="125">
        <f t="shared" si="4"/>
        <v>2</v>
      </c>
      <c r="G274" s="115" t="s">
        <v>1145</v>
      </c>
      <c r="H274" s="115" t="s">
        <v>1146</v>
      </c>
    </row>
    <row r="275" spans="1:8">
      <c r="A275" s="160" t="s">
        <v>691</v>
      </c>
      <c r="B275" s="161" t="s">
        <v>741</v>
      </c>
      <c r="C275" s="118">
        <v>5</v>
      </c>
      <c r="D275" s="118">
        <v>1.85</v>
      </c>
      <c r="E275" s="118">
        <v>2.25</v>
      </c>
      <c r="F275" s="125">
        <f t="shared" si="4"/>
        <v>4.0999999999999996</v>
      </c>
      <c r="G275" s="115" t="s">
        <v>1147</v>
      </c>
      <c r="H275" s="117"/>
    </row>
    <row r="276" spans="1:8">
      <c r="A276" s="160"/>
      <c r="B276" s="161"/>
      <c r="C276" s="118">
        <v>7.71</v>
      </c>
      <c r="D276" s="118">
        <v>0.25</v>
      </c>
      <c r="E276" s="118">
        <v>2</v>
      </c>
      <c r="F276" s="125">
        <f t="shared" si="4"/>
        <v>2.25</v>
      </c>
      <c r="G276" s="115" t="s">
        <v>1148</v>
      </c>
      <c r="H276" s="117"/>
    </row>
    <row r="277" spans="1:8" ht="30">
      <c r="A277" s="160"/>
      <c r="B277" s="161"/>
      <c r="C277" s="118">
        <v>2.95</v>
      </c>
      <c r="D277" s="118"/>
      <c r="E277" s="118">
        <v>0.17</v>
      </c>
      <c r="F277" s="125">
        <f t="shared" si="4"/>
        <v>0.17</v>
      </c>
      <c r="G277" s="115" t="s">
        <v>1149</v>
      </c>
      <c r="H277" s="117"/>
    </row>
    <row r="278" spans="1:8">
      <c r="A278" s="160"/>
      <c r="B278" s="136">
        <v>3</v>
      </c>
      <c r="C278" s="118">
        <v>1.46</v>
      </c>
      <c r="D278" s="118">
        <v>0.1</v>
      </c>
      <c r="E278" s="118">
        <v>0.36</v>
      </c>
      <c r="F278" s="125">
        <f t="shared" si="4"/>
        <v>0.45999999999999996</v>
      </c>
      <c r="G278" s="115" t="s">
        <v>1147</v>
      </c>
      <c r="H278" s="117"/>
    </row>
    <row r="279" spans="1:8" ht="45">
      <c r="A279" s="160" t="s">
        <v>692</v>
      </c>
      <c r="B279" s="136"/>
      <c r="C279" s="118">
        <v>3.75</v>
      </c>
      <c r="D279" s="118">
        <v>1.875</v>
      </c>
      <c r="E279" s="118">
        <v>1.875</v>
      </c>
      <c r="F279" s="125">
        <f t="shared" si="4"/>
        <v>3.75</v>
      </c>
      <c r="G279" s="115" t="s">
        <v>1150</v>
      </c>
      <c r="H279" s="115" t="s">
        <v>1151</v>
      </c>
    </row>
    <row r="280" spans="1:8" ht="30">
      <c r="A280" s="160"/>
      <c r="B280" s="136"/>
      <c r="C280" s="118">
        <v>16</v>
      </c>
      <c r="D280" s="118">
        <v>0</v>
      </c>
      <c r="E280" s="118">
        <v>1</v>
      </c>
      <c r="F280" s="125">
        <f t="shared" si="4"/>
        <v>1</v>
      </c>
      <c r="G280" s="115" t="s">
        <v>1152</v>
      </c>
      <c r="H280" s="115" t="s">
        <v>1153</v>
      </c>
    </row>
    <row r="281" spans="1:8" ht="120">
      <c r="A281" s="135" t="s">
        <v>693</v>
      </c>
      <c r="B281" s="136" t="s">
        <v>741</v>
      </c>
      <c r="C281" s="118">
        <v>7.9</v>
      </c>
      <c r="D281" s="118">
        <v>4.2</v>
      </c>
      <c r="E281" s="118">
        <v>3.4</v>
      </c>
      <c r="F281" s="125">
        <f t="shared" si="4"/>
        <v>7.6</v>
      </c>
      <c r="G281" s="115" t="s">
        <v>1154</v>
      </c>
      <c r="H281" s="117" t="s">
        <v>1155</v>
      </c>
    </row>
    <row r="282" spans="1:8" ht="30">
      <c r="A282" s="160" t="s">
        <v>694</v>
      </c>
      <c r="B282" s="161" t="s">
        <v>741</v>
      </c>
      <c r="C282" s="118">
        <v>2.335</v>
      </c>
      <c r="D282" s="118">
        <v>0</v>
      </c>
      <c r="E282" s="118">
        <v>0.2</v>
      </c>
      <c r="F282" s="125">
        <f t="shared" si="4"/>
        <v>0.2</v>
      </c>
      <c r="G282" s="115" t="s">
        <v>1156</v>
      </c>
      <c r="H282" s="115"/>
    </row>
    <row r="283" spans="1:8" ht="30">
      <c r="A283" s="160"/>
      <c r="B283" s="161"/>
      <c r="C283" s="118">
        <v>3.5</v>
      </c>
      <c r="D283" s="118">
        <v>0.5</v>
      </c>
      <c r="E283" s="118">
        <v>0.25</v>
      </c>
      <c r="F283" s="125">
        <f t="shared" si="4"/>
        <v>0.75</v>
      </c>
      <c r="G283" s="115" t="s">
        <v>1157</v>
      </c>
      <c r="H283" s="115"/>
    </row>
    <row r="284" spans="1:8" ht="30">
      <c r="A284" s="160"/>
      <c r="B284" s="161"/>
      <c r="C284" s="118">
        <v>1.9</v>
      </c>
      <c r="D284" s="118">
        <v>0</v>
      </c>
      <c r="E284" s="118">
        <v>0</v>
      </c>
      <c r="F284" s="125">
        <f t="shared" si="4"/>
        <v>0</v>
      </c>
      <c r="G284" s="115" t="s">
        <v>1158</v>
      </c>
      <c r="H284" s="115"/>
    </row>
    <row r="285" spans="1:8" ht="30">
      <c r="A285" s="160"/>
      <c r="B285" s="161"/>
      <c r="C285" s="118">
        <v>24</v>
      </c>
      <c r="D285" s="118">
        <v>4.3</v>
      </c>
      <c r="E285" s="118">
        <v>2.15</v>
      </c>
      <c r="F285" s="125">
        <f t="shared" si="4"/>
        <v>6.4499999999999993</v>
      </c>
      <c r="G285" s="115" t="s">
        <v>1159</v>
      </c>
      <c r="H285" s="115"/>
    </row>
    <row r="286" spans="1:8" ht="30">
      <c r="A286" s="160"/>
      <c r="B286" s="161"/>
      <c r="C286" s="118">
        <v>2.9</v>
      </c>
      <c r="D286" s="118">
        <v>0.55000000000000004</v>
      </c>
      <c r="E286" s="118">
        <v>0.27500000000000002</v>
      </c>
      <c r="F286" s="125">
        <f t="shared" si="4"/>
        <v>0.82500000000000007</v>
      </c>
      <c r="G286" s="115" t="s">
        <v>1160</v>
      </c>
      <c r="H286" s="115"/>
    </row>
    <row r="287" spans="1:8" ht="30">
      <c r="A287" s="160"/>
      <c r="B287" s="161"/>
      <c r="C287" s="118">
        <v>9.15</v>
      </c>
      <c r="D287" s="118">
        <v>1.2</v>
      </c>
      <c r="E287" s="118">
        <v>0.6</v>
      </c>
      <c r="F287" s="125">
        <f t="shared" si="4"/>
        <v>1.7999999999999998</v>
      </c>
      <c r="G287" s="115" t="s">
        <v>1161</v>
      </c>
      <c r="H287" s="115"/>
    </row>
    <row r="288" spans="1:8" ht="30">
      <c r="A288" s="160"/>
      <c r="B288" s="161"/>
      <c r="C288" s="118">
        <v>2.1</v>
      </c>
      <c r="D288" s="118">
        <v>0</v>
      </c>
      <c r="E288" s="118">
        <v>0</v>
      </c>
      <c r="F288" s="125">
        <f t="shared" si="4"/>
        <v>0</v>
      </c>
      <c r="G288" s="115" t="s">
        <v>1162</v>
      </c>
      <c r="H288" s="115"/>
    </row>
    <row r="289" spans="1:8" ht="30">
      <c r="A289" s="160"/>
      <c r="B289" s="161"/>
      <c r="C289" s="118">
        <v>5.6</v>
      </c>
      <c r="D289" s="118">
        <v>0.9</v>
      </c>
      <c r="E289" s="118">
        <v>0.45</v>
      </c>
      <c r="F289" s="125">
        <f t="shared" si="4"/>
        <v>1.35</v>
      </c>
      <c r="G289" s="115" t="s">
        <v>1163</v>
      </c>
      <c r="H289" s="115"/>
    </row>
    <row r="290" spans="1:8" ht="30">
      <c r="A290" s="160"/>
      <c r="B290" s="161"/>
      <c r="C290" s="118">
        <v>4.2</v>
      </c>
      <c r="D290" s="118">
        <v>3.37</v>
      </c>
      <c r="E290" s="118">
        <v>0.83</v>
      </c>
      <c r="F290" s="125">
        <f t="shared" si="4"/>
        <v>4.2</v>
      </c>
      <c r="G290" s="115" t="s">
        <v>1164</v>
      </c>
      <c r="H290" s="115" t="s">
        <v>1165</v>
      </c>
    </row>
    <row r="291" spans="1:8" ht="30">
      <c r="A291" s="160"/>
      <c r="B291" s="161"/>
      <c r="C291" s="118">
        <v>0.48299999999999998</v>
      </c>
      <c r="D291" s="118">
        <v>0.3</v>
      </c>
      <c r="E291" s="118">
        <v>0.183</v>
      </c>
      <c r="F291" s="125">
        <f t="shared" si="4"/>
        <v>0.48299999999999998</v>
      </c>
      <c r="G291" s="115" t="s">
        <v>1166</v>
      </c>
      <c r="H291" s="115" t="s">
        <v>1165</v>
      </c>
    </row>
    <row r="292" spans="1:8" ht="30">
      <c r="A292" s="160"/>
      <c r="B292" s="161"/>
      <c r="C292" s="118">
        <v>2.7</v>
      </c>
      <c r="D292" s="118">
        <v>0</v>
      </c>
      <c r="E292" s="118">
        <v>0</v>
      </c>
      <c r="F292" s="125">
        <f t="shared" si="4"/>
        <v>0</v>
      </c>
      <c r="G292" s="115" t="s">
        <v>1167</v>
      </c>
      <c r="H292" s="115"/>
    </row>
    <row r="293" spans="1:8" ht="30">
      <c r="A293" s="160"/>
      <c r="B293" s="161"/>
      <c r="C293" s="118">
        <v>2.97</v>
      </c>
      <c r="D293" s="118">
        <v>0.56000000000000005</v>
      </c>
      <c r="E293" s="118">
        <v>0.28000000000000003</v>
      </c>
      <c r="F293" s="125">
        <f t="shared" si="4"/>
        <v>0.84000000000000008</v>
      </c>
      <c r="G293" s="115" t="s">
        <v>1168</v>
      </c>
      <c r="H293" s="115"/>
    </row>
    <row r="294" spans="1:8" ht="30">
      <c r="A294" s="160"/>
      <c r="B294" s="161"/>
      <c r="C294" s="118">
        <v>1.53</v>
      </c>
      <c r="D294" s="118">
        <v>0</v>
      </c>
      <c r="E294" s="118">
        <v>0</v>
      </c>
      <c r="F294" s="125">
        <f t="shared" si="4"/>
        <v>0</v>
      </c>
      <c r="G294" s="115" t="s">
        <v>1169</v>
      </c>
      <c r="H294" s="115"/>
    </row>
    <row r="295" spans="1:8" ht="30">
      <c r="A295" s="160"/>
      <c r="B295" s="161"/>
      <c r="C295" s="118">
        <v>2.9</v>
      </c>
      <c r="D295" s="118">
        <v>0</v>
      </c>
      <c r="E295" s="118">
        <v>0</v>
      </c>
      <c r="F295" s="125">
        <f t="shared" si="4"/>
        <v>0</v>
      </c>
      <c r="G295" s="115" t="s">
        <v>1170</v>
      </c>
      <c r="H295" s="115"/>
    </row>
    <row r="296" spans="1:8" ht="30">
      <c r="A296" s="160"/>
      <c r="B296" s="161"/>
      <c r="C296" s="118">
        <v>19.067</v>
      </c>
      <c r="D296" s="118">
        <v>1.9</v>
      </c>
      <c r="E296" s="118">
        <v>0.95</v>
      </c>
      <c r="F296" s="125">
        <f t="shared" si="4"/>
        <v>2.8499999999999996</v>
      </c>
      <c r="G296" s="115" t="s">
        <v>1171</v>
      </c>
      <c r="H296" s="115"/>
    </row>
    <row r="297" spans="1:8" ht="30">
      <c r="A297" s="160"/>
      <c r="B297" s="161"/>
      <c r="C297" s="118">
        <v>0</v>
      </c>
      <c r="D297" s="118">
        <v>0</v>
      </c>
      <c r="E297" s="118">
        <v>0</v>
      </c>
      <c r="F297" s="125">
        <f t="shared" si="4"/>
        <v>0</v>
      </c>
      <c r="G297" s="115" t="s">
        <v>1172</v>
      </c>
      <c r="H297" s="115"/>
    </row>
    <row r="298" spans="1:8" ht="30">
      <c r="A298" s="160"/>
      <c r="B298" s="161"/>
      <c r="C298" s="118">
        <v>2.9</v>
      </c>
      <c r="D298" s="118">
        <v>0</v>
      </c>
      <c r="E298" s="118">
        <v>0</v>
      </c>
      <c r="F298" s="125">
        <f t="shared" si="4"/>
        <v>0</v>
      </c>
      <c r="G298" s="115" t="s">
        <v>1173</v>
      </c>
      <c r="H298" s="115"/>
    </row>
    <row r="299" spans="1:8" ht="30">
      <c r="A299" s="160"/>
      <c r="B299" s="161"/>
      <c r="C299" s="118">
        <v>3.75</v>
      </c>
      <c r="D299" s="118">
        <v>0.8</v>
      </c>
      <c r="E299" s="118">
        <v>0.4</v>
      </c>
      <c r="F299" s="125">
        <f t="shared" si="4"/>
        <v>1.2000000000000002</v>
      </c>
      <c r="G299" s="115" t="s">
        <v>1174</v>
      </c>
      <c r="H299" s="115"/>
    </row>
    <row r="300" spans="1:8">
      <c r="A300" s="160"/>
      <c r="B300" s="161"/>
      <c r="C300" s="118">
        <v>4.4000000000000004</v>
      </c>
      <c r="D300" s="118">
        <v>0</v>
      </c>
      <c r="E300" s="118">
        <v>0</v>
      </c>
      <c r="F300" s="125">
        <f t="shared" si="4"/>
        <v>0</v>
      </c>
      <c r="G300" s="115" t="s">
        <v>1175</v>
      </c>
      <c r="H300" s="115"/>
    </row>
    <row r="301" spans="1:8" ht="45">
      <c r="A301" s="160"/>
      <c r="B301" s="161"/>
      <c r="C301" s="118">
        <v>2</v>
      </c>
      <c r="D301" s="118">
        <v>0.63</v>
      </c>
      <c r="E301" s="118">
        <v>0.315</v>
      </c>
      <c r="F301" s="125">
        <f t="shared" si="4"/>
        <v>0.94500000000000006</v>
      </c>
      <c r="G301" s="115" t="s">
        <v>1176</v>
      </c>
      <c r="H301" s="115"/>
    </row>
    <row r="302" spans="1:8" ht="30">
      <c r="A302" s="160"/>
      <c r="B302" s="161"/>
      <c r="C302" s="118">
        <v>1.5</v>
      </c>
      <c r="D302" s="118">
        <v>0.5</v>
      </c>
      <c r="E302" s="118">
        <v>0.25</v>
      </c>
      <c r="F302" s="125">
        <f t="shared" si="4"/>
        <v>0.75</v>
      </c>
      <c r="G302" s="115" t="s">
        <v>1177</v>
      </c>
      <c r="H302" s="115"/>
    </row>
    <row r="303" spans="1:8" ht="30">
      <c r="A303" s="160"/>
      <c r="B303" s="161"/>
      <c r="C303" s="118">
        <v>2</v>
      </c>
      <c r="D303" s="118">
        <v>0.5</v>
      </c>
      <c r="E303" s="118">
        <v>0.2</v>
      </c>
      <c r="F303" s="125">
        <f t="shared" si="4"/>
        <v>0.7</v>
      </c>
      <c r="G303" s="115" t="s">
        <v>1178</v>
      </c>
      <c r="H303" s="115"/>
    </row>
    <row r="304" spans="1:8" ht="30">
      <c r="A304" s="160"/>
      <c r="B304" s="161">
        <v>3</v>
      </c>
      <c r="C304" s="118">
        <v>10.148</v>
      </c>
      <c r="D304" s="118">
        <v>1.5</v>
      </c>
      <c r="E304" s="118">
        <v>0.7</v>
      </c>
      <c r="F304" s="125">
        <f t="shared" si="4"/>
        <v>2.2000000000000002</v>
      </c>
      <c r="G304" s="115" t="s">
        <v>1179</v>
      </c>
      <c r="H304" s="115" t="s">
        <v>1180</v>
      </c>
    </row>
    <row r="305" spans="1:8">
      <c r="A305" s="160"/>
      <c r="B305" s="161"/>
      <c r="C305" s="118">
        <v>6.0510000000000002</v>
      </c>
      <c r="D305" s="118">
        <v>0.5</v>
      </c>
      <c r="E305" s="118">
        <v>0.25</v>
      </c>
      <c r="F305" s="125">
        <f t="shared" si="4"/>
        <v>0.75</v>
      </c>
      <c r="G305" s="115" t="s">
        <v>1181</v>
      </c>
      <c r="H305" s="115" t="s">
        <v>1180</v>
      </c>
    </row>
    <row r="306" spans="1:8" ht="30">
      <c r="A306" s="160"/>
      <c r="B306" s="161"/>
      <c r="C306" s="118">
        <v>6.26</v>
      </c>
      <c r="D306" s="118">
        <v>0</v>
      </c>
      <c r="E306" s="118">
        <v>0</v>
      </c>
      <c r="F306" s="125">
        <f t="shared" si="4"/>
        <v>0</v>
      </c>
      <c r="G306" s="115" t="s">
        <v>1182</v>
      </c>
      <c r="H306" s="115" t="s">
        <v>1180</v>
      </c>
    </row>
    <row r="307" spans="1:8" ht="30">
      <c r="A307" s="160"/>
      <c r="B307" s="161"/>
      <c r="C307" s="118">
        <v>3.048</v>
      </c>
      <c r="D307" s="118">
        <v>2</v>
      </c>
      <c r="E307" s="118">
        <v>1.048</v>
      </c>
      <c r="F307" s="125">
        <f t="shared" si="4"/>
        <v>3.048</v>
      </c>
      <c r="G307" s="115" t="s">
        <v>1183</v>
      </c>
      <c r="H307" s="115" t="s">
        <v>1180</v>
      </c>
    </row>
    <row r="308" spans="1:8">
      <c r="A308" s="160"/>
      <c r="B308" s="161"/>
      <c r="C308" s="118">
        <v>5.5190000000000001</v>
      </c>
      <c r="D308" s="118">
        <v>0.25</v>
      </c>
      <c r="E308" s="118">
        <v>0.1</v>
      </c>
      <c r="F308" s="125">
        <f t="shared" si="4"/>
        <v>0.35</v>
      </c>
      <c r="G308" s="115" t="s">
        <v>1184</v>
      </c>
      <c r="H308" s="115" t="s">
        <v>1180</v>
      </c>
    </row>
    <row r="309" spans="1:8" ht="30">
      <c r="A309" s="160"/>
      <c r="B309" s="161"/>
      <c r="C309" s="118">
        <v>3</v>
      </c>
      <c r="D309" s="118">
        <v>0</v>
      </c>
      <c r="E309" s="118">
        <v>0</v>
      </c>
      <c r="F309" s="125">
        <f t="shared" si="4"/>
        <v>0</v>
      </c>
      <c r="G309" s="115" t="s">
        <v>1185</v>
      </c>
      <c r="H309" s="115" t="s">
        <v>1180</v>
      </c>
    </row>
    <row r="310" spans="1:8" ht="60">
      <c r="A310" s="160" t="s">
        <v>695</v>
      </c>
      <c r="B310" s="161" t="s">
        <v>741</v>
      </c>
      <c r="C310" s="134">
        <v>6</v>
      </c>
      <c r="D310" s="134">
        <v>0.6</v>
      </c>
      <c r="E310" s="134">
        <v>1.1000000000000001</v>
      </c>
      <c r="F310" s="125">
        <f t="shared" si="4"/>
        <v>1.7000000000000002</v>
      </c>
      <c r="G310" s="115" t="s">
        <v>1186</v>
      </c>
      <c r="H310" s="115" t="s">
        <v>1187</v>
      </c>
    </row>
    <row r="311" spans="1:8">
      <c r="A311" s="160"/>
      <c r="B311" s="161"/>
      <c r="C311" s="134">
        <v>4.2</v>
      </c>
      <c r="D311" s="134">
        <v>0.2</v>
      </c>
      <c r="E311" s="134">
        <v>0.2</v>
      </c>
      <c r="F311" s="125">
        <f t="shared" si="4"/>
        <v>0.4</v>
      </c>
      <c r="G311" s="115" t="s">
        <v>1188</v>
      </c>
      <c r="H311" s="115"/>
    </row>
    <row r="312" spans="1:8" ht="120">
      <c r="A312" s="160"/>
      <c r="B312" s="161"/>
      <c r="C312" s="134">
        <v>40.6</v>
      </c>
      <c r="D312" s="159">
        <v>6</v>
      </c>
      <c r="E312" s="159"/>
      <c r="F312" s="125">
        <f t="shared" si="4"/>
        <v>6</v>
      </c>
      <c r="G312" s="115" t="s">
        <v>1189</v>
      </c>
      <c r="H312" s="115" t="s">
        <v>1190</v>
      </c>
    </row>
    <row r="313" spans="1:8" ht="30">
      <c r="A313" s="160"/>
      <c r="B313" s="161"/>
      <c r="C313" s="134">
        <v>35</v>
      </c>
      <c r="D313" s="159">
        <v>5</v>
      </c>
      <c r="E313" s="159"/>
      <c r="F313" s="125">
        <f t="shared" si="4"/>
        <v>5</v>
      </c>
      <c r="G313" s="115" t="s">
        <v>1191</v>
      </c>
      <c r="H313" s="115" t="s">
        <v>1192</v>
      </c>
    </row>
    <row r="314" spans="1:8">
      <c r="A314" s="160"/>
      <c r="B314" s="161"/>
      <c r="C314" s="134">
        <v>3.6</v>
      </c>
      <c r="D314" s="134">
        <v>0.09</v>
      </c>
      <c r="E314" s="134">
        <v>0.09</v>
      </c>
      <c r="F314" s="125">
        <f t="shared" si="4"/>
        <v>0.18</v>
      </c>
      <c r="G314" s="115" t="s">
        <v>1193</v>
      </c>
      <c r="H314" s="115" t="s">
        <v>1194</v>
      </c>
    </row>
    <row r="315" spans="1:8" ht="30">
      <c r="A315" s="160"/>
      <c r="B315" s="161"/>
      <c r="C315" s="134">
        <v>13.9</v>
      </c>
      <c r="D315" s="134">
        <v>0.34699999999999998</v>
      </c>
      <c r="E315" s="134">
        <v>0.34699999999999998</v>
      </c>
      <c r="F315" s="125">
        <f t="shared" si="4"/>
        <v>0.69399999999999995</v>
      </c>
      <c r="G315" s="115" t="s">
        <v>1195</v>
      </c>
      <c r="H315" s="115" t="s">
        <v>1194</v>
      </c>
    </row>
    <row r="316" spans="1:8">
      <c r="A316" s="160"/>
      <c r="B316" s="161"/>
      <c r="C316" s="134">
        <v>1.3</v>
      </c>
      <c r="D316" s="134"/>
      <c r="E316" s="134">
        <v>0.1</v>
      </c>
      <c r="F316" s="125">
        <f t="shared" si="4"/>
        <v>0.1</v>
      </c>
      <c r="G316" s="115" t="s">
        <v>1196</v>
      </c>
      <c r="H316" s="115"/>
    </row>
    <row r="317" spans="1:8" ht="30">
      <c r="A317" s="160"/>
      <c r="B317" s="161">
        <v>3</v>
      </c>
      <c r="C317" s="134">
        <v>6.3639999999999999</v>
      </c>
      <c r="D317" s="134">
        <v>0.159</v>
      </c>
      <c r="E317" s="134">
        <v>0.159</v>
      </c>
      <c r="F317" s="125">
        <f t="shared" si="4"/>
        <v>0.318</v>
      </c>
      <c r="G317" s="115" t="s">
        <v>1197</v>
      </c>
      <c r="H317" s="115" t="s">
        <v>1198</v>
      </c>
    </row>
    <row r="318" spans="1:8" ht="30">
      <c r="A318" s="160"/>
      <c r="B318" s="161"/>
      <c r="C318" s="134">
        <v>1.92</v>
      </c>
      <c r="D318" s="134">
        <v>0.04</v>
      </c>
      <c r="E318" s="134">
        <v>0.4</v>
      </c>
      <c r="F318" s="125">
        <f t="shared" si="4"/>
        <v>0.44</v>
      </c>
      <c r="G318" s="115" t="s">
        <v>1199</v>
      </c>
      <c r="H318" s="115"/>
    </row>
    <row r="319" spans="1:8" ht="30">
      <c r="A319" s="160" t="s">
        <v>696</v>
      </c>
      <c r="B319" s="161" t="s">
        <v>741</v>
      </c>
      <c r="C319" s="118">
        <v>2.8980000000000001</v>
      </c>
      <c r="D319" s="118">
        <v>1.2569999999999999</v>
      </c>
      <c r="E319" s="118">
        <v>1.1819999999999999</v>
      </c>
      <c r="F319" s="125">
        <f t="shared" si="4"/>
        <v>2.4390000000000001</v>
      </c>
      <c r="G319" s="115" t="s">
        <v>1200</v>
      </c>
      <c r="H319" s="115"/>
    </row>
    <row r="320" spans="1:8" ht="30">
      <c r="A320" s="160"/>
      <c r="B320" s="161"/>
      <c r="C320" s="118">
        <v>3.7389999999999999</v>
      </c>
      <c r="D320" s="118">
        <v>0.627</v>
      </c>
      <c r="E320" s="118">
        <v>0.67200000000000004</v>
      </c>
      <c r="F320" s="125">
        <f t="shared" si="4"/>
        <v>1.2989999999999999</v>
      </c>
      <c r="G320" s="115" t="s">
        <v>1201</v>
      </c>
      <c r="H320" s="115"/>
    </row>
    <row r="321" spans="1:8" ht="30">
      <c r="A321" s="160"/>
      <c r="B321" s="161"/>
      <c r="C321" s="118">
        <v>4.59</v>
      </c>
      <c r="D321" s="118">
        <v>1.6719999999999999</v>
      </c>
      <c r="E321" s="118">
        <v>1.8280000000000001</v>
      </c>
      <c r="F321" s="125">
        <f t="shared" si="4"/>
        <v>3.5</v>
      </c>
      <c r="G321" s="115" t="s">
        <v>1202</v>
      </c>
      <c r="H321" s="115"/>
    </row>
    <row r="322" spans="1:8">
      <c r="A322" s="160"/>
      <c r="B322" s="161"/>
      <c r="C322" s="118">
        <v>5.05</v>
      </c>
      <c r="D322" s="118">
        <v>2.5249999999999999</v>
      </c>
      <c r="E322" s="118">
        <v>2.5249999999999999</v>
      </c>
      <c r="F322" s="125">
        <f t="shared" si="4"/>
        <v>5.05</v>
      </c>
      <c r="G322" s="115" t="s">
        <v>1203</v>
      </c>
      <c r="H322" s="115" t="s">
        <v>1204</v>
      </c>
    </row>
    <row r="323" spans="1:8">
      <c r="A323" s="160"/>
      <c r="B323" s="161"/>
      <c r="C323" s="118">
        <v>0.97</v>
      </c>
      <c r="D323" s="118">
        <v>0.48499999999999999</v>
      </c>
      <c r="E323" s="118">
        <v>0.48499999999999999</v>
      </c>
      <c r="F323" s="125">
        <f t="shared" si="4"/>
        <v>0.97</v>
      </c>
      <c r="G323" s="115" t="s">
        <v>366</v>
      </c>
      <c r="H323" s="115" t="s">
        <v>1204</v>
      </c>
    </row>
    <row r="324" spans="1:8" ht="30">
      <c r="A324" s="160"/>
      <c r="B324" s="161"/>
      <c r="C324" s="118">
        <v>0.112</v>
      </c>
      <c r="D324" s="118"/>
      <c r="E324" s="118">
        <v>0.112</v>
      </c>
      <c r="F324" s="125">
        <f t="shared" si="4"/>
        <v>0.112</v>
      </c>
      <c r="G324" s="115" t="s">
        <v>1205</v>
      </c>
      <c r="H324" s="115"/>
    </row>
    <row r="325" spans="1:8" ht="30">
      <c r="A325" s="160"/>
      <c r="B325" s="161"/>
      <c r="C325" s="118">
        <v>2.9790000000000001</v>
      </c>
      <c r="D325" s="118"/>
      <c r="E325" s="118">
        <v>2.9790000000000001</v>
      </c>
      <c r="F325" s="125">
        <f t="shared" ref="F325:F335" si="5">D325+E325</f>
        <v>2.9790000000000001</v>
      </c>
      <c r="G325" s="115" t="s">
        <v>1206</v>
      </c>
      <c r="H325" s="115"/>
    </row>
    <row r="326" spans="1:8" ht="45">
      <c r="A326" s="160"/>
      <c r="B326" s="161"/>
      <c r="C326" s="118">
        <v>6.6959999999999997</v>
      </c>
      <c r="D326" s="118">
        <v>2.0760000000000001</v>
      </c>
      <c r="E326" s="118">
        <v>2.2410000000000001</v>
      </c>
      <c r="F326" s="125">
        <f t="shared" si="5"/>
        <v>4.3170000000000002</v>
      </c>
      <c r="G326" s="115" t="s">
        <v>1207</v>
      </c>
      <c r="H326" s="115" t="s">
        <v>1208</v>
      </c>
    </row>
    <row r="327" spans="1:8" ht="45">
      <c r="A327" s="160"/>
      <c r="B327" s="161">
        <v>3</v>
      </c>
      <c r="C327" s="118">
        <v>1.5</v>
      </c>
      <c r="D327" s="118">
        <v>0.5</v>
      </c>
      <c r="E327" s="118">
        <v>0.5</v>
      </c>
      <c r="F327" s="125">
        <f t="shared" si="5"/>
        <v>1</v>
      </c>
      <c r="G327" s="115" t="s">
        <v>1209</v>
      </c>
      <c r="H327" s="115" t="s">
        <v>1210</v>
      </c>
    </row>
    <row r="328" spans="1:8" ht="45">
      <c r="A328" s="160"/>
      <c r="B328" s="161"/>
      <c r="C328" s="118">
        <v>0.7</v>
      </c>
      <c r="D328" s="118"/>
      <c r="E328" s="118">
        <v>0.105</v>
      </c>
      <c r="F328" s="125">
        <f t="shared" si="5"/>
        <v>0.105</v>
      </c>
      <c r="G328" s="115" t="s">
        <v>1211</v>
      </c>
      <c r="H328" s="115" t="s">
        <v>1212</v>
      </c>
    </row>
    <row r="329" spans="1:8" ht="45">
      <c r="A329" s="160"/>
      <c r="B329" s="161"/>
      <c r="C329" s="118">
        <v>3.8</v>
      </c>
      <c r="D329" s="118">
        <v>0.95</v>
      </c>
      <c r="E329" s="118">
        <v>0.95</v>
      </c>
      <c r="F329" s="125">
        <f t="shared" si="5"/>
        <v>1.9</v>
      </c>
      <c r="G329" s="115" t="s">
        <v>1213</v>
      </c>
      <c r="H329" s="115" t="s">
        <v>1214</v>
      </c>
    </row>
    <row r="330" spans="1:8" ht="60">
      <c r="A330" s="135" t="s">
        <v>635</v>
      </c>
      <c r="B330" s="136"/>
      <c r="C330" s="118">
        <v>1.5</v>
      </c>
      <c r="D330" s="118">
        <v>0.75</v>
      </c>
      <c r="E330" s="118">
        <v>0.75</v>
      </c>
      <c r="F330" s="125">
        <f t="shared" si="5"/>
        <v>1.5</v>
      </c>
      <c r="G330" s="115" t="s">
        <v>1215</v>
      </c>
      <c r="H330" s="117" t="s">
        <v>1216</v>
      </c>
    </row>
    <row r="331" spans="1:8" ht="90">
      <c r="A331" s="160" t="s">
        <v>697</v>
      </c>
      <c r="B331" s="161" t="s">
        <v>741</v>
      </c>
      <c r="C331" s="118">
        <v>0.5</v>
      </c>
      <c r="D331" s="118"/>
      <c r="E331" s="118"/>
      <c r="F331" s="125">
        <f t="shared" si="5"/>
        <v>0</v>
      </c>
      <c r="G331" s="115" t="s">
        <v>1217</v>
      </c>
      <c r="H331" s="115" t="s">
        <v>1218</v>
      </c>
    </row>
    <row r="332" spans="1:8" ht="105">
      <c r="A332" s="160"/>
      <c r="B332" s="161"/>
      <c r="C332" s="118">
        <v>3.6</v>
      </c>
      <c r="D332" s="118">
        <v>7.0000000000000007E-2</v>
      </c>
      <c r="E332" s="118">
        <v>7.0000000000000007E-2</v>
      </c>
      <c r="F332" s="125">
        <f t="shared" si="5"/>
        <v>0.14000000000000001</v>
      </c>
      <c r="G332" s="115" t="s">
        <v>1219</v>
      </c>
      <c r="H332" s="115" t="s">
        <v>1220</v>
      </c>
    </row>
    <row r="333" spans="1:8" ht="90">
      <c r="A333" s="160"/>
      <c r="B333" s="161"/>
      <c r="C333" s="118">
        <v>16.399999999999999</v>
      </c>
      <c r="D333" s="118"/>
      <c r="E333" s="118"/>
      <c r="F333" s="125">
        <f t="shared" si="5"/>
        <v>0</v>
      </c>
      <c r="G333" s="115" t="s">
        <v>1221</v>
      </c>
      <c r="H333" s="115" t="s">
        <v>1222</v>
      </c>
    </row>
    <row r="334" spans="1:8" ht="90">
      <c r="A334" s="160"/>
      <c r="B334" s="161"/>
      <c r="C334" s="118">
        <v>8.3000000000000007</v>
      </c>
      <c r="D334" s="118">
        <v>0.01</v>
      </c>
      <c r="E334" s="118">
        <v>0.11700000000000001</v>
      </c>
      <c r="F334" s="125">
        <f t="shared" si="5"/>
        <v>0.127</v>
      </c>
      <c r="G334" s="115" t="s">
        <v>1223</v>
      </c>
      <c r="H334" s="115" t="s">
        <v>1224</v>
      </c>
    </row>
    <row r="335" spans="1:8" ht="30">
      <c r="A335" s="160"/>
      <c r="B335" s="161"/>
      <c r="C335" s="118">
        <v>2.5</v>
      </c>
      <c r="D335" s="118">
        <v>0.06</v>
      </c>
      <c r="E335" s="118"/>
      <c r="F335" s="125">
        <f t="shared" si="5"/>
        <v>0.06</v>
      </c>
      <c r="G335" s="115" t="s">
        <v>1225</v>
      </c>
      <c r="H335" s="115" t="s">
        <v>1226</v>
      </c>
    </row>
  </sheetData>
  <mergeCells count="85">
    <mergeCell ref="A331:A335"/>
    <mergeCell ref="B331:B335"/>
    <mergeCell ref="C2:F2"/>
    <mergeCell ref="B1:H1"/>
    <mergeCell ref="A310:A318"/>
    <mergeCell ref="B310:B316"/>
    <mergeCell ref="D312:E312"/>
    <mergeCell ref="D313:E313"/>
    <mergeCell ref="B317:B318"/>
    <mergeCell ref="A319:A329"/>
    <mergeCell ref="B319:B326"/>
    <mergeCell ref="B327:B329"/>
    <mergeCell ref="A275:A278"/>
    <mergeCell ref="B275:B277"/>
    <mergeCell ref="A279:A280"/>
    <mergeCell ref="A282:A309"/>
    <mergeCell ref="B282:B303"/>
    <mergeCell ref="B304:B309"/>
    <mergeCell ref="A244:A246"/>
    <mergeCell ref="B244:B246"/>
    <mergeCell ref="A247:A266"/>
    <mergeCell ref="B247:B262"/>
    <mergeCell ref="B263:B266"/>
    <mergeCell ref="A268:A274"/>
    <mergeCell ref="B268:B274"/>
    <mergeCell ref="A206:A207"/>
    <mergeCell ref="B206:B207"/>
    <mergeCell ref="A208:A212"/>
    <mergeCell ref="B208:B212"/>
    <mergeCell ref="A213:A243"/>
    <mergeCell ref="B213:B243"/>
    <mergeCell ref="A141:A151"/>
    <mergeCell ref="B141:B151"/>
    <mergeCell ref="A193:A205"/>
    <mergeCell ref="B193:B204"/>
    <mergeCell ref="A152:A171"/>
    <mergeCell ref="B152:B171"/>
    <mergeCell ref="A172:A176"/>
    <mergeCell ref="B172:B175"/>
    <mergeCell ref="A177:A181"/>
    <mergeCell ref="B177:B180"/>
    <mergeCell ref="A182:A185"/>
    <mergeCell ref="B182:B183"/>
    <mergeCell ref="B184:B185"/>
    <mergeCell ref="A186:A192"/>
    <mergeCell ref="B186:B192"/>
    <mergeCell ref="D104:E104"/>
    <mergeCell ref="A113:A126"/>
    <mergeCell ref="B113:B126"/>
    <mergeCell ref="A127:A139"/>
    <mergeCell ref="B127:B139"/>
    <mergeCell ref="A108:A112"/>
    <mergeCell ref="B108:B112"/>
    <mergeCell ref="A97:A100"/>
    <mergeCell ref="B97:B100"/>
    <mergeCell ref="A101:A107"/>
    <mergeCell ref="B101:B107"/>
    <mergeCell ref="A47:A50"/>
    <mergeCell ref="B47:B50"/>
    <mergeCell ref="A51:A56"/>
    <mergeCell ref="B51:B52"/>
    <mergeCell ref="A57:A86"/>
    <mergeCell ref="B57:B83"/>
    <mergeCell ref="B84:B86"/>
    <mergeCell ref="A87:A96"/>
    <mergeCell ref="B87:B94"/>
    <mergeCell ref="B95:B96"/>
    <mergeCell ref="D51:E51"/>
    <mergeCell ref="D52:E52"/>
    <mergeCell ref="B53:B56"/>
    <mergeCell ref="D55:E55"/>
    <mergeCell ref="D56:E56"/>
    <mergeCell ref="C38:C39"/>
    <mergeCell ref="C40:C41"/>
    <mergeCell ref="A5:A11"/>
    <mergeCell ref="B5:B10"/>
    <mergeCell ref="A12:A24"/>
    <mergeCell ref="B12:B24"/>
    <mergeCell ref="A25:A29"/>
    <mergeCell ref="B25:B29"/>
    <mergeCell ref="A30:A33"/>
    <mergeCell ref="B30:B31"/>
    <mergeCell ref="B32:B33"/>
    <mergeCell ref="A34:A46"/>
    <mergeCell ref="B34:B46"/>
  </mergeCells>
  <dataValidations count="1">
    <dataValidation type="textLength" operator="lessThanOrEqual" allowBlank="1" showInputMessage="1" showErrorMessage="1" errorTitle="Project title" error="Max 250 characters" sqref="G139">
      <formula1>250</formula1>
    </dataValidation>
  </dataValidations>
  <hyperlinks>
    <hyperlink ref="G53" r:id="rId1" display="http://dorsetlep.co.uk/local-delivery/local-delivery-the-growth-deal/gillingham-access-to-growth/"/>
    <hyperlink ref="G54" r:id="rId2" display="http://dorsetlep.co.uk/local-delivery/local-delivery-the-growth-deal/former-power-station-(holes-bay)/"/>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2082B8A06A834FB4616275AD8F0598" ma:contentTypeVersion="10" ma:contentTypeDescription="Create a new document." ma:contentTypeScope="" ma:versionID="6e4d9f46f05864426893e925cc3d51da">
  <xsd:schema xmlns:xsd="http://www.w3.org/2001/XMLSchema" xmlns:xs="http://www.w3.org/2001/XMLSchema" xmlns:p="http://schemas.microsoft.com/office/2006/metadata/properties" xmlns:ns3="fdf98731-e60d-4aa3-a628-5ad0fb6fd9fa" targetNamespace="http://schemas.microsoft.com/office/2006/metadata/properties" ma:root="true" ma:fieldsID="2b962de33ce0857389fd6db0cfd684d5" ns3:_="">
    <xsd:import namespace="fdf98731-e60d-4aa3-a628-5ad0fb6fd9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98731-e60d-4aa3-a628-5ad0fb6fd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84C4B-2735-4925-8532-1E05679B7350}">
  <ds:schemaRefs>
    <ds:schemaRef ds:uri="http://schemas.microsoft.com/sharepoint/v3/contenttype/forms"/>
  </ds:schemaRefs>
</ds:datastoreItem>
</file>

<file path=customXml/itemProps2.xml><?xml version="1.0" encoding="utf-8"?>
<ds:datastoreItem xmlns:ds="http://schemas.openxmlformats.org/officeDocument/2006/customXml" ds:itemID="{6665F470-071B-417D-8B86-02401B2351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df98731-e60d-4aa3-a628-5ad0fb6fd9fa"/>
    <ds:schemaRef ds:uri="http://www.w3.org/XML/1998/namespace"/>
    <ds:schemaRef ds:uri="http://purl.org/dc/dcmitype/"/>
  </ds:schemaRefs>
</ds:datastoreItem>
</file>

<file path=customXml/itemProps3.xml><?xml version="1.0" encoding="utf-8"?>
<ds:datastoreItem xmlns:ds="http://schemas.openxmlformats.org/officeDocument/2006/customXml" ds:itemID="{49BC55B0-3D0D-4E86-8D78-AD14AC1FD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98731-e60d-4aa3-a628-5ad0fb6fd9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Summary</vt:lpstr>
      <vt:lpstr>Access Fund &amp; STTY</vt:lpstr>
      <vt:lpstr>Bikeability Training</vt:lpstr>
      <vt:lpstr>Cycling Cities Ambition</vt:lpstr>
      <vt:lpstr>NCN</vt:lpstr>
      <vt:lpstr>Cycle Safety Fund</vt:lpstr>
      <vt:lpstr>LCWIP</vt:lpstr>
      <vt:lpstr>Local Growth Fund (LGF)</vt:lpstr>
      <vt:lpstr>LGF (Scheme Details)</vt:lpstr>
      <vt:lpstr>Integrated Transport Block</vt:lpstr>
      <vt:lpstr>Highways Maintenance</vt:lpstr>
      <vt:lpstr>National Air Quality Plan</vt:lpstr>
      <vt:lpstr>National Prod. Investment Fund</vt:lpstr>
      <vt:lpstr>Highways Maintenance Challenge</vt:lpstr>
      <vt:lpstr>Transforming Cities Fund</vt:lpstr>
      <vt:lpstr>Summary!_ftn1</vt:lpstr>
      <vt:lpstr>Summary!_ftnref1</vt:lpstr>
      <vt:lpstr>Summary!_ftnref2</vt:lpstr>
      <vt:lpstr>Summary!_ftnref3</vt:lpstr>
      <vt:lpstr>Summary!_ftnref4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Cycling Walking Investment Schedule</dc:title>
  <dc:subject/>
  <dc:creator>Barbara Magloire</dc:creator>
  <cp:keywords/>
  <dc:description/>
  <cp:lastModifiedBy>Roger Wyatt</cp:lastModifiedBy>
  <cp:revision/>
  <dcterms:created xsi:type="dcterms:W3CDTF">2019-07-25T10:00:53Z</dcterms:created>
  <dcterms:modified xsi:type="dcterms:W3CDTF">2020-02-07T12:33:51Z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0x010100E32082B8A06A834FB4616275AD8F0598</vt:lpwstr>
  </property>
  <property fmtid="{D5CDD505-2E9C-101B-9397-08002B2CF9AE}" pid="3" name="Order">
    <vt:r8>100</vt:r8>
  </property>
  <property fmtid="{D5CDD505-2E9C-101B-9397-08002B2CF9AE}" pid="4" name="CustomTag">
    <vt:lpwstr/>
  </property>
  <property fmtid="{D5CDD505-2E9C-101B-9397-08002B2CF9AE}" pid="5" name="FinancialYear">
    <vt:lpwstr/>
  </property>
</Properties>
</file>