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dimple.chudasama\Desktop\"/>
    </mc:Choice>
  </mc:AlternateContent>
  <xr:revisionPtr revIDLastSave="0" documentId="10_ncr:100000_{DE54EF15-94EF-45F1-ACF2-75CFCD942C25}" xr6:coauthVersionLast="31" xr6:coauthVersionMax="36" xr10:uidLastSave="{00000000-0000-0000-0000-000000000000}"/>
  <bookViews>
    <workbookView xWindow="0" yWindow="0" windowWidth="14325" windowHeight="6330" xr2:uid="{00000000-000D-0000-FFFF-FFFF00000000}"/>
  </bookViews>
  <sheets>
    <sheet name="Information" sheetId="13" r:id="rId1"/>
    <sheet name="Table SI1" sheetId="1" r:id="rId2"/>
    <sheet name="Table SI2" sheetId="5" r:id="rId3"/>
    <sheet name="Table SI3" sheetId="11" r:id="rId4"/>
    <sheet name="Table SI4" sheetId="12" r:id="rId5"/>
    <sheet name="Table SI5" sheetId="10" r:id="rId6"/>
  </sheet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2" i="5" l="1"/>
  <c r="K33" i="5"/>
  <c r="K34" i="5"/>
  <c r="I32" i="5"/>
  <c r="I33" i="5"/>
  <c r="I34" i="5"/>
  <c r="G32" i="5"/>
  <c r="G33" i="5"/>
  <c r="G34" i="5"/>
  <c r="E32" i="5"/>
  <c r="E33" i="5"/>
  <c r="E34" i="5"/>
  <c r="C32" i="5"/>
  <c r="C33" i="5"/>
  <c r="C34" i="5"/>
  <c r="K6" i="5"/>
  <c r="K8" i="5"/>
  <c r="K10" i="5"/>
  <c r="K17" i="5"/>
  <c r="K18" i="5"/>
  <c r="K19" i="5"/>
  <c r="K20" i="5"/>
  <c r="K22" i="5"/>
  <c r="I6" i="5"/>
  <c r="I7" i="5"/>
  <c r="I8" i="5"/>
  <c r="I9" i="5"/>
  <c r="I10" i="5"/>
  <c r="I11" i="5"/>
  <c r="I12" i="5"/>
  <c r="I13" i="5"/>
  <c r="I14" i="5"/>
  <c r="I15" i="5"/>
  <c r="I16" i="5"/>
  <c r="I17" i="5"/>
  <c r="I18" i="5"/>
  <c r="I19" i="5"/>
  <c r="I20" i="5"/>
  <c r="I22" i="5"/>
  <c r="G6" i="5"/>
  <c r="G9" i="5"/>
  <c r="G10" i="5"/>
  <c r="G12" i="5"/>
  <c r="G16" i="5"/>
  <c r="G17" i="5"/>
  <c r="G18" i="5"/>
  <c r="G19" i="5"/>
  <c r="G21" i="5"/>
  <c r="G22" i="5"/>
  <c r="E6" i="5"/>
  <c r="E8" i="5"/>
  <c r="E9" i="5"/>
  <c r="E10" i="5"/>
  <c r="E16" i="5"/>
  <c r="E17" i="5"/>
  <c r="E18" i="5"/>
  <c r="E19" i="5"/>
  <c r="E21" i="5"/>
  <c r="E22" i="5"/>
  <c r="C6" i="5"/>
  <c r="C8" i="5"/>
  <c r="C9" i="5"/>
  <c r="C10" i="5"/>
  <c r="C12" i="5"/>
  <c r="C15" i="5"/>
  <c r="C17" i="5"/>
  <c r="C18" i="5"/>
  <c r="C19" i="5"/>
  <c r="C20" i="5"/>
  <c r="C21" i="5"/>
  <c r="C22" i="5"/>
  <c r="K31" i="5"/>
  <c r="I31" i="5"/>
  <c r="G31" i="5"/>
  <c r="E31" i="5"/>
  <c r="C31" i="5"/>
  <c r="K5" i="5"/>
  <c r="I5" i="5"/>
  <c r="G5" i="5"/>
  <c r="E5" i="5"/>
  <c r="C5" i="5"/>
</calcChain>
</file>

<file path=xl/sharedStrings.xml><?xml version="1.0" encoding="utf-8"?>
<sst xmlns="http://schemas.openxmlformats.org/spreadsheetml/2006/main" count="212" uniqueCount="90">
  <si>
    <t>Age group (years)</t>
  </si>
  <si>
    <t>&lt;1</t>
  </si>
  <si>
    <t>1 to 4</t>
  </si>
  <si>
    <t>5 to 9</t>
  </si>
  <si>
    <t>10 to 14</t>
  </si>
  <si>
    <t>15 to 44</t>
  </si>
  <si>
    <t>45 to 64</t>
  </si>
  <si>
    <t>65 to 74</t>
  </si>
  <si>
    <t>Total</t>
  </si>
  <si>
    <t>Female</t>
  </si>
  <si>
    <t>Male</t>
  </si>
  <si>
    <t>P. aeruginosa</t>
  </si>
  <si>
    <t>P. alcaligenes</t>
  </si>
  <si>
    <t>P. chlororaphis</t>
  </si>
  <si>
    <t>P. citronellolis</t>
  </si>
  <si>
    <t>P. koreensis</t>
  </si>
  <si>
    <t>P. libanensis</t>
  </si>
  <si>
    <t>P. luteola</t>
  </si>
  <si>
    <t>P. mendocina</t>
  </si>
  <si>
    <t>P. oleovorans</t>
  </si>
  <si>
    <t>P. otitidis</t>
  </si>
  <si>
    <t>P. paucimobilis</t>
  </si>
  <si>
    <t>P. stutzeri</t>
  </si>
  <si>
    <t>P. thomasii</t>
  </si>
  <si>
    <t>S. acidaminiphila</t>
  </si>
  <si>
    <t>S. maltophilia</t>
  </si>
  <si>
    <t>Year</t>
  </si>
  <si>
    <t>Rate (per 100,000 population)</t>
  </si>
  <si>
    <t>No.</t>
  </si>
  <si>
    <t>%</t>
  </si>
  <si>
    <r>
      <rPr>
        <b/>
        <i/>
        <sz val="12"/>
        <rFont val="Arial"/>
        <family val="2"/>
      </rPr>
      <t>Pseudomonas</t>
    </r>
    <r>
      <rPr>
        <b/>
        <sz val="12"/>
        <rFont val="Arial"/>
        <family val="2"/>
      </rPr>
      <t xml:space="preserve"> spp.</t>
    </r>
  </si>
  <si>
    <r>
      <rPr>
        <i/>
        <sz val="12"/>
        <rFont val="Arial"/>
        <family val="2"/>
      </rPr>
      <t>P. fluorescens</t>
    </r>
    <r>
      <rPr>
        <sz val="12"/>
        <rFont val="Arial"/>
        <family val="2"/>
      </rPr>
      <t xml:space="preserve"> group*</t>
    </r>
  </si>
  <si>
    <r>
      <rPr>
        <i/>
        <sz val="12"/>
        <rFont val="Arial"/>
        <family val="2"/>
      </rPr>
      <t>Pseudomonas</t>
    </r>
    <r>
      <rPr>
        <sz val="12"/>
        <rFont val="Arial"/>
        <family val="2"/>
      </rPr>
      <t xml:space="preserve"> spp., other named</t>
    </r>
  </si>
  <si>
    <r>
      <rPr>
        <i/>
        <sz val="12"/>
        <rFont val="Arial"/>
        <family val="2"/>
      </rPr>
      <t>Pseudomonas</t>
    </r>
    <r>
      <rPr>
        <sz val="12"/>
        <rFont val="Arial"/>
        <family val="2"/>
      </rPr>
      <t xml:space="preserve"> spp., sp. not recorded</t>
    </r>
  </si>
  <si>
    <r>
      <t>*</t>
    </r>
    <r>
      <rPr>
        <i/>
        <sz val="11"/>
        <rFont val="Calibri"/>
        <family val="2"/>
      </rPr>
      <t>P. fluorescens</t>
    </r>
    <r>
      <rPr>
        <sz val="11"/>
        <rFont val="Calibri"/>
        <family val="2"/>
      </rPr>
      <t xml:space="preserve"> and </t>
    </r>
    <r>
      <rPr>
        <i/>
        <sz val="11"/>
        <rFont val="Calibri"/>
        <family val="2"/>
      </rPr>
      <t>P. tolaasii</t>
    </r>
  </si>
  <si>
    <r>
      <t>**</t>
    </r>
    <r>
      <rPr>
        <i/>
        <sz val="11"/>
        <rFont val="Calibri"/>
        <family val="2"/>
      </rPr>
      <t xml:space="preserve">P. Putida, P. fulva, P. monteilii, P. mosselii </t>
    </r>
    <r>
      <rPr>
        <sz val="11"/>
        <rFont val="Calibri"/>
        <family val="2"/>
      </rPr>
      <t>and</t>
    </r>
    <r>
      <rPr>
        <i/>
        <sz val="11"/>
        <rFont val="Calibri"/>
        <family val="2"/>
      </rPr>
      <t xml:space="preserve"> P. oryzihabitans</t>
    </r>
  </si>
  <si>
    <r>
      <rPr>
        <i/>
        <sz val="12"/>
        <rFont val="Arial"/>
        <family val="2"/>
      </rPr>
      <t>P. putida</t>
    </r>
    <r>
      <rPr>
        <sz val="12"/>
        <rFont val="Arial"/>
        <family val="2"/>
      </rPr>
      <t xml:space="preserve"> group**</t>
    </r>
  </si>
  <si>
    <r>
      <rPr>
        <b/>
        <i/>
        <sz val="12"/>
        <rFont val="Arial"/>
        <family val="2"/>
      </rPr>
      <t>Stenotrophomonas</t>
    </r>
    <r>
      <rPr>
        <b/>
        <sz val="12"/>
        <rFont val="Arial"/>
        <family val="2"/>
      </rPr>
      <t>spp.</t>
    </r>
  </si>
  <si>
    <r>
      <rPr>
        <i/>
        <sz val="12"/>
        <rFont val="Arial"/>
        <family val="2"/>
      </rPr>
      <t>Stenotrophomonas</t>
    </r>
    <r>
      <rPr>
        <sz val="12"/>
        <rFont val="Arial"/>
        <family val="2"/>
      </rPr>
      <t xml:space="preserve"> spp., species not recorded</t>
    </r>
  </si>
  <si>
    <r>
      <rPr>
        <i/>
        <sz val="12"/>
        <rFont val="Arial"/>
        <family val="2"/>
      </rPr>
      <t>Brevundimonas</t>
    </r>
    <r>
      <rPr>
        <sz val="12"/>
        <rFont val="Arial"/>
        <family val="2"/>
      </rPr>
      <t xml:space="preserve"> spp.</t>
    </r>
  </si>
  <si>
    <r>
      <rPr>
        <i/>
        <sz val="12"/>
        <rFont val="Arial"/>
        <family val="2"/>
      </rPr>
      <t>Burkholderia</t>
    </r>
    <r>
      <rPr>
        <sz val="12"/>
        <rFont val="Arial"/>
        <family val="2"/>
      </rPr>
      <t xml:space="preserve"> spp.</t>
    </r>
  </si>
  <si>
    <r>
      <rPr>
        <i/>
        <sz val="12"/>
        <rFont val="Arial"/>
        <family val="2"/>
      </rPr>
      <t>Comamonas</t>
    </r>
    <r>
      <rPr>
        <sz val="12"/>
        <rFont val="Arial"/>
        <family val="2"/>
      </rPr>
      <t xml:space="preserve"> spp.</t>
    </r>
  </si>
  <si>
    <r>
      <rPr>
        <i/>
        <sz val="12"/>
        <rFont val="Arial"/>
        <family val="2"/>
      </rPr>
      <t>Ralstonia</t>
    </r>
    <r>
      <rPr>
        <sz val="12"/>
        <rFont val="Arial"/>
        <family val="2"/>
      </rPr>
      <t xml:space="preserve"> spp.</t>
    </r>
  </si>
  <si>
    <r>
      <rPr>
        <i/>
        <sz val="12"/>
        <rFont val="Arial"/>
        <family val="2"/>
      </rPr>
      <t>Shewanella</t>
    </r>
    <r>
      <rPr>
        <sz val="12"/>
        <rFont val="Arial"/>
        <family val="2"/>
      </rPr>
      <t xml:space="preserve"> spp.</t>
    </r>
  </si>
  <si>
    <t>Rate per 100,000 population</t>
  </si>
  <si>
    <r>
      <rPr>
        <sz val="12"/>
        <color rgb="FF000000"/>
        <rFont val="Calibri"/>
        <family val="2"/>
      </rPr>
      <t>≥</t>
    </r>
    <r>
      <rPr>
        <sz val="12"/>
        <color rgb="FF000000"/>
        <rFont val="Arial"/>
        <family val="2"/>
      </rPr>
      <t>75</t>
    </r>
  </si>
  <si>
    <t>Closely related organisms</t>
  </si>
  <si>
    <r>
      <t xml:space="preserve">Pseudomonas </t>
    </r>
    <r>
      <rPr>
        <b/>
        <sz val="12"/>
        <color rgb="FF000000"/>
        <rFont val="Arial"/>
        <family val="2"/>
      </rPr>
      <t>spp.</t>
    </r>
  </si>
  <si>
    <r>
      <t>Stenotrophomonas</t>
    </r>
    <r>
      <rPr>
        <b/>
        <sz val="12"/>
        <color rgb="FF000000"/>
        <rFont val="Arial"/>
        <family val="2"/>
      </rPr>
      <t xml:space="preserve"> spp. </t>
    </r>
  </si>
  <si>
    <t>Antimicrobial agent</t>
  </si>
  <si>
    <t>Gentamicin</t>
  </si>
  <si>
    <t>Ciprofloxacin</t>
  </si>
  <si>
    <t>Ceftazidime</t>
  </si>
  <si>
    <t>Meropenem</t>
  </si>
  <si>
    <t>Piperacillin\Tazobactam</t>
  </si>
  <si>
    <r>
      <t>*</t>
    </r>
    <r>
      <rPr>
        <b/>
        <sz val="12"/>
        <rFont val="Arial"/>
        <family val="2"/>
      </rPr>
      <t>S</t>
    </r>
    <r>
      <rPr>
        <sz val="12"/>
        <rFont val="Arial"/>
        <family val="2"/>
      </rPr>
      <t xml:space="preserve"> = susceptible; </t>
    </r>
    <r>
      <rPr>
        <b/>
        <sz val="12"/>
        <rFont val="Arial"/>
        <family val="2"/>
      </rPr>
      <t>I</t>
    </r>
    <r>
      <rPr>
        <sz val="12"/>
        <rFont val="Arial"/>
        <family val="2"/>
      </rPr>
      <t xml:space="preserve"> = intermediate (reduced susceptibility); </t>
    </r>
    <r>
      <rPr>
        <b/>
        <sz val="12"/>
        <rFont val="Arial"/>
        <family val="2"/>
      </rPr>
      <t>R</t>
    </r>
    <r>
      <rPr>
        <sz val="12"/>
        <rFont val="Arial"/>
        <family val="2"/>
      </rPr>
      <t xml:space="preserve"> = resistant</t>
    </r>
  </si>
  <si>
    <t>Imipenem</t>
  </si>
  <si>
    <t>Tobramycin</t>
  </si>
  <si>
    <t>Amikacin</t>
  </si>
  <si>
    <t>Netilmicin</t>
  </si>
  <si>
    <t>Colistin</t>
  </si>
  <si>
    <t>Co-trimaxazole</t>
  </si>
  <si>
    <t>Table SI1</t>
  </si>
  <si>
    <t>Table SI2</t>
  </si>
  <si>
    <t>Table SI3</t>
  </si>
  <si>
    <t>Table SI4</t>
  </si>
  <si>
    <t>Table SI5</t>
  </si>
  <si>
    <t>S* (%)</t>
  </si>
  <si>
    <t>I (%)</t>
  </si>
  <si>
    <t>R (%)</t>
  </si>
  <si>
    <t xml:space="preserve">Related organisms </t>
  </si>
  <si>
    <r>
      <t xml:space="preserve">Laboratory surveillance of </t>
    </r>
    <r>
      <rPr>
        <i/>
        <sz val="16"/>
        <color theme="1"/>
        <rFont val="Arial"/>
        <family val="2"/>
      </rPr>
      <t>Pseudomonas</t>
    </r>
    <r>
      <rPr>
        <sz val="16"/>
        <color theme="1"/>
        <rFont val="Arial"/>
        <family val="2"/>
      </rPr>
      <t xml:space="preserve"> spp. and </t>
    </r>
    <r>
      <rPr>
        <i/>
        <sz val="16"/>
        <color theme="1"/>
        <rFont val="Arial"/>
        <family val="2"/>
      </rPr>
      <t>Stenotrophomonas</t>
    </r>
    <r>
      <rPr>
        <sz val="16"/>
        <color theme="1"/>
        <rFont val="Arial"/>
        <family val="2"/>
      </rPr>
      <t xml:space="preserve"> spp. Bacteraemia in England, 2018: appendix - data for England-only</t>
    </r>
  </si>
  <si>
    <t>Bacteraemia rate per 100,000 population (England only): 2009-2018</t>
  </si>
  <si>
    <t>Reports of bacteraemia by species (England only): 2014-2018</t>
  </si>
  <si>
    <t>Bacteraemia rates per 100,000 population by age and sex (England only): 2018</t>
  </si>
  <si>
    <t>Bacteraemia rates by age (England only): 2018</t>
  </si>
  <si>
    <r>
      <t xml:space="preserve">Appendix Table SI1a. </t>
    </r>
    <r>
      <rPr>
        <b/>
        <i/>
        <sz val="12"/>
        <color theme="1"/>
        <rFont val="Arial"/>
        <family val="2"/>
      </rPr>
      <t>Pseudomonas</t>
    </r>
    <r>
      <rPr>
        <b/>
        <sz val="12"/>
        <color theme="1"/>
        <rFont val="Arial"/>
        <family val="2"/>
      </rPr>
      <t xml:space="preserve"> spp. bacteraemia rate per 100,000 population (England only): 2009-2018</t>
    </r>
  </si>
  <si>
    <r>
      <t xml:space="preserve">Appendix Table SI1b. </t>
    </r>
    <r>
      <rPr>
        <b/>
        <i/>
        <sz val="12"/>
        <color theme="1"/>
        <rFont val="Arial"/>
        <family val="2"/>
      </rPr>
      <t>Stentrophomonas</t>
    </r>
    <r>
      <rPr>
        <b/>
        <sz val="12"/>
        <color theme="1"/>
        <rFont val="Arial"/>
        <family val="2"/>
      </rPr>
      <t xml:space="preserve"> spp. bacteraemia rate per 100,000 population (England only): 2009-2018</t>
    </r>
  </si>
  <si>
    <t>Appendix Table SI1c. Related organisms bacteraemia rate per 100,000 population (England only): 2009-2018</t>
  </si>
  <si>
    <r>
      <t xml:space="preserve">Appendix Table SI2b. Reports of </t>
    </r>
    <r>
      <rPr>
        <b/>
        <i/>
        <sz val="12"/>
        <rFont val="Arial"/>
        <family val="2"/>
      </rPr>
      <t>Stenotrophomonas</t>
    </r>
    <r>
      <rPr>
        <b/>
        <sz val="12"/>
        <rFont val="Arial"/>
        <family val="2"/>
      </rPr>
      <t xml:space="preserve"> spp. bacteraemia by species (England only): 2014 to 2018</t>
    </r>
  </si>
  <si>
    <r>
      <t xml:space="preserve">Appendix Table SI3a. </t>
    </r>
    <r>
      <rPr>
        <b/>
        <i/>
        <sz val="12"/>
        <color theme="1"/>
        <rFont val="Arial"/>
        <family val="2"/>
      </rPr>
      <t xml:space="preserve">Pseudomonas </t>
    </r>
    <r>
      <rPr>
        <b/>
        <sz val="12"/>
        <color theme="1"/>
        <rFont val="Arial"/>
        <family val="2"/>
      </rPr>
      <t>spp. bacteraemia rates per 100,000 population by age and sex (England only): 2018</t>
    </r>
  </si>
  <si>
    <r>
      <t xml:space="preserve">Appendix Table SI3b. </t>
    </r>
    <r>
      <rPr>
        <b/>
        <i/>
        <sz val="12"/>
        <color theme="1"/>
        <rFont val="Arial"/>
        <family val="2"/>
      </rPr>
      <t>Stenotrophomonas spp.</t>
    </r>
    <r>
      <rPr>
        <b/>
        <sz val="12"/>
        <color theme="1"/>
        <rFont val="Arial"/>
        <family val="2"/>
      </rPr>
      <t xml:space="preserve"> bacteraemia rates per 100,000 population by age and sex (England only): 2018</t>
    </r>
  </si>
  <si>
    <t>Appendix Table SI3c. Closely related genera rates per 100,000 population by age and sex (England only): 2018</t>
  </si>
  <si>
    <r>
      <t xml:space="preserve">Appendix Table SI5a: Antimicrobial susceptibility for </t>
    </r>
    <r>
      <rPr>
        <b/>
        <i/>
        <sz val="12"/>
        <color theme="1"/>
        <rFont val="Arial"/>
        <family val="2"/>
      </rPr>
      <t xml:space="preserve">Pseudomonas aeruginosa </t>
    </r>
    <r>
      <rPr>
        <b/>
        <sz val="12"/>
        <color theme="1"/>
        <rFont val="Arial"/>
        <family val="2"/>
      </rPr>
      <t>bacteraemia (England only): 2015 to 2018</t>
    </r>
  </si>
  <si>
    <r>
      <t xml:space="preserve">Appendix Table SI4: </t>
    </r>
    <r>
      <rPr>
        <b/>
        <i/>
        <sz val="12"/>
        <color theme="1"/>
        <rFont val="Arial"/>
        <family val="2"/>
      </rPr>
      <t>Pseudomonas</t>
    </r>
    <r>
      <rPr>
        <b/>
        <sz val="12"/>
        <color theme="1"/>
        <rFont val="Arial"/>
        <family val="2"/>
      </rPr>
      <t xml:space="preserve"> spp., </t>
    </r>
    <r>
      <rPr>
        <b/>
        <i/>
        <sz val="12"/>
        <color theme="1"/>
        <rFont val="Arial"/>
        <family val="2"/>
      </rPr>
      <t>Stenotrophomonas</t>
    </r>
    <r>
      <rPr>
        <b/>
        <sz val="12"/>
        <color theme="1"/>
        <rFont val="Arial"/>
        <family val="2"/>
      </rPr>
      <t xml:space="preserve"> spp. and related genera bacteraemia rate per 100,000 population (England only): 2018</t>
    </r>
  </si>
  <si>
    <r>
      <t xml:space="preserve">Appendix Table SI5b: Antimicrobial susceptibility for </t>
    </r>
    <r>
      <rPr>
        <b/>
        <i/>
        <sz val="12"/>
        <color theme="1"/>
        <rFont val="Arial"/>
        <family val="2"/>
      </rPr>
      <t xml:space="preserve">Stenotrophomonas </t>
    </r>
    <r>
      <rPr>
        <b/>
        <sz val="12"/>
        <color theme="1"/>
        <rFont val="Arial"/>
        <family val="2"/>
      </rPr>
      <t>bacteraemia (England only): 2015 to 2018</t>
    </r>
  </si>
  <si>
    <t>Antimicrobial susceptibility by bacteraemia (England only): 2015-2018</t>
  </si>
  <si>
    <r>
      <t xml:space="preserve">Appendix Table SI2a. Reports of </t>
    </r>
    <r>
      <rPr>
        <b/>
        <i/>
        <sz val="12"/>
        <color theme="1"/>
        <rFont val="Arial"/>
        <family val="2"/>
      </rPr>
      <t>Pseudomonas</t>
    </r>
    <r>
      <rPr>
        <b/>
        <sz val="12"/>
        <color theme="1"/>
        <rFont val="Arial"/>
        <family val="2"/>
      </rPr>
      <t xml:space="preserve"> spp.</t>
    </r>
    <r>
      <rPr>
        <sz val="12"/>
        <color theme="1"/>
        <rFont val="Arial"/>
        <family val="2"/>
      </rPr>
      <t xml:space="preserve"> </t>
    </r>
    <r>
      <rPr>
        <b/>
        <sz val="12"/>
        <color theme="1"/>
        <rFont val="Arial"/>
        <family val="2"/>
      </rPr>
      <t>bacteraemia by species (England only): 2014 to 2018</t>
    </r>
  </si>
  <si>
    <t>Appendix Table SI2c. Reports of related organisms bacteraemia by genus (England only): 2014 to 2018</t>
  </si>
  <si>
    <t>© Crown copyright 2019. You may re-use this information (excluding logos) free of charge in any format or medium, under the terms of the Open Government Licence v3.0. To view this licence, visit OGL. Where we have identified any third party copyright information you will need to obtain permission from the copyright holders concerned.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</si>
</sst>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7">
    <font>
      <sz val="11"/>
      <name val="Calibri"/>
    </font>
    <font>
      <sz val="11"/>
      <color theme="1"/>
      <name val="Calibri"/>
      <family val="2"/>
      <scheme val="minor"/>
    </font>
    <font>
      <sz val="11"/>
      <color theme="1"/>
      <name val="Calibri"/>
      <family val="2"/>
      <scheme val="minor"/>
    </font>
    <font>
      <sz val="11"/>
      <name val="Calibri"/>
      <family val="2"/>
    </font>
    <font>
      <sz val="12"/>
      <color theme="1"/>
      <name val="Arial"/>
      <family val="2"/>
    </font>
    <font>
      <b/>
      <sz val="12"/>
      <color theme="1"/>
      <name val="Arial"/>
      <family val="2"/>
    </font>
    <font>
      <b/>
      <i/>
      <sz val="12"/>
      <color theme="1"/>
      <name val="Arial"/>
      <family val="2"/>
    </font>
    <font>
      <sz val="12"/>
      <color rgb="FF808080"/>
      <name val="Arial"/>
      <family val="2"/>
    </font>
    <font>
      <sz val="12"/>
      <name val="Arial"/>
      <family val="2"/>
    </font>
    <font>
      <b/>
      <sz val="12"/>
      <name val="Arial"/>
      <family val="2"/>
    </font>
    <font>
      <b/>
      <i/>
      <sz val="12"/>
      <name val="Arial"/>
      <family val="2"/>
    </font>
    <font>
      <i/>
      <sz val="12"/>
      <name val="Arial"/>
      <family val="2"/>
    </font>
    <font>
      <i/>
      <sz val="11"/>
      <name val="Calibri"/>
      <family val="2"/>
    </font>
    <font>
      <sz val="12"/>
      <color theme="0" tint="-0.34998626667073579"/>
      <name val="Arial"/>
      <family val="2"/>
    </font>
    <font>
      <sz val="12"/>
      <color theme="0" tint="-0.499984740745262"/>
      <name val="Arial"/>
      <family val="2"/>
    </font>
    <font>
      <b/>
      <sz val="12"/>
      <color theme="0" tint="-0.499984740745262"/>
      <name val="Arial"/>
      <family val="2"/>
    </font>
    <font>
      <b/>
      <sz val="12"/>
      <color rgb="FF000000"/>
      <name val="Arial"/>
      <family val="2"/>
    </font>
    <font>
      <sz val="12"/>
      <color rgb="FF000000"/>
      <name val="Arial"/>
      <family val="2"/>
    </font>
    <font>
      <sz val="16"/>
      <color theme="1"/>
      <name val="Arial"/>
      <family val="2"/>
    </font>
    <font>
      <i/>
      <sz val="16"/>
      <color theme="1"/>
      <name val="Arial"/>
      <family val="2"/>
    </font>
    <font>
      <sz val="10"/>
      <color theme="1"/>
      <name val="Calibri"/>
      <family val="2"/>
      <scheme val="minor"/>
    </font>
    <font>
      <sz val="12"/>
      <color rgb="FF000000"/>
      <name val="Calibri"/>
      <family val="2"/>
    </font>
    <font>
      <b/>
      <i/>
      <sz val="12"/>
      <color rgb="FF000000"/>
      <name val="Arial"/>
      <family val="2"/>
    </font>
    <font>
      <b/>
      <sz val="12"/>
      <color rgb="FF808080"/>
      <name val="Arial"/>
      <family val="2"/>
    </font>
    <font>
      <b/>
      <sz val="12"/>
      <color theme="0" tint="-0.34998626667073579"/>
      <name val="Arial"/>
      <family val="2"/>
    </font>
    <font>
      <b/>
      <sz val="11"/>
      <name val="Calibri"/>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FF"/>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2">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60">
    <xf numFmtId="0" fontId="0" fillId="0" borderId="0"/>
    <xf numFmtId="0" fontId="2"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1" fillId="0" borderId="0"/>
    <xf numFmtId="0" fontId="1" fillId="3" borderId="4" applyNumberFormat="0" applyFont="0" applyAlignment="0" applyProtection="0"/>
    <xf numFmtId="0" fontId="1" fillId="0" borderId="0"/>
    <xf numFmtId="0" fontId="3" fillId="0" borderId="0"/>
    <xf numFmtId="43" fontId="3" fillId="0" borderId="0" applyFont="0" applyFill="0" applyBorder="0" applyAlignment="0" applyProtection="0"/>
    <xf numFmtId="0" fontId="1" fillId="0" borderId="0"/>
    <xf numFmtId="0" fontId="1" fillId="0" borderId="0"/>
    <xf numFmtId="0" fontId="1" fillId="3" borderId="4" applyNumberFormat="0" applyFont="0" applyAlignment="0" applyProtection="0"/>
    <xf numFmtId="0" fontId="1" fillId="0" borderId="0"/>
    <xf numFmtId="0" fontId="3" fillId="0" borderId="0"/>
    <xf numFmtId="43"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1" fillId="3" borderId="4" applyNumberFormat="0" applyFont="0" applyAlignment="0" applyProtection="0"/>
    <xf numFmtId="0" fontId="1" fillId="0" borderId="0"/>
    <xf numFmtId="0" fontId="1" fillId="0" borderId="0"/>
    <xf numFmtId="0" fontId="1" fillId="0" borderId="0"/>
    <xf numFmtId="0" fontId="1" fillId="3" borderId="4" applyNumberFormat="0" applyFont="0" applyAlignment="0" applyProtection="0"/>
    <xf numFmtId="0" fontId="1" fillId="0" borderId="0"/>
    <xf numFmtId="0" fontId="1" fillId="0" borderId="0"/>
    <xf numFmtId="0" fontId="1" fillId="0" borderId="0"/>
    <xf numFmtId="0" fontId="1" fillId="0" borderId="0"/>
    <xf numFmtId="0" fontId="1" fillId="3" borderId="4" applyNumberFormat="0" applyFont="0" applyAlignment="0" applyProtection="0"/>
    <xf numFmtId="0" fontId="1" fillId="0" borderId="0"/>
    <xf numFmtId="0" fontId="3" fillId="0" borderId="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1" fillId="3" borderId="4" applyNumberFormat="0" applyFont="0" applyAlignment="0" applyProtection="0"/>
    <xf numFmtId="0" fontId="1" fillId="0" borderId="0"/>
  </cellStyleXfs>
  <cellXfs count="172">
    <xf numFmtId="0" fontId="0" fillId="0" borderId="0" xfId="0"/>
    <xf numFmtId="0" fontId="5" fillId="0" borderId="0" xfId="1" applyFont="1" applyAlignment="1">
      <alignment vertical="center"/>
    </xf>
    <xf numFmtId="0" fontId="4" fillId="2" borderId="0" xfId="1" applyFont="1" applyFill="1" applyAlignment="1">
      <alignment vertical="center"/>
    </xf>
    <xf numFmtId="0" fontId="4" fillId="2" borderId="2" xfId="1" applyFont="1" applyFill="1" applyBorder="1" applyAlignment="1">
      <alignment vertical="center"/>
    </xf>
    <xf numFmtId="0" fontId="4" fillId="2" borderId="0" xfId="1" applyFont="1" applyFill="1" applyBorder="1" applyAlignment="1">
      <alignment vertical="center"/>
    </xf>
    <xf numFmtId="0" fontId="5" fillId="2" borderId="3" xfId="1" applyFont="1" applyFill="1" applyBorder="1" applyAlignment="1">
      <alignment vertical="center"/>
    </xf>
    <xf numFmtId="0" fontId="5" fillId="2" borderId="3" xfId="1" applyFont="1" applyFill="1" applyBorder="1"/>
    <xf numFmtId="0" fontId="2" fillId="0" borderId="0" xfId="1"/>
    <xf numFmtId="0" fontId="5" fillId="0" borderId="0" xfId="1" applyFont="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4" fillId="2" borderId="0" xfId="1" applyFont="1" applyFill="1" applyAlignment="1">
      <alignment horizontal="right" vertical="center"/>
    </xf>
    <xf numFmtId="3" fontId="4" fillId="2" borderId="0" xfId="1" applyNumberFormat="1" applyFont="1" applyFill="1" applyAlignment="1">
      <alignment horizontal="right" vertical="center"/>
    </xf>
    <xf numFmtId="0" fontId="11" fillId="2" borderId="0" xfId="0" applyFont="1" applyFill="1"/>
    <xf numFmtId="0" fontId="8" fillId="2" borderId="0" xfId="0" applyFont="1" applyFill="1"/>
    <xf numFmtId="0" fontId="8" fillId="2" borderId="0" xfId="0" applyFont="1" applyFill="1" applyAlignment="1">
      <alignment wrapText="1"/>
    </xf>
    <xf numFmtId="0" fontId="8" fillId="2" borderId="2" xfId="0" applyFont="1" applyFill="1" applyBorder="1" applyAlignment="1">
      <alignment wrapText="1"/>
    </xf>
    <xf numFmtId="0" fontId="4" fillId="2" borderId="0" xfId="1" applyFont="1" applyFill="1" applyBorder="1" applyAlignment="1">
      <alignment horizontal="right" vertical="center"/>
    </xf>
    <xf numFmtId="3" fontId="4" fillId="2" borderId="0" xfId="1" applyNumberFormat="1" applyFont="1" applyFill="1" applyBorder="1" applyAlignment="1">
      <alignment horizontal="right" vertical="center"/>
    </xf>
    <xf numFmtId="0" fontId="3" fillId="0" borderId="0" xfId="0" applyFont="1"/>
    <xf numFmtId="0" fontId="0" fillId="0" borderId="0" xfId="0" applyBorder="1"/>
    <xf numFmtId="0" fontId="0" fillId="0" borderId="0" xfId="0" applyFill="1" applyBorder="1"/>
    <xf numFmtId="0" fontId="0" fillId="2" borderId="0" xfId="0" applyFill="1" applyBorder="1"/>
    <xf numFmtId="0" fontId="8" fillId="2" borderId="0" xfId="0" applyFont="1" applyFill="1" applyBorder="1"/>
    <xf numFmtId="0" fontId="8" fillId="2" borderId="2" xfId="0" applyFont="1" applyFill="1" applyBorder="1"/>
    <xf numFmtId="0" fontId="11" fillId="2" borderId="0" xfId="0" applyFont="1" applyFill="1" applyBorder="1"/>
    <xf numFmtId="1" fontId="7" fillId="2" borderId="0" xfId="1" applyNumberFormat="1" applyFont="1" applyFill="1" applyBorder="1" applyAlignment="1">
      <alignment horizontal="right" vertical="center"/>
    </xf>
    <xf numFmtId="1" fontId="13" fillId="2" borderId="0" xfId="1" applyNumberFormat="1" applyFont="1" applyFill="1" applyBorder="1" applyAlignment="1">
      <alignment horizontal="right" vertical="center"/>
    </xf>
    <xf numFmtId="0" fontId="9" fillId="2" borderId="0" xfId="0" applyFont="1" applyFill="1" applyBorder="1"/>
    <xf numFmtId="1" fontId="14" fillId="2" borderId="0" xfId="2" applyNumberFormat="1" applyFont="1" applyFill="1"/>
    <xf numFmtId="0" fontId="0" fillId="0" borderId="0" xfId="0"/>
    <xf numFmtId="0" fontId="0" fillId="0" borderId="0" xfId="0" applyFill="1"/>
    <xf numFmtId="1" fontId="15" fillId="2" borderId="0" xfId="2" applyNumberFormat="1" applyFont="1" applyFill="1"/>
    <xf numFmtId="0" fontId="8" fillId="2" borderId="0" xfId="2" applyFont="1" applyFill="1" applyBorder="1"/>
    <xf numFmtId="0" fontId="8" fillId="2" borderId="0" xfId="2" applyFont="1" applyFill="1" applyBorder="1" applyAlignment="1">
      <alignment wrapText="1"/>
    </xf>
    <xf numFmtId="0" fontId="3" fillId="0" borderId="0" xfId="2"/>
    <xf numFmtId="0" fontId="9" fillId="0" borderId="0" xfId="2" applyFont="1"/>
    <xf numFmtId="0" fontId="3" fillId="0" borderId="0" xfId="2"/>
    <xf numFmtId="0" fontId="9" fillId="0" borderId="0" xfId="2" applyFont="1"/>
    <xf numFmtId="0" fontId="9" fillId="2" borderId="0" xfId="2" applyFont="1" applyFill="1"/>
    <xf numFmtId="0" fontId="8" fillId="2" borderId="0" xfId="2" applyFont="1" applyFill="1"/>
    <xf numFmtId="0" fontId="9" fillId="2" borderId="0" xfId="2" applyFont="1" applyFill="1"/>
    <xf numFmtId="0" fontId="8" fillId="2" borderId="0" xfId="2" applyFont="1" applyFill="1"/>
    <xf numFmtId="0" fontId="1" fillId="0" borderId="0" xfId="16"/>
    <xf numFmtId="0" fontId="17" fillId="2" borderId="2" xfId="16" applyFont="1" applyFill="1" applyBorder="1" applyAlignment="1">
      <alignment vertical="center"/>
    </xf>
    <xf numFmtId="0" fontId="20" fillId="2" borderId="1" xfId="16" applyFont="1" applyFill="1" applyBorder="1"/>
    <xf numFmtId="0" fontId="16" fillId="2" borderId="2" xfId="16" applyFont="1" applyFill="1" applyBorder="1" applyAlignment="1">
      <alignment horizontal="center" vertical="center"/>
    </xf>
    <xf numFmtId="164" fontId="17" fillId="2" borderId="2" xfId="16" applyNumberFormat="1" applyFont="1" applyFill="1" applyBorder="1" applyAlignment="1">
      <alignment horizontal="right" vertical="center"/>
    </xf>
    <xf numFmtId="164" fontId="17" fillId="2" borderId="0" xfId="16" applyNumberFormat="1" applyFont="1" applyFill="1" applyBorder="1" applyAlignment="1">
      <alignment horizontal="right" vertical="center"/>
    </xf>
    <xf numFmtId="0" fontId="4" fillId="2" borderId="0" xfId="16" applyFont="1" applyFill="1" applyAlignment="1">
      <alignment vertical="center"/>
    </xf>
    <xf numFmtId="164" fontId="17" fillId="2" borderId="1" xfId="16" applyNumberFormat="1" applyFont="1" applyFill="1" applyBorder="1" applyAlignment="1">
      <alignment horizontal="right" vertical="center"/>
    </xf>
    <xf numFmtId="0" fontId="5" fillId="2" borderId="2" xfId="16" applyFont="1" applyFill="1" applyBorder="1" applyAlignment="1">
      <alignment vertical="center"/>
    </xf>
    <xf numFmtId="0" fontId="17" fillId="2" borderId="0" xfId="16" applyFont="1" applyFill="1" applyAlignment="1">
      <alignment vertical="center"/>
    </xf>
    <xf numFmtId="0" fontId="5" fillId="0" borderId="0" xfId="16" applyFont="1" applyAlignment="1">
      <alignment vertical="center"/>
    </xf>
    <xf numFmtId="164" fontId="16" fillId="2" borderId="2" xfId="16" applyNumberFormat="1" applyFont="1" applyFill="1" applyBorder="1" applyAlignment="1">
      <alignment horizontal="right" vertical="center"/>
    </xf>
    <xf numFmtId="0" fontId="1" fillId="0" borderId="0" xfId="16"/>
    <xf numFmtId="0" fontId="17" fillId="2" borderId="2" xfId="16" applyFont="1" applyFill="1" applyBorder="1" applyAlignment="1">
      <alignment vertical="center"/>
    </xf>
    <xf numFmtId="0" fontId="20" fillId="2" borderId="1" xfId="16" applyFont="1" applyFill="1" applyBorder="1"/>
    <xf numFmtId="164" fontId="17" fillId="2" borderId="2" xfId="16" applyNumberFormat="1" applyFont="1" applyFill="1" applyBorder="1" applyAlignment="1">
      <alignment horizontal="right" vertical="center"/>
    </xf>
    <xf numFmtId="164" fontId="17" fillId="2" borderId="0" xfId="16" applyNumberFormat="1" applyFont="1" applyFill="1" applyBorder="1" applyAlignment="1">
      <alignment horizontal="right" vertical="center"/>
    </xf>
    <xf numFmtId="0" fontId="4" fillId="2" borderId="0" xfId="16" applyFont="1" applyFill="1" applyAlignment="1">
      <alignment vertical="center"/>
    </xf>
    <xf numFmtId="164" fontId="17" fillId="2" borderId="1" xfId="16" applyNumberFormat="1" applyFont="1" applyFill="1" applyBorder="1" applyAlignment="1">
      <alignment horizontal="right" vertical="center"/>
    </xf>
    <xf numFmtId="0" fontId="5" fillId="2" borderId="2" xfId="16" applyFont="1" applyFill="1" applyBorder="1" applyAlignment="1">
      <alignment vertical="center"/>
    </xf>
    <xf numFmtId="0" fontId="17" fillId="2" borderId="0" xfId="16" applyFont="1" applyFill="1" applyAlignment="1">
      <alignment vertical="center"/>
    </xf>
    <xf numFmtId="0" fontId="5" fillId="0" borderId="0" xfId="16" applyFont="1" applyAlignment="1">
      <alignment vertical="center"/>
    </xf>
    <xf numFmtId="164" fontId="16" fillId="2" borderId="2" xfId="16" applyNumberFormat="1" applyFont="1" applyFill="1" applyBorder="1" applyAlignment="1">
      <alignment horizontal="right" vertical="center"/>
    </xf>
    <xf numFmtId="164" fontId="17" fillId="2" borderId="0" xfId="16" applyNumberFormat="1" applyFont="1" applyFill="1" applyAlignment="1">
      <alignment horizontal="right" vertical="center"/>
    </xf>
    <xf numFmtId="0" fontId="1" fillId="0" borderId="0" xfId="16"/>
    <xf numFmtId="0" fontId="5" fillId="0" borderId="0" xfId="16" applyFont="1" applyAlignment="1">
      <alignment vertical="center"/>
    </xf>
    <xf numFmtId="0" fontId="16" fillId="4" borderId="1" xfId="16" applyFont="1" applyFill="1" applyBorder="1" applyAlignment="1">
      <alignment vertical="center"/>
    </xf>
    <xf numFmtId="0" fontId="17" fillId="4" borderId="1" xfId="16" applyFont="1" applyFill="1" applyBorder="1" applyAlignment="1">
      <alignment vertical="center"/>
    </xf>
    <xf numFmtId="0" fontId="17" fillId="4" borderId="0" xfId="16" applyFont="1" applyFill="1" applyBorder="1" applyAlignment="1">
      <alignment vertical="center"/>
    </xf>
    <xf numFmtId="0" fontId="9" fillId="2" borderId="2" xfId="2" applyFont="1" applyFill="1" applyBorder="1"/>
    <xf numFmtId="0" fontId="3" fillId="0" borderId="0" xfId="2" applyFill="1" applyBorder="1"/>
    <xf numFmtId="0" fontId="8" fillId="2" borderId="0" xfId="2" applyFont="1" applyFill="1"/>
    <xf numFmtId="0" fontId="8" fillId="2" borderId="0" xfId="2" applyFont="1" applyFill="1"/>
    <xf numFmtId="0" fontId="8" fillId="2" borderId="0" xfId="2" applyFont="1" applyFill="1"/>
    <xf numFmtId="0" fontId="8" fillId="2" borderId="0" xfId="2" applyFont="1" applyFill="1"/>
    <xf numFmtId="0" fontId="8" fillId="2" borderId="0" xfId="2" applyFont="1" applyFill="1"/>
    <xf numFmtId="0" fontId="8" fillId="2" borderId="0" xfId="2" applyFont="1" applyFill="1"/>
    <xf numFmtId="0" fontId="8" fillId="2" borderId="6" xfId="2" applyFont="1" applyFill="1" applyBorder="1"/>
    <xf numFmtId="0" fontId="8" fillId="2" borderId="6" xfId="2" applyFont="1" applyFill="1" applyBorder="1"/>
    <xf numFmtId="0" fontId="9" fillId="0" borderId="0" xfId="2" applyFont="1" applyFill="1" applyBorder="1"/>
    <xf numFmtId="1" fontId="15" fillId="0" borderId="0" xfId="2" applyNumberFormat="1" applyFont="1" applyFill="1" applyBorder="1"/>
    <xf numFmtId="1" fontId="14" fillId="0" borderId="0" xfId="2" applyNumberFormat="1" applyFont="1" applyFill="1" applyBorder="1"/>
    <xf numFmtId="0" fontId="5" fillId="2" borderId="2" xfId="1" applyFont="1" applyFill="1" applyBorder="1" applyAlignment="1">
      <alignment horizontal="left" vertical="center"/>
    </xf>
    <xf numFmtId="0" fontId="0" fillId="0" borderId="0" xfId="0" applyFill="1" applyBorder="1" applyAlignment="1">
      <alignment horizontal="left"/>
    </xf>
    <xf numFmtId="164" fontId="8" fillId="7" borderId="15" xfId="16" applyNumberFormat="1" applyFont="1" applyFill="1" applyBorder="1" applyAlignment="1">
      <alignment horizontal="right" vertical="center"/>
    </xf>
    <xf numFmtId="165" fontId="8" fillId="7" borderId="12" xfId="16" applyNumberFormat="1" applyFont="1" applyFill="1" applyBorder="1" applyAlignment="1">
      <alignment horizontal="right" vertical="center"/>
    </xf>
    <xf numFmtId="1" fontId="14" fillId="2" borderId="2" xfId="2" applyNumberFormat="1" applyFont="1" applyFill="1" applyBorder="1"/>
    <xf numFmtId="0" fontId="8" fillId="2" borderId="2" xfId="2" applyFont="1" applyFill="1" applyBorder="1" applyAlignment="1">
      <alignment vertical="center" wrapText="1"/>
    </xf>
    <xf numFmtId="0" fontId="16" fillId="4" borderId="3" xfId="16" applyFont="1" applyFill="1" applyBorder="1" applyAlignment="1">
      <alignment vertical="center" wrapText="1"/>
    </xf>
    <xf numFmtId="1" fontId="14" fillId="2" borderId="2" xfId="2" applyNumberFormat="1" applyFont="1" applyFill="1" applyBorder="1" applyAlignment="1">
      <alignment vertical="center"/>
    </xf>
    <xf numFmtId="0" fontId="22" fillId="2" borderId="2" xfId="16" applyFont="1" applyFill="1" applyBorder="1" applyAlignment="1">
      <alignment horizontal="left" vertical="center"/>
    </xf>
    <xf numFmtId="165" fontId="8" fillId="5" borderId="11" xfId="16" applyNumberFormat="1" applyFont="1" applyFill="1" applyBorder="1" applyAlignment="1">
      <alignment horizontal="right" vertical="center"/>
    </xf>
    <xf numFmtId="0" fontId="8" fillId="2" borderId="2" xfId="2" applyFont="1" applyFill="1" applyBorder="1" applyAlignment="1">
      <alignment vertical="center"/>
    </xf>
    <xf numFmtId="0" fontId="3" fillId="0" borderId="1" xfId="2" applyBorder="1"/>
    <xf numFmtId="0" fontId="8" fillId="2" borderId="1" xfId="2" applyFont="1" applyFill="1" applyBorder="1"/>
    <xf numFmtId="0" fontId="16" fillId="2" borderId="2" xfId="16" applyFont="1" applyFill="1" applyBorder="1" applyAlignment="1">
      <alignment horizontal="left" vertical="center"/>
    </xf>
    <xf numFmtId="164" fontId="8" fillId="7" borderId="12" xfId="16" applyNumberFormat="1" applyFont="1" applyFill="1" applyBorder="1" applyAlignment="1">
      <alignment horizontal="right" vertical="center"/>
    </xf>
    <xf numFmtId="0" fontId="9" fillId="2" borderId="2" xfId="2" applyFont="1" applyFill="1" applyBorder="1" applyAlignment="1">
      <alignment horizontal="left"/>
    </xf>
    <xf numFmtId="165" fontId="8" fillId="7" borderId="15" xfId="16" applyNumberFormat="1" applyFont="1" applyFill="1" applyBorder="1" applyAlignment="1">
      <alignment horizontal="right" vertical="center"/>
    </xf>
    <xf numFmtId="1" fontId="15" fillId="2" borderId="0" xfId="2" applyNumberFormat="1" applyFont="1" applyFill="1"/>
    <xf numFmtId="0" fontId="4" fillId="2" borderId="0" xfId="16" applyFont="1" applyFill="1" applyBorder="1"/>
    <xf numFmtId="0" fontId="11" fillId="2" borderId="0" xfId="2" applyFont="1" applyFill="1"/>
    <xf numFmtId="0" fontId="8" fillId="2" borderId="2" xfId="2" applyFont="1" applyFill="1" applyBorder="1"/>
    <xf numFmtId="1" fontId="14" fillId="2" borderId="0" xfId="2" applyNumberFormat="1" applyFont="1" applyFill="1"/>
    <xf numFmtId="0" fontId="9" fillId="0" borderId="0" xfId="2" applyFont="1"/>
    <xf numFmtId="1" fontId="15" fillId="2" borderId="0" xfId="2" applyNumberFormat="1" applyFont="1" applyFill="1"/>
    <xf numFmtId="0" fontId="3" fillId="0" borderId="0" xfId="2"/>
    <xf numFmtId="165" fontId="8" fillId="5" borderId="6" xfId="16" applyNumberFormat="1" applyFont="1" applyFill="1" applyBorder="1" applyAlignment="1">
      <alignment horizontal="right" vertical="center"/>
    </xf>
    <xf numFmtId="164" fontId="8" fillId="6" borderId="2" xfId="16" applyNumberFormat="1" applyFont="1" applyFill="1" applyBorder="1" applyAlignment="1">
      <alignment horizontal="right" vertical="center"/>
    </xf>
    <xf numFmtId="164" fontId="8" fillId="5" borderId="14" xfId="16" applyNumberFormat="1" applyFont="1" applyFill="1" applyBorder="1" applyAlignment="1">
      <alignment horizontal="right" vertical="center"/>
    </xf>
    <xf numFmtId="165" fontId="8" fillId="7" borderId="6" xfId="16" applyNumberFormat="1" applyFont="1" applyFill="1" applyBorder="1" applyAlignment="1">
      <alignment horizontal="right" vertical="center"/>
    </xf>
    <xf numFmtId="165" fontId="8" fillId="6" borderId="0" xfId="16" applyNumberFormat="1" applyFont="1" applyFill="1" applyBorder="1" applyAlignment="1">
      <alignment horizontal="right" vertical="center"/>
    </xf>
    <xf numFmtId="164" fontId="8" fillId="6" borderId="6" xfId="16" applyNumberFormat="1" applyFont="1" applyFill="1" applyBorder="1" applyAlignment="1">
      <alignment horizontal="right" vertical="center"/>
    </xf>
    <xf numFmtId="165" fontId="8" fillId="6" borderId="1" xfId="16" applyNumberFormat="1" applyFont="1" applyFill="1" applyBorder="1" applyAlignment="1">
      <alignment horizontal="right" vertical="center"/>
    </xf>
    <xf numFmtId="165" fontId="8" fillId="7" borderId="2" xfId="16" applyNumberFormat="1" applyFont="1" applyFill="1" applyBorder="1" applyAlignment="1">
      <alignment horizontal="right" vertical="center"/>
    </xf>
    <xf numFmtId="164" fontId="8" fillId="7" borderId="8" xfId="16" applyNumberFormat="1" applyFont="1" applyFill="1" applyBorder="1" applyAlignment="1">
      <alignment horizontal="right" vertical="center"/>
    </xf>
    <xf numFmtId="165" fontId="8" fillId="7" borderId="0" xfId="16" applyNumberFormat="1" applyFont="1" applyFill="1" applyBorder="1" applyAlignment="1">
      <alignment horizontal="right" vertical="center"/>
    </xf>
    <xf numFmtId="164" fontId="8" fillId="6" borderId="1" xfId="16" applyNumberFormat="1" applyFont="1" applyFill="1" applyBorder="1" applyAlignment="1">
      <alignment horizontal="right" vertical="center"/>
    </xf>
    <xf numFmtId="164" fontId="8" fillId="6" borderId="0" xfId="16" applyNumberFormat="1" applyFont="1" applyFill="1" applyBorder="1" applyAlignment="1">
      <alignment horizontal="right" vertical="center"/>
    </xf>
    <xf numFmtId="165" fontId="8" fillId="6" borderId="6" xfId="16" applyNumberFormat="1" applyFont="1" applyFill="1" applyBorder="1" applyAlignment="1">
      <alignment horizontal="right" vertical="center"/>
    </xf>
    <xf numFmtId="165" fontId="8" fillId="7" borderId="8" xfId="16" applyNumberFormat="1" applyFont="1" applyFill="1" applyBorder="1" applyAlignment="1">
      <alignment horizontal="right" vertical="center"/>
    </xf>
    <xf numFmtId="0" fontId="5" fillId="0" borderId="0" xfId="1" applyFont="1" applyFill="1" applyAlignment="1">
      <alignment vertical="center"/>
    </xf>
    <xf numFmtId="164" fontId="8" fillId="5" borderId="13" xfId="16" applyNumberFormat="1" applyFont="1" applyFill="1" applyBorder="1" applyAlignment="1">
      <alignment horizontal="right" vertical="center"/>
    </xf>
    <xf numFmtId="165" fontId="8" fillId="5" borderId="13" xfId="16" applyNumberFormat="1" applyFont="1" applyFill="1" applyBorder="1" applyAlignment="1">
      <alignment horizontal="right" vertical="center"/>
    </xf>
    <xf numFmtId="165" fontId="8" fillId="6" borderId="2" xfId="16" applyNumberFormat="1" applyFont="1" applyFill="1" applyBorder="1" applyAlignment="1">
      <alignment horizontal="right" vertical="center"/>
    </xf>
    <xf numFmtId="164" fontId="8" fillId="5" borderId="11" xfId="16" applyNumberFormat="1" applyFont="1" applyFill="1" applyBorder="1" applyAlignment="1">
      <alignment horizontal="right" vertical="center"/>
    </xf>
    <xf numFmtId="165" fontId="8" fillId="5" borderId="14" xfId="16" applyNumberFormat="1" applyFont="1" applyFill="1" applyBorder="1" applyAlignment="1">
      <alignment horizontal="right" vertical="center"/>
    </xf>
    <xf numFmtId="0" fontId="1" fillId="2" borderId="0" xfId="16" applyFill="1" applyBorder="1"/>
    <xf numFmtId="0" fontId="4" fillId="2" borderId="20" xfId="16" applyFont="1" applyFill="1" applyBorder="1"/>
    <xf numFmtId="0" fontId="4" fillId="2" borderId="6" xfId="16" applyFont="1" applyFill="1" applyBorder="1"/>
    <xf numFmtId="0" fontId="4" fillId="2" borderId="17" xfId="16" applyFont="1" applyFill="1" applyBorder="1"/>
    <xf numFmtId="0" fontId="4" fillId="2" borderId="18" xfId="16" applyFont="1" applyFill="1" applyBorder="1"/>
    <xf numFmtId="0" fontId="1" fillId="2" borderId="6" xfId="16" applyFill="1" applyBorder="1"/>
    <xf numFmtId="0" fontId="0" fillId="2" borderId="19" xfId="0" applyFill="1" applyBorder="1"/>
    <xf numFmtId="0" fontId="0" fillId="2" borderId="16" xfId="0" applyFill="1" applyBorder="1"/>
    <xf numFmtId="0" fontId="0" fillId="0" borderId="17" xfId="0" applyBorder="1"/>
    <xf numFmtId="0" fontId="0" fillId="0" borderId="6" xfId="0" applyBorder="1"/>
    <xf numFmtId="0" fontId="1" fillId="2" borderId="5" xfId="16" applyFill="1" applyBorder="1"/>
    <xf numFmtId="0" fontId="0" fillId="2" borderId="21" xfId="0" applyFill="1" applyBorder="1"/>
    <xf numFmtId="1" fontId="9" fillId="5" borderId="9" xfId="2" applyNumberFormat="1" applyFont="1" applyFill="1" applyBorder="1" applyAlignment="1">
      <alignment horizontal="left" wrapText="1"/>
    </xf>
    <xf numFmtId="1" fontId="9" fillId="5" borderId="14" xfId="2" applyNumberFormat="1" applyFont="1" applyFill="1" applyBorder="1" applyAlignment="1">
      <alignment horizontal="left" wrapText="1"/>
    </xf>
    <xf numFmtId="1" fontId="9" fillId="5" borderId="7" xfId="2" applyNumberFormat="1" applyFont="1" applyFill="1" applyBorder="1" applyAlignment="1">
      <alignment horizontal="left" wrapText="1"/>
    </xf>
    <xf numFmtId="1" fontId="9" fillId="6" borderId="0" xfId="2" applyNumberFormat="1" applyFont="1" applyFill="1" applyBorder="1" applyAlignment="1">
      <alignment horizontal="left" wrapText="1"/>
    </xf>
    <xf numFmtId="1" fontId="9" fillId="6" borderId="7" xfId="2" applyNumberFormat="1" applyFont="1" applyFill="1" applyBorder="1" applyAlignment="1">
      <alignment horizontal="left" wrapText="1"/>
    </xf>
    <xf numFmtId="1" fontId="9" fillId="6" borderId="3" xfId="2" applyNumberFormat="1" applyFont="1" applyFill="1" applyBorder="1" applyAlignment="1">
      <alignment horizontal="left" wrapText="1"/>
    </xf>
    <xf numFmtId="1" fontId="9" fillId="6" borderId="2" xfId="2" applyNumberFormat="1" applyFont="1" applyFill="1" applyBorder="1" applyAlignment="1">
      <alignment horizontal="left" wrapText="1"/>
    </xf>
    <xf numFmtId="1" fontId="9" fillId="7" borderId="10" xfId="2" applyNumberFormat="1" applyFont="1" applyFill="1" applyBorder="1" applyAlignment="1">
      <alignment horizontal="left" wrapText="1"/>
    </xf>
    <xf numFmtId="1" fontId="9" fillId="7" borderId="3" xfId="2" applyNumberFormat="1" applyFont="1" applyFill="1" applyBorder="1" applyAlignment="1">
      <alignment horizontal="left" wrapText="1"/>
    </xf>
    <xf numFmtId="1" fontId="9" fillId="7" borderId="15" xfId="2" applyNumberFormat="1" applyFont="1" applyFill="1" applyBorder="1" applyAlignment="1">
      <alignment horizontal="left" wrapText="1"/>
    </xf>
    <xf numFmtId="1" fontId="9" fillId="7" borderId="7" xfId="2" applyNumberFormat="1" applyFont="1" applyFill="1" applyBorder="1" applyAlignment="1">
      <alignment horizontal="left" wrapText="1"/>
    </xf>
    <xf numFmtId="164" fontId="4" fillId="2" borderId="0" xfId="1" applyNumberFormat="1" applyFont="1" applyFill="1" applyBorder="1" applyAlignment="1">
      <alignment vertical="center"/>
    </xf>
    <xf numFmtId="164" fontId="4" fillId="2" borderId="2" xfId="1" applyNumberFormat="1" applyFont="1" applyFill="1" applyBorder="1" applyAlignment="1">
      <alignment vertical="center"/>
    </xf>
    <xf numFmtId="1" fontId="7" fillId="2" borderId="2" xfId="1" applyNumberFormat="1" applyFont="1" applyFill="1" applyBorder="1" applyAlignment="1">
      <alignment horizontal="right" vertical="center"/>
    </xf>
    <xf numFmtId="1" fontId="13" fillId="2" borderId="2" xfId="1" applyNumberFormat="1" applyFont="1" applyFill="1" applyBorder="1" applyAlignment="1">
      <alignment horizontal="right" vertical="center"/>
    </xf>
    <xf numFmtId="3" fontId="5" fillId="2" borderId="0" xfId="1" applyNumberFormat="1" applyFont="1" applyFill="1" applyBorder="1" applyAlignment="1">
      <alignment horizontal="right" vertical="center"/>
    </xf>
    <xf numFmtId="1" fontId="23" fillId="2" borderId="0" xfId="1" applyNumberFormat="1" applyFont="1" applyFill="1" applyBorder="1" applyAlignment="1">
      <alignment horizontal="right" vertical="center"/>
    </xf>
    <xf numFmtId="1" fontId="24" fillId="2" borderId="0" xfId="1" applyNumberFormat="1" applyFont="1" applyFill="1" applyBorder="1" applyAlignment="1">
      <alignment horizontal="right" vertical="center"/>
    </xf>
    <xf numFmtId="0" fontId="25" fillId="0" borderId="0" xfId="0" applyFont="1"/>
    <xf numFmtId="1" fontId="14" fillId="2" borderId="0" xfId="2" applyNumberFormat="1" applyFont="1" applyFill="1" applyAlignment="1">
      <alignment vertical="center"/>
    </xf>
    <xf numFmtId="0" fontId="18" fillId="0" borderId="0" xfId="16" applyFont="1" applyAlignment="1">
      <alignment horizontal="left" vertical="top" wrapText="1"/>
    </xf>
    <xf numFmtId="0" fontId="9" fillId="2" borderId="1" xfId="2" applyFont="1" applyFill="1" applyBorder="1" applyAlignment="1">
      <alignment horizontal="center"/>
    </xf>
    <xf numFmtId="0" fontId="5" fillId="2" borderId="1" xfId="1" applyFont="1" applyFill="1" applyBorder="1" applyAlignment="1">
      <alignment horizontal="center" vertical="center"/>
    </xf>
    <xf numFmtId="0" fontId="9" fillId="2" borderId="1" xfId="2" applyFont="1" applyFill="1" applyBorder="1" applyAlignment="1">
      <alignment horizontal="center" wrapText="1"/>
    </xf>
    <xf numFmtId="0" fontId="16" fillId="2" borderId="1" xfId="16" applyFont="1" applyFill="1" applyBorder="1" applyAlignment="1">
      <alignment horizontal="center" vertical="center"/>
    </xf>
    <xf numFmtId="0" fontId="16" fillId="4" borderId="3" xfId="16" applyFont="1" applyFill="1" applyBorder="1" applyAlignment="1">
      <alignment horizontal="center" vertical="center"/>
    </xf>
    <xf numFmtId="0" fontId="16" fillId="4" borderId="1" xfId="16" applyFont="1" applyFill="1" applyBorder="1" applyAlignment="1">
      <alignment horizontal="center" vertical="center"/>
    </xf>
    <xf numFmtId="0" fontId="8" fillId="0" borderId="1" xfId="16" applyFont="1" applyBorder="1" applyAlignment="1">
      <alignment horizontal="left" vertical="center"/>
    </xf>
    <xf numFmtId="0" fontId="8" fillId="0" borderId="0" xfId="16" applyFont="1" applyBorder="1" applyAlignment="1">
      <alignment horizontal="left" vertical="center"/>
    </xf>
    <xf numFmtId="0" fontId="26" fillId="0" borderId="0" xfId="0" applyFont="1" applyAlignment="1">
      <alignment horizontal="left" wrapText="1"/>
    </xf>
  </cellXfs>
  <cellStyles count="60">
    <cellStyle name="Comma 2" xfId="6" xr:uid="{00000000-0005-0000-0000-000000000000}"/>
    <cellStyle name="Comma 2 2" xfId="14" xr:uid="{00000000-0005-0000-0000-000001000000}"/>
    <cellStyle name="Comma 2 2 2" xfId="45" xr:uid="{00000000-0005-0000-0000-000002000000}"/>
    <cellStyle name="Comma 2 3" xfId="23" xr:uid="{00000000-0005-0000-0000-000003000000}"/>
    <cellStyle name="Comma 2 3 2" xfId="50" xr:uid="{00000000-0005-0000-0000-000004000000}"/>
    <cellStyle name="Comma 2 4" xfId="47" xr:uid="{00000000-0005-0000-0000-000005000000}"/>
    <cellStyle name="Comma 3" xfId="9" xr:uid="{00000000-0005-0000-0000-000006000000}"/>
    <cellStyle name="Comma 3 2" xfId="20" xr:uid="{00000000-0005-0000-0000-000007000000}"/>
    <cellStyle name="Comma 3 2 2" xfId="46" xr:uid="{00000000-0005-0000-0000-000008000000}"/>
    <cellStyle name="Comma 3 3" xfId="25" xr:uid="{00000000-0005-0000-0000-000009000000}"/>
    <cellStyle name="Comma 3 3 2" xfId="52" xr:uid="{00000000-0005-0000-0000-00000A000000}"/>
    <cellStyle name="Comma 3 4" xfId="48" xr:uid="{00000000-0005-0000-0000-00000B000000}"/>
    <cellStyle name="Comma 4" xfId="4" xr:uid="{00000000-0005-0000-0000-00000C000000}"/>
    <cellStyle name="Normal" xfId="0" builtinId="0"/>
    <cellStyle name="Normal 2" xfId="2" xr:uid="{00000000-0005-0000-0000-00000E000000}"/>
    <cellStyle name="Normal 2 2" xfId="8" xr:uid="{00000000-0005-0000-0000-00000F000000}"/>
    <cellStyle name="Normal 2 3" xfId="21" xr:uid="{00000000-0005-0000-0000-000010000000}"/>
    <cellStyle name="Normal 3" xfId="1" xr:uid="{00000000-0005-0000-0000-000011000000}"/>
    <cellStyle name="Normal 3 2" xfId="16" xr:uid="{00000000-0005-0000-0000-000012000000}"/>
    <cellStyle name="Normal 3 2 2" xfId="30" xr:uid="{00000000-0005-0000-0000-000013000000}"/>
    <cellStyle name="Normal 3 2 2 2" xfId="57" xr:uid="{00000000-0005-0000-0000-000014000000}"/>
    <cellStyle name="Normal 3 2 3" xfId="39" xr:uid="{00000000-0005-0000-0000-000015000000}"/>
    <cellStyle name="Normal 3 3" xfId="22" xr:uid="{00000000-0005-0000-0000-000016000000}"/>
    <cellStyle name="Normal 3 3 2" xfId="49" xr:uid="{00000000-0005-0000-0000-000017000000}"/>
    <cellStyle name="Normal 3 4" xfId="34" xr:uid="{00000000-0005-0000-0000-000018000000}"/>
    <cellStyle name="Normal 3 5" xfId="5" xr:uid="{00000000-0005-0000-0000-000019000000}"/>
    <cellStyle name="Normal 4" xfId="7" xr:uid="{00000000-0005-0000-0000-00001A000000}"/>
    <cellStyle name="Normal 4 2" xfId="18" xr:uid="{00000000-0005-0000-0000-00001B000000}"/>
    <cellStyle name="Normal 4 2 2" xfId="32" xr:uid="{00000000-0005-0000-0000-00001C000000}"/>
    <cellStyle name="Normal 4 2 2 2" xfId="59" xr:uid="{00000000-0005-0000-0000-00001D000000}"/>
    <cellStyle name="Normal 4 2 3" xfId="41" xr:uid="{00000000-0005-0000-0000-00001E000000}"/>
    <cellStyle name="Normal 4 3" xfId="24" xr:uid="{00000000-0005-0000-0000-00001F000000}"/>
    <cellStyle name="Normal 4 3 2" xfId="51" xr:uid="{00000000-0005-0000-0000-000020000000}"/>
    <cellStyle name="Normal 4 4" xfId="36" xr:uid="{00000000-0005-0000-0000-000021000000}"/>
    <cellStyle name="Normal 5" xfId="10" xr:uid="{00000000-0005-0000-0000-000022000000}"/>
    <cellStyle name="Normal 5 2" xfId="15" xr:uid="{00000000-0005-0000-0000-000023000000}"/>
    <cellStyle name="Normal 5 2 2" xfId="29" xr:uid="{00000000-0005-0000-0000-000024000000}"/>
    <cellStyle name="Normal 5 2 2 2" xfId="56" xr:uid="{00000000-0005-0000-0000-000025000000}"/>
    <cellStyle name="Normal 5 2 3" xfId="38" xr:uid="{00000000-0005-0000-0000-000026000000}"/>
    <cellStyle name="Normal 5 2 4" xfId="44" xr:uid="{00000000-0005-0000-0000-000027000000}"/>
    <cellStyle name="Normal 5 3" xfId="26" xr:uid="{00000000-0005-0000-0000-000028000000}"/>
    <cellStyle name="Normal 5 3 2" xfId="53" xr:uid="{00000000-0005-0000-0000-000029000000}"/>
    <cellStyle name="Normal 5 4" xfId="33" xr:uid="{00000000-0005-0000-0000-00002A000000}"/>
    <cellStyle name="Normal 5 5" xfId="42" xr:uid="{00000000-0005-0000-0000-00002B000000}"/>
    <cellStyle name="Normal 6" xfId="13" xr:uid="{00000000-0005-0000-0000-00002C000000}"/>
    <cellStyle name="Normal 6 2" xfId="43" xr:uid="{00000000-0005-0000-0000-00002D000000}"/>
    <cellStyle name="Normal 7" xfId="19" xr:uid="{00000000-0005-0000-0000-00002E000000}"/>
    <cellStyle name="Normal 8" xfId="12" xr:uid="{00000000-0005-0000-0000-00002F000000}"/>
    <cellStyle name="Normal 8 2" xfId="28" xr:uid="{00000000-0005-0000-0000-000030000000}"/>
    <cellStyle name="Normal 8 2 2" xfId="55" xr:uid="{00000000-0005-0000-0000-000031000000}"/>
    <cellStyle name="Normal 8 3" xfId="37" xr:uid="{00000000-0005-0000-0000-000032000000}"/>
    <cellStyle name="Note 2" xfId="11" xr:uid="{00000000-0005-0000-0000-000033000000}"/>
    <cellStyle name="Note 2 2" xfId="17" xr:uid="{00000000-0005-0000-0000-000034000000}"/>
    <cellStyle name="Note 2 2 2" xfId="31" xr:uid="{00000000-0005-0000-0000-000035000000}"/>
    <cellStyle name="Note 2 2 2 2" xfId="58" xr:uid="{00000000-0005-0000-0000-000036000000}"/>
    <cellStyle name="Note 2 2 3" xfId="40" xr:uid="{00000000-0005-0000-0000-000037000000}"/>
    <cellStyle name="Note 2 3" xfId="27" xr:uid="{00000000-0005-0000-0000-000038000000}"/>
    <cellStyle name="Note 2 3 2" xfId="54" xr:uid="{00000000-0005-0000-0000-000039000000}"/>
    <cellStyle name="Note 2 4" xfId="35" xr:uid="{00000000-0005-0000-0000-00003A000000}"/>
    <cellStyle name="Percent 2" xfId="3"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581025</xdr:colOff>
      <xdr:row>8</xdr:row>
      <xdr:rowOff>75159</xdr:rowOff>
    </xdr:to>
    <xdr:pic>
      <xdr:nvPicPr>
        <xdr:cNvPr id="2" name="Picture 1" descr="http://www.pestmagazine.co.uk/_Attachments/Gallery/Shared/PestTech%20preview%2013%20PHE%20small%20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1800225" cy="102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T20"/>
  <sheetViews>
    <sheetView tabSelected="1" workbookViewId="0">
      <selection activeCell="A19" sqref="A19:T20"/>
    </sheetView>
  </sheetViews>
  <sheetFormatPr defaultRowHeight="15"/>
  <cols>
    <col min="4" max="4" width="11.7109375" customWidth="1"/>
  </cols>
  <sheetData>
    <row r="4" spans="4:14">
      <c r="D4" s="162" t="s">
        <v>71</v>
      </c>
      <c r="E4" s="162"/>
      <c r="F4" s="162"/>
      <c r="G4" s="162"/>
      <c r="H4" s="162"/>
      <c r="I4" s="162"/>
      <c r="J4" s="162"/>
      <c r="K4" s="162"/>
      <c r="L4" s="162"/>
      <c r="M4" s="162"/>
    </row>
    <row r="5" spans="4:14">
      <c r="D5" s="162"/>
      <c r="E5" s="162"/>
      <c r="F5" s="162"/>
      <c r="G5" s="162"/>
      <c r="H5" s="162"/>
      <c r="I5" s="162"/>
      <c r="J5" s="162"/>
      <c r="K5" s="162"/>
      <c r="L5" s="162"/>
      <c r="M5" s="162"/>
    </row>
    <row r="6" spans="4:14">
      <c r="D6" s="162"/>
      <c r="E6" s="162"/>
      <c r="F6" s="162"/>
      <c r="G6" s="162"/>
      <c r="H6" s="162"/>
      <c r="I6" s="162"/>
      <c r="J6" s="162"/>
      <c r="K6" s="162"/>
      <c r="L6" s="162"/>
      <c r="M6" s="162"/>
    </row>
    <row r="7" spans="4:14">
      <c r="D7" s="162"/>
      <c r="E7" s="162"/>
      <c r="F7" s="162"/>
      <c r="G7" s="162"/>
      <c r="H7" s="162"/>
      <c r="I7" s="162"/>
      <c r="J7" s="162"/>
      <c r="K7" s="162"/>
      <c r="L7" s="162"/>
      <c r="M7" s="162"/>
    </row>
    <row r="8" spans="4:14">
      <c r="D8" s="162"/>
      <c r="E8" s="162"/>
      <c r="F8" s="162"/>
      <c r="G8" s="162"/>
      <c r="H8" s="162"/>
      <c r="I8" s="162"/>
      <c r="J8" s="162"/>
      <c r="K8" s="162"/>
      <c r="L8" s="162"/>
      <c r="M8" s="162"/>
    </row>
    <row r="10" spans="4:14">
      <c r="E10" s="139"/>
      <c r="F10" s="139"/>
      <c r="G10" s="139"/>
      <c r="H10" s="139"/>
      <c r="I10" s="139"/>
      <c r="J10" s="139"/>
      <c r="K10" s="139"/>
    </row>
    <row r="11" spans="4:14" ht="15.75">
      <c r="D11" s="131" t="s">
        <v>62</v>
      </c>
      <c r="E11" s="103" t="s">
        <v>72</v>
      </c>
      <c r="F11" s="130"/>
      <c r="G11" s="130"/>
      <c r="H11" s="130"/>
      <c r="I11" s="130"/>
      <c r="J11" s="130"/>
      <c r="K11" s="130"/>
      <c r="L11" s="140"/>
      <c r="M11" s="141"/>
    </row>
    <row r="12" spans="4:14" ht="15.75">
      <c r="D12" s="133" t="s">
        <v>63</v>
      </c>
      <c r="E12" s="103" t="s">
        <v>73</v>
      </c>
      <c r="F12" s="130"/>
      <c r="G12" s="130"/>
      <c r="H12" s="130"/>
      <c r="I12" s="130"/>
      <c r="J12" s="130"/>
      <c r="K12" s="130"/>
      <c r="L12" s="130"/>
      <c r="M12" s="137"/>
    </row>
    <row r="13" spans="4:14" ht="15.75">
      <c r="D13" s="133" t="s">
        <v>64</v>
      </c>
      <c r="E13" s="103" t="s">
        <v>74</v>
      </c>
      <c r="F13" s="130"/>
      <c r="G13" s="130"/>
      <c r="H13" s="130"/>
      <c r="I13" s="130"/>
      <c r="J13" s="130"/>
      <c r="K13" s="130"/>
      <c r="L13" s="130"/>
      <c r="M13" s="22"/>
      <c r="N13" s="138"/>
    </row>
    <row r="14" spans="4:14" ht="15.75">
      <c r="D14" s="133" t="s">
        <v>65</v>
      </c>
      <c r="E14" s="103" t="s">
        <v>75</v>
      </c>
      <c r="F14" s="130"/>
      <c r="G14" s="130"/>
      <c r="H14" s="130"/>
      <c r="I14" s="130"/>
      <c r="J14" s="130"/>
      <c r="K14" s="130"/>
      <c r="L14" s="130"/>
      <c r="M14" s="137"/>
    </row>
    <row r="15" spans="4:14" ht="15.75">
      <c r="D15" s="134" t="s">
        <v>66</v>
      </c>
      <c r="E15" s="132" t="s">
        <v>86</v>
      </c>
      <c r="F15" s="135"/>
      <c r="G15" s="135"/>
      <c r="H15" s="135"/>
      <c r="I15" s="135"/>
      <c r="J15" s="135"/>
      <c r="K15" s="135"/>
      <c r="L15" s="135"/>
      <c r="M15" s="136"/>
    </row>
    <row r="16" spans="4:14">
      <c r="D16" s="20"/>
      <c r="E16" s="20"/>
      <c r="F16" s="20"/>
      <c r="G16" s="20"/>
      <c r="H16" s="20"/>
      <c r="I16" s="20"/>
      <c r="J16" s="20"/>
      <c r="K16" s="20"/>
      <c r="L16" s="20"/>
      <c r="M16" s="20"/>
    </row>
    <row r="19" spans="1:20">
      <c r="A19" s="171" t="s">
        <v>89</v>
      </c>
      <c r="B19" s="171"/>
      <c r="C19" s="171"/>
      <c r="D19" s="171"/>
      <c r="E19" s="171"/>
      <c r="F19" s="171"/>
      <c r="G19" s="171"/>
      <c r="H19" s="171"/>
      <c r="I19" s="171"/>
      <c r="J19" s="171"/>
      <c r="K19" s="171"/>
      <c r="L19" s="171"/>
      <c r="M19" s="171"/>
      <c r="N19" s="171"/>
      <c r="O19" s="171"/>
      <c r="P19" s="171"/>
      <c r="Q19" s="171"/>
      <c r="R19" s="171"/>
      <c r="S19" s="171"/>
      <c r="T19" s="171"/>
    </row>
    <row r="20" spans="1:20">
      <c r="A20" s="171"/>
      <c r="B20" s="171"/>
      <c r="C20" s="171"/>
      <c r="D20" s="171"/>
      <c r="E20" s="171"/>
      <c r="F20" s="171"/>
      <c r="G20" s="171"/>
      <c r="H20" s="171"/>
      <c r="I20" s="171"/>
      <c r="J20" s="171"/>
      <c r="K20" s="171"/>
      <c r="L20" s="171"/>
      <c r="M20" s="171"/>
      <c r="N20" s="171"/>
      <c r="O20" s="171"/>
      <c r="P20" s="171"/>
      <c r="Q20" s="171"/>
      <c r="R20" s="171"/>
      <c r="S20" s="171"/>
      <c r="T20" s="171"/>
    </row>
  </sheetData>
  <mergeCells count="2">
    <mergeCell ref="D4:M8"/>
    <mergeCell ref="A19:T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workbookViewId="0">
      <selection activeCell="A32" sqref="A32"/>
    </sheetView>
  </sheetViews>
  <sheetFormatPr defaultRowHeight="15"/>
  <cols>
    <col min="1" max="1" width="11.28515625" customWidth="1"/>
    <col min="2" max="2" width="33.5703125" customWidth="1"/>
  </cols>
  <sheetData>
    <row r="1" spans="1:2" ht="15.75">
      <c r="A1" s="1" t="s">
        <v>76</v>
      </c>
    </row>
    <row r="2" spans="1:2" s="30" customFormat="1" ht="16.5" thickBot="1">
      <c r="A2" s="8"/>
    </row>
    <row r="3" spans="1:2" ht="16.5" thickBot="1">
      <c r="A3" s="5" t="s">
        <v>26</v>
      </c>
      <c r="B3" s="6" t="s">
        <v>27</v>
      </c>
    </row>
    <row r="4" spans="1:2">
      <c r="A4" s="4">
        <v>2009</v>
      </c>
      <c r="B4" s="153">
        <v>7.065623955806438</v>
      </c>
    </row>
    <row r="5" spans="1:2">
      <c r="A5" s="2">
        <v>2010</v>
      </c>
      <c r="B5" s="153">
        <v>6.9924554426150207</v>
      </c>
    </row>
    <row r="6" spans="1:2">
      <c r="A6" s="2">
        <v>2011</v>
      </c>
      <c r="B6" s="153">
        <v>6.6620007554912215</v>
      </c>
    </row>
    <row r="7" spans="1:2">
      <c r="A7" s="2">
        <v>2012</v>
      </c>
      <c r="B7" s="153">
        <v>6.7764952411524719</v>
      </c>
    </row>
    <row r="8" spans="1:2">
      <c r="A8" s="2">
        <v>2013</v>
      </c>
      <c r="B8" s="153">
        <v>6.4734931988500239</v>
      </c>
    </row>
    <row r="9" spans="1:2">
      <c r="A9" s="2">
        <v>2014</v>
      </c>
      <c r="B9" s="153">
        <v>6.5873026188780752</v>
      </c>
    </row>
    <row r="10" spans="1:2">
      <c r="A10" s="2">
        <v>2015</v>
      </c>
      <c r="B10" s="153">
        <v>7.1003117255880293</v>
      </c>
    </row>
    <row r="11" spans="1:2">
      <c r="A11" s="2">
        <v>2016</v>
      </c>
      <c r="B11" s="153">
        <v>7.3930575498506217</v>
      </c>
    </row>
    <row r="12" spans="1:2" s="30" customFormat="1">
      <c r="A12" s="2">
        <v>2017</v>
      </c>
      <c r="B12" s="153">
        <v>8.168008913431871</v>
      </c>
    </row>
    <row r="13" spans="1:2" ht="15.75" thickBot="1">
      <c r="A13" s="3">
        <v>2018</v>
      </c>
      <c r="B13" s="154">
        <v>7.8907157484787822</v>
      </c>
    </row>
    <row r="16" spans="1:2" ht="15.75">
      <c r="A16" s="1" t="s">
        <v>77</v>
      </c>
    </row>
    <row r="17" spans="1:10" s="30" customFormat="1" ht="16.5" thickBot="1">
      <c r="A17" s="8"/>
    </row>
    <row r="18" spans="1:10" ht="16.5" thickBot="1">
      <c r="A18" s="5" t="s">
        <v>26</v>
      </c>
      <c r="B18" s="6" t="s">
        <v>27</v>
      </c>
    </row>
    <row r="19" spans="1:10">
      <c r="A19" s="4">
        <v>2009</v>
      </c>
      <c r="B19" s="153">
        <v>0.88320299447580475</v>
      </c>
    </row>
    <row r="20" spans="1:10">
      <c r="A20" s="2">
        <v>2010</v>
      </c>
      <c r="B20" s="153">
        <v>0.76744145580452827</v>
      </c>
    </row>
    <row r="21" spans="1:10">
      <c r="A21" s="2">
        <v>2011</v>
      </c>
      <c r="B21" s="153">
        <v>0.83981128800143723</v>
      </c>
    </row>
    <row r="22" spans="1:10">
      <c r="A22" s="2">
        <v>2012</v>
      </c>
      <c r="B22" s="153">
        <v>0.78140000297978851</v>
      </c>
    </row>
    <row r="23" spans="1:10">
      <c r="A23" s="2">
        <v>2013</v>
      </c>
      <c r="B23" s="153">
        <v>0.77414587436778326</v>
      </c>
    </row>
    <row r="24" spans="1:10">
      <c r="A24" s="2">
        <v>2014</v>
      </c>
      <c r="B24" s="153">
        <v>0.86345582120006081</v>
      </c>
    </row>
    <row r="25" spans="1:10">
      <c r="A25" s="2">
        <v>2015</v>
      </c>
      <c r="B25" s="153">
        <v>0.72828390193049453</v>
      </c>
    </row>
    <row r="26" spans="1:10">
      <c r="A26" s="2">
        <v>2016</v>
      </c>
      <c r="B26" s="153">
        <v>0.76174185719214671</v>
      </c>
    </row>
    <row r="27" spans="1:10" s="30" customFormat="1">
      <c r="A27" s="2">
        <v>2017</v>
      </c>
      <c r="B27" s="153">
        <v>0.75513179477028081</v>
      </c>
    </row>
    <row r="28" spans="1:10" ht="15.75" thickBot="1">
      <c r="A28" s="3">
        <v>2018</v>
      </c>
      <c r="B28" s="154">
        <v>0.7056447182814396</v>
      </c>
    </row>
    <row r="31" spans="1:10" ht="15.75">
      <c r="A31" s="124" t="s">
        <v>78</v>
      </c>
      <c r="B31" s="31"/>
      <c r="C31" s="31"/>
      <c r="D31" s="31"/>
      <c r="E31" s="31"/>
      <c r="F31" s="31"/>
      <c r="G31" s="31"/>
      <c r="H31" s="31"/>
      <c r="I31" s="31"/>
      <c r="J31" s="31"/>
    </row>
    <row r="32" spans="1:10" s="30" customFormat="1" ht="16.5" thickBot="1">
      <c r="A32" s="8"/>
    </row>
    <row r="33" spans="1:2" ht="16.5" thickBot="1">
      <c r="A33" s="5" t="s">
        <v>26</v>
      </c>
      <c r="B33" s="6" t="s">
        <v>27</v>
      </c>
    </row>
    <row r="34" spans="1:2">
      <c r="A34" s="4">
        <v>2009</v>
      </c>
      <c r="B34" s="153">
        <v>0.13985643947230747</v>
      </c>
    </row>
    <row r="35" spans="1:2">
      <c r="A35" s="2">
        <v>2010</v>
      </c>
      <c r="B35" s="153">
        <v>0.17856311100402389</v>
      </c>
    </row>
    <row r="36" spans="1:2">
      <c r="A36" s="2">
        <v>2011</v>
      </c>
      <c r="B36" s="153">
        <v>0.16758566061015226</v>
      </c>
    </row>
    <row r="37" spans="1:2">
      <c r="A37" s="2">
        <v>2012</v>
      </c>
      <c r="B37" s="153">
        <v>0.15328899579986283</v>
      </c>
    </row>
    <row r="38" spans="1:2">
      <c r="A38" s="2">
        <v>2013</v>
      </c>
      <c r="B38" s="153">
        <v>0.17822063294797888</v>
      </c>
    </row>
    <row r="39" spans="1:2">
      <c r="A39" s="2">
        <v>2014</v>
      </c>
      <c r="B39" s="153">
        <v>0.17305937567762411</v>
      </c>
    </row>
    <row r="40" spans="1:2">
      <c r="A40" s="2">
        <v>2015</v>
      </c>
      <c r="B40" s="153">
        <v>0.22085802539746824</v>
      </c>
    </row>
    <row r="41" spans="1:2">
      <c r="A41" s="2">
        <v>2016</v>
      </c>
      <c r="B41" s="153">
        <v>0.20264866509624807</v>
      </c>
    </row>
    <row r="42" spans="1:2" s="30" customFormat="1">
      <c r="A42" s="2">
        <v>2017</v>
      </c>
      <c r="B42" s="153">
        <v>0.20136847860540821</v>
      </c>
    </row>
    <row r="43" spans="1:2" ht="15.75" thickBot="1">
      <c r="A43" s="3">
        <v>2018</v>
      </c>
      <c r="B43" s="154">
        <v>0.19472221339918208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1"/>
  <sheetViews>
    <sheetView topLeftCell="A19" workbookViewId="0">
      <selection activeCell="C53" sqref="C53"/>
    </sheetView>
  </sheetViews>
  <sheetFormatPr defaultRowHeight="15"/>
  <cols>
    <col min="1" max="1" width="27" customWidth="1"/>
    <col min="2" max="2" width="9.5703125" customWidth="1"/>
    <col min="3" max="3" width="7.85546875" customWidth="1"/>
    <col min="4" max="4" width="8.5703125" customWidth="1"/>
    <col min="5" max="5" width="7.85546875" customWidth="1"/>
    <col min="7" max="7" width="7.28515625" customWidth="1"/>
    <col min="9" max="9" width="8.140625" customWidth="1"/>
    <col min="11" max="11" width="8.28515625" customWidth="1"/>
  </cols>
  <sheetData>
    <row r="1" spans="1:11" ht="15.75">
      <c r="A1" s="8" t="s">
        <v>87</v>
      </c>
      <c r="B1" s="7"/>
      <c r="C1" s="7"/>
      <c r="D1" s="7"/>
      <c r="E1" s="7"/>
      <c r="F1" s="7"/>
      <c r="G1" s="7"/>
      <c r="H1" s="7"/>
      <c r="I1" s="7"/>
      <c r="J1" s="7"/>
    </row>
    <row r="2" spans="1:11" ht="16.5" thickBot="1">
      <c r="A2" s="8"/>
      <c r="B2" s="7"/>
      <c r="C2" s="7"/>
      <c r="D2" s="7"/>
      <c r="E2" s="7"/>
      <c r="F2" s="7"/>
      <c r="G2" s="7"/>
      <c r="H2" s="7"/>
      <c r="I2" s="7"/>
      <c r="J2" s="7"/>
    </row>
    <row r="3" spans="1:11" ht="15.75">
      <c r="A3" s="9"/>
      <c r="B3" s="164">
        <v>2014</v>
      </c>
      <c r="C3" s="164"/>
      <c r="D3" s="164">
        <v>2015</v>
      </c>
      <c r="E3" s="164"/>
      <c r="F3" s="164">
        <v>2016</v>
      </c>
      <c r="G3" s="164"/>
      <c r="H3" s="164">
        <v>2017</v>
      </c>
      <c r="I3" s="164"/>
      <c r="J3" s="164">
        <v>2018</v>
      </c>
      <c r="K3" s="164"/>
    </row>
    <row r="4" spans="1:11" ht="16.5" thickBot="1">
      <c r="A4" s="10"/>
      <c r="B4" s="85" t="s">
        <v>28</v>
      </c>
      <c r="C4" s="85" t="s">
        <v>29</v>
      </c>
      <c r="D4" s="85" t="s">
        <v>28</v>
      </c>
      <c r="E4" s="85" t="s">
        <v>29</v>
      </c>
      <c r="F4" s="85" t="s">
        <v>28</v>
      </c>
      <c r="G4" s="85" t="s">
        <v>29</v>
      </c>
      <c r="H4" s="85" t="s">
        <v>28</v>
      </c>
      <c r="I4" s="85" t="s">
        <v>29</v>
      </c>
      <c r="J4" s="85" t="s">
        <v>28</v>
      </c>
      <c r="K4" s="85" t="s">
        <v>29</v>
      </c>
    </row>
    <row r="5" spans="1:11" s="160" customFormat="1" ht="15.75">
      <c r="A5" s="28" t="s">
        <v>30</v>
      </c>
      <c r="B5" s="157">
        <v>3578</v>
      </c>
      <c r="C5" s="158">
        <f>B5/3578*100</f>
        <v>100</v>
      </c>
      <c r="D5" s="157">
        <v>3890</v>
      </c>
      <c r="E5" s="158">
        <f>D5/3890*100</f>
        <v>100</v>
      </c>
      <c r="F5" s="157">
        <v>4086</v>
      </c>
      <c r="G5" s="159">
        <f>F5/4086*100</f>
        <v>100</v>
      </c>
      <c r="H5" s="157">
        <v>4543</v>
      </c>
      <c r="I5" s="159">
        <f>H5/4543*100</f>
        <v>100</v>
      </c>
      <c r="J5" s="157">
        <v>4417</v>
      </c>
      <c r="K5" s="158">
        <f>J5/4417*100</f>
        <v>100</v>
      </c>
    </row>
    <row r="6" spans="1:11" ht="15.75">
      <c r="A6" s="13" t="s">
        <v>11</v>
      </c>
      <c r="B6" s="12">
        <v>2916</v>
      </c>
      <c r="C6" s="26">
        <f t="shared" ref="C6:C22" si="0">B6/3578*100</f>
        <v>81.498043599776409</v>
      </c>
      <c r="D6" s="12">
        <v>3165</v>
      </c>
      <c r="E6" s="26">
        <f t="shared" ref="E6:E22" si="1">D6/3890*100</f>
        <v>81.362467866323911</v>
      </c>
      <c r="F6" s="12">
        <v>3273</v>
      </c>
      <c r="G6" s="27">
        <f t="shared" ref="G6:G22" si="2">F6/4086*100</f>
        <v>80.102790014684288</v>
      </c>
      <c r="H6" s="12">
        <v>3735</v>
      </c>
      <c r="I6" s="27">
        <f t="shared" ref="I6:I22" si="3">H6/4543*100</f>
        <v>82.214395773717811</v>
      </c>
      <c r="J6" s="12">
        <v>3696</v>
      </c>
      <c r="K6" s="26">
        <f t="shared" ref="K6:K22" si="4">J6/4417*100</f>
        <v>83.676703645007919</v>
      </c>
    </row>
    <row r="7" spans="1:11" ht="15.75">
      <c r="A7" s="13" t="s">
        <v>12</v>
      </c>
      <c r="B7" s="11">
        <v>4</v>
      </c>
      <c r="C7" s="26" t="s">
        <v>1</v>
      </c>
      <c r="D7" s="11">
        <v>6</v>
      </c>
      <c r="E7" s="26" t="s">
        <v>1</v>
      </c>
      <c r="F7" s="11">
        <v>8</v>
      </c>
      <c r="G7" s="27" t="s">
        <v>1</v>
      </c>
      <c r="H7" s="11">
        <v>5</v>
      </c>
      <c r="I7" s="27">
        <f t="shared" si="3"/>
        <v>0.11005943209333038</v>
      </c>
      <c r="J7" s="11">
        <v>3</v>
      </c>
      <c r="K7" s="26" t="s">
        <v>1</v>
      </c>
    </row>
    <row r="8" spans="1:11" ht="15.75">
      <c r="A8" s="13" t="s">
        <v>13</v>
      </c>
      <c r="B8" s="11">
        <v>0</v>
      </c>
      <c r="C8" s="26">
        <f t="shared" si="0"/>
        <v>0</v>
      </c>
      <c r="D8" s="11">
        <v>0</v>
      </c>
      <c r="E8" s="26">
        <f t="shared" si="1"/>
        <v>0</v>
      </c>
      <c r="F8" s="11">
        <v>1</v>
      </c>
      <c r="G8" s="27" t="s">
        <v>1</v>
      </c>
      <c r="H8" s="11">
        <v>0</v>
      </c>
      <c r="I8" s="27">
        <f t="shared" si="3"/>
        <v>0</v>
      </c>
      <c r="J8" s="11">
        <v>0</v>
      </c>
      <c r="K8" s="26">
        <f t="shared" si="4"/>
        <v>0</v>
      </c>
    </row>
    <row r="9" spans="1:11" ht="15.75">
      <c r="A9" s="25" t="s">
        <v>14</v>
      </c>
      <c r="B9" s="23">
        <v>0</v>
      </c>
      <c r="C9" s="26">
        <f t="shared" si="0"/>
        <v>0</v>
      </c>
      <c r="D9" s="23">
        <v>0</v>
      </c>
      <c r="E9" s="26">
        <f t="shared" si="1"/>
        <v>0</v>
      </c>
      <c r="F9" s="23">
        <v>0</v>
      </c>
      <c r="G9" s="27">
        <f t="shared" si="2"/>
        <v>0</v>
      </c>
      <c r="H9" s="23">
        <v>1</v>
      </c>
      <c r="I9" s="27">
        <f t="shared" si="3"/>
        <v>2.2011886418666079E-2</v>
      </c>
      <c r="J9" s="23">
        <v>2</v>
      </c>
      <c r="K9" s="26" t="s">
        <v>1</v>
      </c>
    </row>
    <row r="10" spans="1:11" ht="15.75">
      <c r="A10" s="14" t="s">
        <v>31</v>
      </c>
      <c r="B10" s="12">
        <v>52</v>
      </c>
      <c r="C10" s="26">
        <f t="shared" si="0"/>
        <v>1.4533258803801008</v>
      </c>
      <c r="D10" s="12">
        <v>37</v>
      </c>
      <c r="E10" s="26">
        <f t="shared" si="1"/>
        <v>0.95115681233933158</v>
      </c>
      <c r="F10" s="12">
        <v>43</v>
      </c>
      <c r="G10" s="27">
        <f t="shared" si="2"/>
        <v>1.0523739598629467</v>
      </c>
      <c r="H10" s="12">
        <v>30</v>
      </c>
      <c r="I10" s="27">
        <f t="shared" si="3"/>
        <v>0.66035659255998236</v>
      </c>
      <c r="J10" s="12">
        <v>28</v>
      </c>
      <c r="K10" s="26">
        <f t="shared" si="4"/>
        <v>0.6339144215530903</v>
      </c>
    </row>
    <row r="11" spans="1:11" ht="15.75">
      <c r="A11" s="13" t="s">
        <v>15</v>
      </c>
      <c r="B11" s="12">
        <v>1</v>
      </c>
      <c r="C11" s="26" t="s">
        <v>1</v>
      </c>
      <c r="D11" s="12">
        <v>2</v>
      </c>
      <c r="E11" s="26" t="s">
        <v>1</v>
      </c>
      <c r="F11" s="12">
        <v>1</v>
      </c>
      <c r="G11" s="27" t="s">
        <v>1</v>
      </c>
      <c r="H11" s="12">
        <v>5</v>
      </c>
      <c r="I11" s="27">
        <f t="shared" si="3"/>
        <v>0.11005943209333038</v>
      </c>
      <c r="J11" s="12">
        <v>1</v>
      </c>
      <c r="K11" s="26" t="s">
        <v>1</v>
      </c>
    </row>
    <row r="12" spans="1:11" ht="15.75">
      <c r="A12" s="13" t="s">
        <v>16</v>
      </c>
      <c r="B12" s="14">
        <v>0</v>
      </c>
      <c r="C12" s="26">
        <f t="shared" si="0"/>
        <v>0</v>
      </c>
      <c r="D12" s="14">
        <v>0</v>
      </c>
      <c r="E12" s="26" t="s">
        <v>1</v>
      </c>
      <c r="F12" s="14">
        <v>0</v>
      </c>
      <c r="G12" s="27">
        <f t="shared" si="2"/>
        <v>0</v>
      </c>
      <c r="H12" s="14">
        <v>1</v>
      </c>
      <c r="I12" s="27">
        <f t="shared" si="3"/>
        <v>2.2011886418666079E-2</v>
      </c>
      <c r="J12" s="14">
        <v>1</v>
      </c>
      <c r="K12" s="26" t="s">
        <v>1</v>
      </c>
    </row>
    <row r="13" spans="1:11" ht="15.75">
      <c r="A13" s="13" t="s">
        <v>17</v>
      </c>
      <c r="B13" s="11">
        <v>1</v>
      </c>
      <c r="C13" s="26" t="s">
        <v>1</v>
      </c>
      <c r="D13" s="11">
        <v>3</v>
      </c>
      <c r="E13" s="26" t="s">
        <v>1</v>
      </c>
      <c r="F13" s="11">
        <v>7</v>
      </c>
      <c r="G13" s="27" t="s">
        <v>1</v>
      </c>
      <c r="H13" s="11">
        <v>11</v>
      </c>
      <c r="I13" s="27">
        <f t="shared" si="3"/>
        <v>0.24213075060532688</v>
      </c>
      <c r="J13" s="11">
        <v>8</v>
      </c>
      <c r="K13" s="26" t="s">
        <v>1</v>
      </c>
    </row>
    <row r="14" spans="1:11" ht="15.75">
      <c r="A14" s="13" t="s">
        <v>18</v>
      </c>
      <c r="B14" s="11">
        <v>2</v>
      </c>
      <c r="C14" s="26" t="s">
        <v>1</v>
      </c>
      <c r="D14" s="11">
        <v>4</v>
      </c>
      <c r="E14" s="26" t="s">
        <v>1</v>
      </c>
      <c r="F14" s="11">
        <v>6</v>
      </c>
      <c r="G14" s="27" t="s">
        <v>1</v>
      </c>
      <c r="H14" s="11">
        <v>15</v>
      </c>
      <c r="I14" s="27">
        <f t="shared" si="3"/>
        <v>0.33017829627999118</v>
      </c>
      <c r="J14" s="11">
        <v>13</v>
      </c>
      <c r="K14" s="26" t="s">
        <v>1</v>
      </c>
    </row>
    <row r="15" spans="1:11" ht="15.75">
      <c r="A15" s="13" t="s">
        <v>19</v>
      </c>
      <c r="B15" s="11">
        <v>0</v>
      </c>
      <c r="C15" s="26">
        <f t="shared" si="0"/>
        <v>0</v>
      </c>
      <c r="D15" s="11">
        <v>1</v>
      </c>
      <c r="E15" s="26" t="s">
        <v>1</v>
      </c>
      <c r="F15" s="11">
        <v>5</v>
      </c>
      <c r="G15" s="27" t="s">
        <v>1</v>
      </c>
      <c r="H15" s="11">
        <v>1</v>
      </c>
      <c r="I15" s="27">
        <f t="shared" si="3"/>
        <v>2.2011886418666079E-2</v>
      </c>
      <c r="J15" s="11">
        <v>2</v>
      </c>
      <c r="K15" s="26" t="s">
        <v>1</v>
      </c>
    </row>
    <row r="16" spans="1:11" ht="15.75">
      <c r="A16" s="13" t="s">
        <v>20</v>
      </c>
      <c r="B16" s="11">
        <v>1</v>
      </c>
      <c r="C16" s="26" t="s">
        <v>1</v>
      </c>
      <c r="D16" s="11">
        <v>0</v>
      </c>
      <c r="E16" s="26">
        <f t="shared" si="1"/>
        <v>0</v>
      </c>
      <c r="F16" s="11">
        <v>0</v>
      </c>
      <c r="G16" s="27">
        <f t="shared" si="2"/>
        <v>0</v>
      </c>
      <c r="H16" s="11">
        <v>0</v>
      </c>
      <c r="I16" s="27">
        <f t="shared" si="3"/>
        <v>0</v>
      </c>
      <c r="J16" s="11">
        <v>2</v>
      </c>
      <c r="K16" s="26" t="s">
        <v>1</v>
      </c>
    </row>
    <row r="17" spans="1:18" ht="15.75">
      <c r="A17" s="13" t="s">
        <v>21</v>
      </c>
      <c r="B17" s="11">
        <v>63</v>
      </c>
      <c r="C17" s="26">
        <f t="shared" si="0"/>
        <v>1.7607602012297372</v>
      </c>
      <c r="D17" s="11">
        <v>56</v>
      </c>
      <c r="E17" s="26">
        <f t="shared" si="1"/>
        <v>1.4395886889460154</v>
      </c>
      <c r="F17" s="11">
        <v>65</v>
      </c>
      <c r="G17" s="27">
        <f t="shared" si="2"/>
        <v>1.5907978463044543</v>
      </c>
      <c r="H17" s="11">
        <v>62</v>
      </c>
      <c r="I17" s="27">
        <f t="shared" si="3"/>
        <v>1.364736957957297</v>
      </c>
      <c r="J17" s="11">
        <v>54</v>
      </c>
      <c r="K17" s="26">
        <f t="shared" si="4"/>
        <v>1.2225492415666741</v>
      </c>
    </row>
    <row r="18" spans="1:18" ht="15.75">
      <c r="A18" s="14" t="s">
        <v>36</v>
      </c>
      <c r="B18" s="11">
        <v>77</v>
      </c>
      <c r="C18" s="26">
        <f t="shared" si="0"/>
        <v>2.1520402459474566</v>
      </c>
      <c r="D18" s="11">
        <v>95</v>
      </c>
      <c r="E18" s="26">
        <f t="shared" si="1"/>
        <v>2.442159383033419</v>
      </c>
      <c r="F18" s="11">
        <v>133</v>
      </c>
      <c r="G18" s="27">
        <f t="shared" si="2"/>
        <v>3.2550171316691143</v>
      </c>
      <c r="H18" s="11">
        <v>159</v>
      </c>
      <c r="I18" s="27">
        <f t="shared" si="3"/>
        <v>3.4998899405679067</v>
      </c>
      <c r="J18" s="11">
        <v>152</v>
      </c>
      <c r="K18" s="26">
        <f t="shared" si="4"/>
        <v>3.4412497170024903</v>
      </c>
    </row>
    <row r="19" spans="1:18" ht="15.75">
      <c r="A19" s="13" t="s">
        <v>22</v>
      </c>
      <c r="B19" s="17">
        <v>86</v>
      </c>
      <c r="C19" s="26">
        <f t="shared" si="0"/>
        <v>2.4035774175517046</v>
      </c>
      <c r="D19" s="17">
        <v>83</v>
      </c>
      <c r="E19" s="26">
        <f t="shared" si="1"/>
        <v>2.1336760925449871</v>
      </c>
      <c r="F19" s="17">
        <v>71</v>
      </c>
      <c r="G19" s="27">
        <f t="shared" si="2"/>
        <v>1.7376407244248653</v>
      </c>
      <c r="H19" s="18">
        <v>77</v>
      </c>
      <c r="I19" s="27">
        <f t="shared" si="3"/>
        <v>1.6949152542372881</v>
      </c>
      <c r="J19" s="18">
        <v>79</v>
      </c>
      <c r="K19" s="26">
        <f t="shared" si="4"/>
        <v>1.7885442608105051</v>
      </c>
    </row>
    <row r="20" spans="1:18" ht="15.75">
      <c r="A20" s="13" t="s">
        <v>23</v>
      </c>
      <c r="B20" s="14">
        <v>0</v>
      </c>
      <c r="C20" s="26">
        <f t="shared" si="0"/>
        <v>0</v>
      </c>
      <c r="D20" s="14">
        <v>1</v>
      </c>
      <c r="E20" s="26" t="s">
        <v>1</v>
      </c>
      <c r="F20" s="14">
        <v>1</v>
      </c>
      <c r="G20" s="27" t="s">
        <v>1</v>
      </c>
      <c r="H20" s="14">
        <v>0</v>
      </c>
      <c r="I20" s="27">
        <f t="shared" si="3"/>
        <v>0</v>
      </c>
      <c r="J20" s="14">
        <v>0</v>
      </c>
      <c r="K20" s="26">
        <f t="shared" si="4"/>
        <v>0</v>
      </c>
    </row>
    <row r="21" spans="1:18" ht="30.75">
      <c r="A21" s="15" t="s">
        <v>32</v>
      </c>
      <c r="B21" s="14">
        <v>78</v>
      </c>
      <c r="C21" s="26">
        <f t="shared" si="0"/>
        <v>2.1799888205701508</v>
      </c>
      <c r="D21" s="14">
        <v>42</v>
      </c>
      <c r="E21" s="26">
        <f t="shared" si="1"/>
        <v>1.0796915167095116</v>
      </c>
      <c r="F21" s="14">
        <v>33</v>
      </c>
      <c r="G21" s="27">
        <f t="shared" si="2"/>
        <v>0.80763582966226144</v>
      </c>
      <c r="H21" s="14">
        <v>21</v>
      </c>
      <c r="I21" s="27" t="s">
        <v>1</v>
      </c>
      <c r="J21" s="14">
        <v>19</v>
      </c>
      <c r="K21" s="26" t="s">
        <v>1</v>
      </c>
    </row>
    <row r="22" spans="1:18" ht="31.5" thickBot="1">
      <c r="A22" s="16" t="s">
        <v>33</v>
      </c>
      <c r="B22" s="24">
        <v>297</v>
      </c>
      <c r="C22" s="155">
        <f t="shared" si="0"/>
        <v>8.3007266629401908</v>
      </c>
      <c r="D22" s="24">
        <v>393</v>
      </c>
      <c r="E22" s="155">
        <f t="shared" si="1"/>
        <v>10.102827763496144</v>
      </c>
      <c r="F22" s="24">
        <v>438</v>
      </c>
      <c r="G22" s="156">
        <f t="shared" si="2"/>
        <v>10.719530102790015</v>
      </c>
      <c r="H22" s="24">
        <v>416</v>
      </c>
      <c r="I22" s="156">
        <f t="shared" si="3"/>
        <v>9.1569447501650885</v>
      </c>
      <c r="J22" s="24">
        <v>349</v>
      </c>
      <c r="K22" s="155">
        <f t="shared" si="4"/>
        <v>7.9012904686438761</v>
      </c>
    </row>
    <row r="23" spans="1:18">
      <c r="A23" s="19" t="s">
        <v>34</v>
      </c>
    </row>
    <row r="24" spans="1:18">
      <c r="A24" s="19" t="s">
        <v>35</v>
      </c>
    </row>
    <row r="27" spans="1:18" ht="15.75">
      <c r="A27" s="36" t="s">
        <v>79</v>
      </c>
      <c r="B27" s="35"/>
      <c r="C27" s="35"/>
      <c r="D27" s="35"/>
      <c r="E27" s="35"/>
      <c r="F27" s="35"/>
      <c r="G27" s="35"/>
      <c r="H27" s="35"/>
      <c r="I27" s="35"/>
      <c r="J27" s="35"/>
      <c r="K27" s="35"/>
    </row>
    <row r="28" spans="1:18" ht="16.5" thickBot="1">
      <c r="A28" s="107"/>
      <c r="B28" s="109"/>
      <c r="C28" s="109"/>
      <c r="D28" s="109"/>
      <c r="E28" s="109"/>
      <c r="F28" s="109"/>
      <c r="G28" s="109"/>
      <c r="H28" s="109"/>
      <c r="I28" s="109"/>
      <c r="J28" s="109"/>
      <c r="K28" s="109"/>
      <c r="L28" s="30"/>
      <c r="M28" s="30"/>
      <c r="N28" s="30"/>
      <c r="O28" s="30"/>
      <c r="P28" s="30"/>
      <c r="Q28" s="30"/>
      <c r="R28" s="30"/>
    </row>
    <row r="29" spans="1:18" ht="15.75">
      <c r="A29" s="96"/>
      <c r="B29" s="163">
        <v>2014</v>
      </c>
      <c r="C29" s="163"/>
      <c r="D29" s="165">
        <v>2015</v>
      </c>
      <c r="E29" s="165"/>
      <c r="F29" s="163">
        <v>2016</v>
      </c>
      <c r="G29" s="163"/>
      <c r="H29" s="163">
        <v>2017</v>
      </c>
      <c r="I29" s="163"/>
      <c r="J29" s="163">
        <v>2018</v>
      </c>
      <c r="K29" s="163"/>
      <c r="L29" s="30"/>
    </row>
    <row r="30" spans="1:18" ht="16.5" thickBot="1">
      <c r="A30" s="105"/>
      <c r="B30" s="100" t="s">
        <v>28</v>
      </c>
      <c r="C30" s="100" t="s">
        <v>29</v>
      </c>
      <c r="D30" s="100" t="s">
        <v>28</v>
      </c>
      <c r="E30" s="100" t="s">
        <v>29</v>
      </c>
      <c r="F30" s="100" t="s">
        <v>28</v>
      </c>
      <c r="G30" s="100" t="s">
        <v>29</v>
      </c>
      <c r="H30" s="100" t="s">
        <v>28</v>
      </c>
      <c r="I30" s="100" t="s">
        <v>29</v>
      </c>
      <c r="J30" s="100" t="s">
        <v>28</v>
      </c>
      <c r="K30" s="72" t="s">
        <v>29</v>
      </c>
      <c r="L30" s="86"/>
    </row>
    <row r="31" spans="1:18" ht="15.75">
      <c r="A31" s="39" t="s">
        <v>37</v>
      </c>
      <c r="B31" s="39">
        <v>469</v>
      </c>
      <c r="C31" s="32">
        <f>B31/469*100</f>
        <v>100</v>
      </c>
      <c r="D31" s="39">
        <v>399</v>
      </c>
      <c r="E31" s="32">
        <f>D31/399*100</f>
        <v>100</v>
      </c>
      <c r="F31" s="39">
        <v>421</v>
      </c>
      <c r="G31" s="32">
        <f>F31/421*100</f>
        <v>100</v>
      </c>
      <c r="H31" s="39">
        <v>420</v>
      </c>
      <c r="I31" s="32">
        <f>H31/420*100</f>
        <v>100</v>
      </c>
      <c r="J31" s="39">
        <v>395</v>
      </c>
      <c r="K31" s="102">
        <f>(J31/395)*100</f>
        <v>100</v>
      </c>
      <c r="L31" s="21"/>
    </row>
    <row r="32" spans="1:18" ht="15.75">
      <c r="A32" s="104" t="s">
        <v>24</v>
      </c>
      <c r="B32" s="40">
        <v>0</v>
      </c>
      <c r="C32" s="161">
        <f t="shared" ref="C32:C34" si="5">B32/469*100</f>
        <v>0</v>
      </c>
      <c r="D32" s="40">
        <v>1</v>
      </c>
      <c r="E32" s="161">
        <f t="shared" ref="E32:E34" si="6">D32/399*100</f>
        <v>0.25062656641604009</v>
      </c>
      <c r="F32" s="40">
        <v>0</v>
      </c>
      <c r="G32" s="161">
        <f t="shared" ref="G32:G34" si="7">F32/421*100</f>
        <v>0</v>
      </c>
      <c r="H32" s="40">
        <v>3</v>
      </c>
      <c r="I32" s="161">
        <f t="shared" ref="I32:I34" si="8">H32/420*100</f>
        <v>0.7142857142857143</v>
      </c>
      <c r="J32" s="40">
        <v>2</v>
      </c>
      <c r="K32" s="161">
        <f t="shared" ref="K32:K34" si="9">(J32/395)*100</f>
        <v>0.50632911392405067</v>
      </c>
      <c r="L32" s="21"/>
    </row>
    <row r="33" spans="1:18" ht="15.75">
      <c r="A33" s="104" t="s">
        <v>25</v>
      </c>
      <c r="B33" s="40">
        <v>426</v>
      </c>
      <c r="C33" s="161">
        <f t="shared" si="5"/>
        <v>90.8315565031983</v>
      </c>
      <c r="D33" s="40">
        <v>393</v>
      </c>
      <c r="E33" s="161">
        <f t="shared" si="6"/>
        <v>98.496240601503757</v>
      </c>
      <c r="F33" s="40">
        <v>418</v>
      </c>
      <c r="G33" s="161">
        <f t="shared" si="7"/>
        <v>99.287410926365794</v>
      </c>
      <c r="H33" s="40">
        <v>413</v>
      </c>
      <c r="I33" s="161">
        <f t="shared" si="8"/>
        <v>98.333333333333329</v>
      </c>
      <c r="J33" s="40">
        <v>388</v>
      </c>
      <c r="K33" s="161">
        <f t="shared" si="9"/>
        <v>98.22784810126582</v>
      </c>
      <c r="L33" s="21"/>
    </row>
    <row r="34" spans="1:18" ht="45.75" thickBot="1">
      <c r="A34" s="90" t="s">
        <v>38</v>
      </c>
      <c r="B34" s="95">
        <v>43</v>
      </c>
      <c r="C34" s="92">
        <f t="shared" si="5"/>
        <v>9.1684434968017072</v>
      </c>
      <c r="D34" s="95">
        <v>5</v>
      </c>
      <c r="E34" s="92">
        <f t="shared" si="6"/>
        <v>1.2531328320802004</v>
      </c>
      <c r="F34" s="95">
        <v>3</v>
      </c>
      <c r="G34" s="92">
        <f t="shared" si="7"/>
        <v>0.71258907363420432</v>
      </c>
      <c r="H34" s="95">
        <v>4</v>
      </c>
      <c r="I34" s="92">
        <f t="shared" si="8"/>
        <v>0.95238095238095244</v>
      </c>
      <c r="J34" s="95">
        <v>5</v>
      </c>
      <c r="K34" s="92">
        <f t="shared" si="9"/>
        <v>1.2658227848101267</v>
      </c>
      <c r="L34" s="21"/>
    </row>
    <row r="35" spans="1:18" ht="15.75">
      <c r="K35" s="21"/>
      <c r="L35" s="82"/>
    </row>
    <row r="36" spans="1:18" ht="15.75">
      <c r="K36" s="21"/>
      <c r="L36" s="83"/>
    </row>
    <row r="37" spans="1:18" ht="15.75">
      <c r="A37" s="38" t="s">
        <v>88</v>
      </c>
      <c r="B37" s="37"/>
      <c r="C37" s="37"/>
      <c r="D37" s="37"/>
      <c r="E37" s="37"/>
      <c r="F37" s="37"/>
      <c r="G37" s="37"/>
      <c r="H37" s="37"/>
      <c r="I37" s="37"/>
      <c r="J37" s="37"/>
      <c r="K37" s="73"/>
      <c r="L37" s="84"/>
    </row>
    <row r="38" spans="1:18" ht="16.5" thickBot="1">
      <c r="A38" s="107"/>
      <c r="B38" s="109"/>
      <c r="C38" s="109"/>
      <c r="D38" s="109"/>
      <c r="E38" s="109"/>
      <c r="F38" s="109"/>
      <c r="G38" s="109"/>
      <c r="H38" s="109"/>
      <c r="I38" s="109"/>
      <c r="J38" s="109"/>
      <c r="K38" s="73"/>
      <c r="L38" s="84"/>
      <c r="M38" s="30"/>
      <c r="N38" s="30"/>
      <c r="O38" s="30"/>
      <c r="P38" s="30"/>
      <c r="Q38" s="30"/>
      <c r="R38" s="30"/>
    </row>
    <row r="39" spans="1:18" ht="15.75">
      <c r="A39" s="97"/>
      <c r="B39" s="163">
        <v>2014</v>
      </c>
      <c r="C39" s="163"/>
      <c r="D39" s="163">
        <v>2015</v>
      </c>
      <c r="E39" s="163"/>
      <c r="F39" s="163">
        <v>2016</v>
      </c>
      <c r="G39" s="163"/>
      <c r="H39" s="163">
        <v>2017</v>
      </c>
      <c r="I39" s="163"/>
      <c r="J39" s="163">
        <v>2018</v>
      </c>
      <c r="K39" s="163"/>
      <c r="L39" s="21"/>
    </row>
    <row r="40" spans="1:18" ht="16.5" thickBot="1">
      <c r="A40" s="105"/>
      <c r="B40" s="100" t="s">
        <v>28</v>
      </c>
      <c r="C40" s="100" t="s">
        <v>29</v>
      </c>
      <c r="D40" s="100" t="s">
        <v>28</v>
      </c>
      <c r="E40" s="100" t="s">
        <v>29</v>
      </c>
      <c r="F40" s="100" t="s">
        <v>28</v>
      </c>
      <c r="G40" s="100" t="s">
        <v>29</v>
      </c>
      <c r="H40" s="100" t="s">
        <v>28</v>
      </c>
      <c r="I40" s="100" t="s">
        <v>29</v>
      </c>
      <c r="J40" s="100" t="s">
        <v>28</v>
      </c>
      <c r="K40" s="72" t="s">
        <v>29</v>
      </c>
      <c r="L40" s="86"/>
    </row>
    <row r="41" spans="1:18" ht="15.75">
      <c r="A41" s="41" t="s">
        <v>70</v>
      </c>
      <c r="B41" s="41">
        <v>94</v>
      </c>
      <c r="C41" s="32">
        <v>100</v>
      </c>
      <c r="D41" s="41">
        <v>121</v>
      </c>
      <c r="E41" s="32">
        <v>100</v>
      </c>
      <c r="F41" s="41">
        <v>112</v>
      </c>
      <c r="G41" s="32">
        <v>100</v>
      </c>
      <c r="H41" s="41">
        <v>112</v>
      </c>
      <c r="I41" s="32">
        <v>100</v>
      </c>
      <c r="J41" s="41">
        <v>109</v>
      </c>
      <c r="K41" s="108">
        <v>100</v>
      </c>
      <c r="L41" s="21"/>
    </row>
    <row r="42" spans="1:18" ht="15.75">
      <c r="A42" s="42" t="s">
        <v>39</v>
      </c>
      <c r="B42" s="42">
        <v>40</v>
      </c>
      <c r="C42" s="29">
        <v>42.553191489361701</v>
      </c>
      <c r="D42" s="42">
        <v>38</v>
      </c>
      <c r="E42" s="29">
        <v>31.404958677685951</v>
      </c>
      <c r="F42" s="42">
        <v>36</v>
      </c>
      <c r="G42" s="29">
        <v>32.142857142857146</v>
      </c>
      <c r="H42" s="42">
        <v>38</v>
      </c>
      <c r="I42" s="29">
        <v>33.928571428571431</v>
      </c>
      <c r="J42" s="42">
        <v>43</v>
      </c>
      <c r="K42" s="106">
        <v>39.449541284403672</v>
      </c>
      <c r="L42" s="21"/>
    </row>
    <row r="43" spans="1:18" ht="15.75">
      <c r="A43" s="42" t="s">
        <v>40</v>
      </c>
      <c r="B43" s="42">
        <v>31</v>
      </c>
      <c r="C43" s="29">
        <v>32.978723404255319</v>
      </c>
      <c r="D43" s="42">
        <v>64</v>
      </c>
      <c r="E43" s="29">
        <v>52.892561983471076</v>
      </c>
      <c r="F43" s="42">
        <v>62</v>
      </c>
      <c r="G43" s="29">
        <v>55.357142857142861</v>
      </c>
      <c r="H43" s="42">
        <v>49</v>
      </c>
      <c r="I43" s="29">
        <v>43.75</v>
      </c>
      <c r="J43" s="42">
        <v>49</v>
      </c>
      <c r="K43" s="106">
        <v>44.954128440366972</v>
      </c>
      <c r="L43" s="21"/>
    </row>
    <row r="44" spans="1:18" ht="15.75">
      <c r="A44" s="34" t="s">
        <v>41</v>
      </c>
      <c r="B44" s="33">
        <v>13</v>
      </c>
      <c r="C44" s="29">
        <v>13.829787234042554</v>
      </c>
      <c r="D44" s="33">
        <v>12</v>
      </c>
      <c r="E44" s="29">
        <v>9.9173553719008272</v>
      </c>
      <c r="F44" s="33">
        <v>9</v>
      </c>
      <c r="G44" s="29">
        <v>8.0357142857142865</v>
      </c>
      <c r="H44" s="33">
        <v>9</v>
      </c>
      <c r="I44" s="29">
        <v>8.0357142857142865</v>
      </c>
      <c r="J44" s="33">
        <v>10</v>
      </c>
      <c r="K44" s="106">
        <v>9.1743119266055047</v>
      </c>
      <c r="L44" s="21"/>
    </row>
    <row r="45" spans="1:18" ht="15.75">
      <c r="A45" s="42" t="s">
        <v>42</v>
      </c>
      <c r="B45" s="42">
        <v>8</v>
      </c>
      <c r="C45" s="29">
        <v>8.5106382978723403</v>
      </c>
      <c r="D45" s="42">
        <v>4</v>
      </c>
      <c r="E45" s="29">
        <v>3.3057851239669422</v>
      </c>
      <c r="F45" s="42">
        <v>4</v>
      </c>
      <c r="G45" s="29">
        <v>3.5714285714285712</v>
      </c>
      <c r="H45" s="42">
        <v>10</v>
      </c>
      <c r="I45" s="29">
        <v>8.9285714285714288</v>
      </c>
      <c r="J45" s="42">
        <v>2</v>
      </c>
      <c r="K45" s="106">
        <v>1.834862385321101</v>
      </c>
      <c r="L45" s="21"/>
    </row>
    <row r="46" spans="1:18" ht="16.5" thickBot="1">
      <c r="A46" s="105" t="s">
        <v>43</v>
      </c>
      <c r="B46" s="105">
        <v>2</v>
      </c>
      <c r="C46" s="89">
        <v>2.1276595744680851</v>
      </c>
      <c r="D46" s="105">
        <v>3</v>
      </c>
      <c r="E46" s="89">
        <v>2.4793388429752068</v>
      </c>
      <c r="F46" s="105">
        <v>1</v>
      </c>
      <c r="G46" s="89">
        <v>0.89285714285714279</v>
      </c>
      <c r="H46" s="105">
        <v>6</v>
      </c>
      <c r="I46" s="89">
        <v>5.3571428571428568</v>
      </c>
      <c r="J46" s="105">
        <v>5</v>
      </c>
      <c r="K46" s="89">
        <v>4.5871559633027523</v>
      </c>
      <c r="L46" s="21"/>
    </row>
    <row r="47" spans="1:18" ht="15.75">
      <c r="K47" s="21"/>
      <c r="L47" s="84"/>
    </row>
    <row r="48" spans="1:18" ht="15.75">
      <c r="K48" s="21"/>
      <c r="L48" s="84"/>
    </row>
    <row r="49" spans="11:12" ht="15.75">
      <c r="K49" s="21"/>
      <c r="L49" s="84"/>
    </row>
    <row r="50" spans="11:12" ht="15.75">
      <c r="K50" s="21"/>
      <c r="L50" s="84"/>
    </row>
    <row r="51" spans="11:12" ht="15.75">
      <c r="K51" s="21"/>
      <c r="L51" s="84"/>
    </row>
  </sheetData>
  <mergeCells count="15">
    <mergeCell ref="J3:K3"/>
    <mergeCell ref="B29:C29"/>
    <mergeCell ref="D29:E29"/>
    <mergeCell ref="F29:G29"/>
    <mergeCell ref="H29:I29"/>
    <mergeCell ref="J29:K29"/>
    <mergeCell ref="B3:C3"/>
    <mergeCell ref="D3:E3"/>
    <mergeCell ref="F3:G3"/>
    <mergeCell ref="H3:I3"/>
    <mergeCell ref="J39:K39"/>
    <mergeCell ref="B39:C39"/>
    <mergeCell ref="D39:E39"/>
    <mergeCell ref="F39:G39"/>
    <mergeCell ref="H39:I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3"/>
  <sheetViews>
    <sheetView workbookViewId="0">
      <selection activeCell="B43" sqref="B43:C43"/>
    </sheetView>
  </sheetViews>
  <sheetFormatPr defaultRowHeight="15"/>
  <cols>
    <col min="1" max="1" width="21.28515625" customWidth="1"/>
    <col min="2" max="2" width="17.7109375" customWidth="1"/>
    <col min="3" max="3" width="15.140625" customWidth="1"/>
  </cols>
  <sheetData>
    <row r="1" spans="1:3" ht="15.75">
      <c r="A1" s="53" t="s">
        <v>80</v>
      </c>
      <c r="B1" s="43"/>
      <c r="C1" s="43"/>
    </row>
    <row r="2" spans="1:3" ht="15.75" thickBot="1">
      <c r="A2" s="43"/>
      <c r="B2" s="43"/>
      <c r="C2" s="43"/>
    </row>
    <row r="3" spans="1:3" ht="15.75">
      <c r="A3" s="45"/>
      <c r="B3" s="166" t="s">
        <v>44</v>
      </c>
      <c r="C3" s="166"/>
    </row>
    <row r="4" spans="1:3" ht="16.5" thickBot="1">
      <c r="A4" s="51" t="s">
        <v>0</v>
      </c>
      <c r="B4" s="46" t="s">
        <v>9</v>
      </c>
      <c r="C4" s="46" t="s">
        <v>10</v>
      </c>
    </row>
    <row r="5" spans="1:3">
      <c r="A5" s="49" t="s">
        <v>1</v>
      </c>
      <c r="B5" s="50">
        <v>8.6949520972546495</v>
      </c>
      <c r="C5" s="50">
        <v>12.831911129849775</v>
      </c>
    </row>
    <row r="6" spans="1:3">
      <c r="A6" s="49" t="s">
        <v>2</v>
      </c>
      <c r="B6" s="48">
        <v>2.7273781032448978</v>
      </c>
      <c r="C6" s="48">
        <v>2.23191143775415</v>
      </c>
    </row>
    <row r="7" spans="1:3">
      <c r="A7" s="49" t="s">
        <v>3</v>
      </c>
      <c r="B7" s="48">
        <v>1.2791203373156612</v>
      </c>
      <c r="C7" s="48">
        <v>1.6630320178010949</v>
      </c>
    </row>
    <row r="8" spans="1:3">
      <c r="A8" s="49" t="s">
        <v>4</v>
      </c>
      <c r="B8" s="48">
        <v>1.0649307043326393</v>
      </c>
      <c r="C8" s="48">
        <v>1.8476895833817606</v>
      </c>
    </row>
    <row r="9" spans="1:3">
      <c r="A9" s="49" t="s">
        <v>5</v>
      </c>
      <c r="B9" s="48">
        <v>1.8453306321478171</v>
      </c>
      <c r="C9" s="48">
        <v>1.7854477637964199</v>
      </c>
    </row>
    <row r="10" spans="1:3">
      <c r="A10" s="49" t="s">
        <v>6</v>
      </c>
      <c r="B10" s="48">
        <v>5.7813716496951288</v>
      </c>
      <c r="C10" s="48">
        <v>7.5979627838482875</v>
      </c>
    </row>
    <row r="11" spans="1:3">
      <c r="A11" s="52" t="s">
        <v>7</v>
      </c>
      <c r="B11" s="48">
        <v>13.905628755171589</v>
      </c>
      <c r="C11" s="48">
        <v>23.513025766981421</v>
      </c>
    </row>
    <row r="12" spans="1:3" ht="16.5" thickBot="1">
      <c r="A12" s="44" t="s">
        <v>45</v>
      </c>
      <c r="B12" s="47">
        <v>23.398423149744254</v>
      </c>
      <c r="C12" s="47">
        <v>59.509514191021999</v>
      </c>
    </row>
    <row r="13" spans="1:3" ht="16.5" thickBot="1">
      <c r="A13" s="51" t="s">
        <v>8</v>
      </c>
      <c r="B13" s="54">
        <v>6.1428715349294487</v>
      </c>
      <c r="C13" s="54">
        <v>9.6646147371568141</v>
      </c>
    </row>
    <row r="16" spans="1:3" ht="15.75">
      <c r="A16" s="53" t="s">
        <v>81</v>
      </c>
      <c r="B16" s="43"/>
      <c r="C16" s="43"/>
    </row>
    <row r="17" spans="1:3" ht="15.75" thickBot="1">
      <c r="A17" s="43"/>
      <c r="B17" s="43"/>
      <c r="C17" s="43"/>
    </row>
    <row r="18" spans="1:3" ht="15.75">
      <c r="A18" s="45"/>
      <c r="B18" s="166" t="s">
        <v>44</v>
      </c>
      <c r="C18" s="166"/>
    </row>
    <row r="19" spans="1:3" ht="16.5" thickBot="1">
      <c r="A19" s="51" t="s">
        <v>0</v>
      </c>
      <c r="B19" s="46" t="s">
        <v>9</v>
      </c>
      <c r="C19" s="46" t="s">
        <v>10</v>
      </c>
    </row>
    <row r="20" spans="1:3">
      <c r="A20" s="49" t="s">
        <v>1</v>
      </c>
      <c r="B20" s="50">
        <v>0.64407052572256662</v>
      </c>
      <c r="C20" s="50">
        <v>1.8331301614071109</v>
      </c>
    </row>
    <row r="21" spans="1:3">
      <c r="A21" s="49" t="s">
        <v>2</v>
      </c>
      <c r="B21" s="48">
        <v>1.3636890516224489</v>
      </c>
      <c r="C21" s="48">
        <v>1.079957147300395</v>
      </c>
    </row>
    <row r="22" spans="1:3">
      <c r="A22" s="49" t="s">
        <v>3</v>
      </c>
      <c r="B22" s="48">
        <v>0</v>
      </c>
      <c r="C22" s="48">
        <v>0.22173760237347931</v>
      </c>
    </row>
    <row r="23" spans="1:3">
      <c r="A23" s="49" t="s">
        <v>4</v>
      </c>
      <c r="B23" s="48">
        <v>6.2642982607802308E-2</v>
      </c>
      <c r="C23" s="48">
        <v>0.29801444893254203</v>
      </c>
    </row>
    <row r="24" spans="1:3">
      <c r="A24" s="49" t="s">
        <v>5</v>
      </c>
      <c r="B24" s="48">
        <v>0.53940433862782344</v>
      </c>
      <c r="C24" s="48">
        <v>0.29757462729940332</v>
      </c>
    </row>
    <row r="25" spans="1:3">
      <c r="A25" s="49" t="s">
        <v>6</v>
      </c>
      <c r="B25" s="48">
        <v>0.99109228280487927</v>
      </c>
      <c r="C25" s="48">
        <v>0.9621256411576975</v>
      </c>
    </row>
    <row r="26" spans="1:3">
      <c r="A26" s="52" t="s">
        <v>7</v>
      </c>
      <c r="B26" s="48">
        <v>1.0429221566378692</v>
      </c>
      <c r="C26" s="48">
        <v>1.3478804579798267</v>
      </c>
    </row>
    <row r="27" spans="1:3" ht="16.5" thickBot="1">
      <c r="A27" s="44" t="s">
        <v>45</v>
      </c>
      <c r="B27" s="47">
        <v>0.79125102438748685</v>
      </c>
      <c r="C27" s="47">
        <v>1.3145687077031198</v>
      </c>
    </row>
    <row r="28" spans="1:3" ht="16.5" thickBot="1">
      <c r="A28" s="51" t="s">
        <v>8</v>
      </c>
      <c r="B28" s="54">
        <v>0.71001562882163261</v>
      </c>
      <c r="C28" s="54">
        <v>0.6939439153081931</v>
      </c>
    </row>
    <row r="31" spans="1:3" ht="15.75">
      <c r="A31" s="53" t="s">
        <v>82</v>
      </c>
      <c r="B31" s="43"/>
      <c r="C31" s="43"/>
    </row>
    <row r="32" spans="1:3" ht="15.75" thickBot="1">
      <c r="A32" s="43"/>
      <c r="B32" s="43"/>
      <c r="C32" s="43"/>
    </row>
    <row r="33" spans="1:3" ht="15.75">
      <c r="A33" s="45"/>
      <c r="B33" s="166" t="s">
        <v>44</v>
      </c>
      <c r="C33" s="166"/>
    </row>
    <row r="34" spans="1:3" ht="16.5" thickBot="1">
      <c r="A34" s="51" t="s">
        <v>0</v>
      </c>
      <c r="B34" s="46" t="s">
        <v>9</v>
      </c>
      <c r="C34" s="46" t="s">
        <v>10</v>
      </c>
    </row>
    <row r="35" spans="1:3">
      <c r="A35" s="49" t="s">
        <v>1</v>
      </c>
      <c r="B35" s="50">
        <v>0</v>
      </c>
      <c r="C35" s="50">
        <v>0.91656508070355547</v>
      </c>
    </row>
    <row r="36" spans="1:3">
      <c r="A36" s="49" t="s">
        <v>2</v>
      </c>
      <c r="B36" s="48">
        <v>7.5760502867913831E-2</v>
      </c>
      <c r="C36" s="48">
        <v>0.28798857261343869</v>
      </c>
    </row>
    <row r="37" spans="1:3">
      <c r="A37" s="49" t="s">
        <v>3</v>
      </c>
      <c r="B37" s="48">
        <v>0.11628366702869648</v>
      </c>
      <c r="C37" s="48">
        <v>0.11086880118673965</v>
      </c>
    </row>
    <row r="38" spans="1:3">
      <c r="A38" s="49" t="s">
        <v>4</v>
      </c>
      <c r="B38" s="48">
        <v>0</v>
      </c>
      <c r="C38" s="48">
        <v>0</v>
      </c>
    </row>
    <row r="39" spans="1:3">
      <c r="A39" s="49" t="s">
        <v>5</v>
      </c>
      <c r="B39" s="48">
        <v>0.12302204214318782</v>
      </c>
      <c r="C39" s="48">
        <v>0.13018889944348894</v>
      </c>
    </row>
    <row r="40" spans="1:3">
      <c r="A40" s="49" t="s">
        <v>6</v>
      </c>
      <c r="B40" s="48">
        <v>0.17894721772865876</v>
      </c>
      <c r="C40" s="48">
        <v>0.22638250380181119</v>
      </c>
    </row>
    <row r="41" spans="1:3">
      <c r="A41" s="52" t="s">
        <v>7</v>
      </c>
      <c r="B41" s="48">
        <v>0.34764071887928971</v>
      </c>
      <c r="C41" s="48">
        <v>0.1872056191638648</v>
      </c>
    </row>
    <row r="42" spans="1:3" ht="16.5" thickBot="1">
      <c r="A42" s="44" t="s">
        <v>45</v>
      </c>
      <c r="B42" s="47">
        <v>0.45214344250713534</v>
      </c>
      <c r="C42" s="47">
        <v>0.70784468876321838</v>
      </c>
    </row>
    <row r="43" spans="1:3" ht="16.5" thickBot="1">
      <c r="A43" s="51" t="s">
        <v>8</v>
      </c>
      <c r="B43" s="54">
        <v>0.19091907995870758</v>
      </c>
      <c r="C43" s="54">
        <v>0.22316128662639426</v>
      </c>
    </row>
  </sheetData>
  <mergeCells count="3">
    <mergeCell ref="B3:C3"/>
    <mergeCell ref="B18:C18"/>
    <mergeCell ref="B33:C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election activeCell="A2" sqref="A2"/>
    </sheetView>
  </sheetViews>
  <sheetFormatPr defaultRowHeight="15"/>
  <cols>
    <col min="1" max="1" width="22.5703125" customWidth="1"/>
    <col min="2" max="2" width="23.42578125" customWidth="1"/>
    <col min="3" max="3" width="29" customWidth="1"/>
    <col min="4" max="4" width="30.140625" customWidth="1"/>
  </cols>
  <sheetData>
    <row r="1" spans="1:4" ht="15.75">
      <c r="A1" s="64" t="s">
        <v>84</v>
      </c>
      <c r="B1" s="55"/>
      <c r="C1" s="55"/>
      <c r="D1" s="55"/>
    </row>
    <row r="2" spans="1:4" ht="15.75" thickBot="1">
      <c r="A2" s="55"/>
      <c r="B2" s="55"/>
      <c r="C2" s="55"/>
      <c r="D2" s="55"/>
    </row>
    <row r="3" spans="1:4" ht="15.75">
      <c r="A3" s="57"/>
      <c r="B3" s="166" t="s">
        <v>44</v>
      </c>
      <c r="C3" s="166"/>
      <c r="D3" s="166"/>
    </row>
    <row r="4" spans="1:4" ht="16.5" thickBot="1">
      <c r="A4" s="62" t="s">
        <v>0</v>
      </c>
      <c r="B4" s="93" t="s">
        <v>47</v>
      </c>
      <c r="C4" s="93" t="s">
        <v>48</v>
      </c>
      <c r="D4" s="98" t="s">
        <v>46</v>
      </c>
    </row>
    <row r="5" spans="1:4">
      <c r="A5" s="60" t="s">
        <v>1</v>
      </c>
      <c r="B5" s="66">
        <v>10.817861700693284</v>
      </c>
      <c r="C5" s="61">
        <v>1.2542448348629893</v>
      </c>
      <c r="D5" s="61">
        <v>0.470341813073621</v>
      </c>
    </row>
    <row r="6" spans="1:4">
      <c r="A6" s="60" t="s">
        <v>2</v>
      </c>
      <c r="B6" s="66">
        <v>2.4733350486711729</v>
      </c>
      <c r="C6" s="59">
        <v>1.2182098000917718</v>
      </c>
      <c r="D6" s="59">
        <v>0.18457724243814724</v>
      </c>
    </row>
    <row r="7" spans="1:4">
      <c r="A7" s="60" t="s">
        <v>3</v>
      </c>
      <c r="B7" s="66">
        <v>1.4756520253607825</v>
      </c>
      <c r="C7" s="59">
        <v>0.11351169425852174</v>
      </c>
      <c r="D7" s="59">
        <v>0.11351169425852174</v>
      </c>
    </row>
    <row r="8" spans="1:4">
      <c r="A8" s="60" t="s">
        <v>4</v>
      </c>
      <c r="B8" s="66">
        <v>1.4660432317823513</v>
      </c>
      <c r="C8" s="59">
        <v>0.18325540397279391</v>
      </c>
      <c r="D8" s="59">
        <v>0</v>
      </c>
    </row>
    <row r="9" spans="1:4">
      <c r="A9" s="60" t="s">
        <v>5</v>
      </c>
      <c r="B9" s="66">
        <v>1.8151274409418738</v>
      </c>
      <c r="C9" s="59">
        <v>0.41743240889877714</v>
      </c>
      <c r="D9" s="59">
        <v>0.12663679820524701</v>
      </c>
    </row>
    <row r="10" spans="1:4">
      <c r="A10" s="60" t="s">
        <v>6</v>
      </c>
      <c r="B10" s="66">
        <v>6.6771808426169637</v>
      </c>
      <c r="C10" s="59">
        <v>0.97680806475065296</v>
      </c>
      <c r="D10" s="59">
        <v>0.20233881341263527</v>
      </c>
    </row>
    <row r="11" spans="1:4">
      <c r="A11" s="63" t="s">
        <v>7</v>
      </c>
      <c r="B11" s="66">
        <v>18.531227190862445</v>
      </c>
      <c r="C11" s="59">
        <v>1.1897480492187951</v>
      </c>
      <c r="D11" s="59">
        <v>0.27039728391336254</v>
      </c>
    </row>
    <row r="12" spans="1:4" ht="16.5" thickBot="1">
      <c r="A12" s="56" t="s">
        <v>45</v>
      </c>
      <c r="B12" s="58">
        <v>38.818098992629309</v>
      </c>
      <c r="C12" s="58">
        <v>1.0147111527550488</v>
      </c>
      <c r="D12" s="58">
        <v>0.561329573864495</v>
      </c>
    </row>
    <row r="13" spans="1:4" ht="16.5" thickBot="1">
      <c r="A13" s="62" t="s">
        <v>8</v>
      </c>
      <c r="B13" s="65">
        <v>7.8907157484787822</v>
      </c>
      <c r="C13" s="65">
        <v>0.7056447182814396</v>
      </c>
      <c r="D13" s="65">
        <v>0.20681911461723693</v>
      </c>
    </row>
  </sheetData>
  <mergeCells count="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5"/>
  <sheetViews>
    <sheetView workbookViewId="0">
      <selection activeCell="K25" sqref="K25"/>
    </sheetView>
  </sheetViews>
  <sheetFormatPr defaultRowHeight="15"/>
  <cols>
    <col min="1" max="1" width="25.140625" customWidth="1"/>
    <col min="2" max="2" width="10.7109375" customWidth="1"/>
    <col min="3" max="3" width="8.85546875" customWidth="1"/>
    <col min="4" max="4" width="9.140625" customWidth="1"/>
    <col min="5" max="5" width="9.28515625" customWidth="1"/>
    <col min="6" max="6" width="8.85546875" customWidth="1"/>
    <col min="7" max="7" width="8.7109375" customWidth="1"/>
    <col min="8" max="8" width="9.28515625" customWidth="1"/>
    <col min="9" max="9" width="8.7109375" customWidth="1"/>
    <col min="10" max="10" width="10" customWidth="1"/>
  </cols>
  <sheetData>
    <row r="1" spans="1:13" ht="15.75">
      <c r="A1" s="68" t="s">
        <v>83</v>
      </c>
      <c r="B1" s="67"/>
      <c r="C1" s="67"/>
      <c r="D1" s="67"/>
      <c r="E1" s="67"/>
      <c r="F1" s="67"/>
      <c r="G1" s="67"/>
      <c r="H1" s="67"/>
      <c r="I1" s="67"/>
      <c r="J1" s="67"/>
    </row>
    <row r="2" spans="1:13" ht="15.75" thickBot="1">
      <c r="A2" s="30"/>
      <c r="B2" s="30"/>
      <c r="C2" s="30"/>
      <c r="D2" s="30"/>
      <c r="E2" s="30"/>
      <c r="F2" s="30"/>
      <c r="G2" s="30"/>
      <c r="H2" s="30"/>
      <c r="I2" s="30"/>
      <c r="J2" s="30"/>
    </row>
    <row r="3" spans="1:13" ht="16.5" thickBot="1">
      <c r="A3" s="69"/>
      <c r="B3" s="167">
        <v>2015</v>
      </c>
      <c r="C3" s="167"/>
      <c r="D3" s="167"/>
      <c r="E3" s="167">
        <v>2016</v>
      </c>
      <c r="F3" s="167"/>
      <c r="G3" s="167"/>
      <c r="H3" s="167">
        <v>2017</v>
      </c>
      <c r="I3" s="167"/>
      <c r="J3" s="168"/>
      <c r="K3" s="167">
        <v>2018</v>
      </c>
      <c r="L3" s="167"/>
      <c r="M3" s="168"/>
    </row>
    <row r="4" spans="1:13" ht="16.5" thickBot="1">
      <c r="A4" s="91" t="s">
        <v>49</v>
      </c>
      <c r="B4" s="143" t="s">
        <v>67</v>
      </c>
      <c r="C4" s="145" t="s">
        <v>68</v>
      </c>
      <c r="D4" s="151" t="s">
        <v>69</v>
      </c>
      <c r="E4" s="144" t="s">
        <v>67</v>
      </c>
      <c r="F4" s="146" t="s">
        <v>68</v>
      </c>
      <c r="G4" s="152" t="s">
        <v>69</v>
      </c>
      <c r="H4" s="142" t="s">
        <v>67</v>
      </c>
      <c r="I4" s="146" t="s">
        <v>68</v>
      </c>
      <c r="J4" s="150" t="s">
        <v>69</v>
      </c>
      <c r="K4" s="142" t="s">
        <v>67</v>
      </c>
      <c r="L4" s="146" t="s">
        <v>68</v>
      </c>
      <c r="M4" s="150" t="s">
        <v>69</v>
      </c>
    </row>
    <row r="5" spans="1:13">
      <c r="A5" s="70" t="s">
        <v>50</v>
      </c>
      <c r="B5" s="94">
        <v>95.679363274587843</v>
      </c>
      <c r="C5" s="116">
        <v>0.28425241614553726</v>
      </c>
      <c r="D5" s="88">
        <v>4.0363843092666292</v>
      </c>
      <c r="E5" s="128">
        <v>96.257901390644747</v>
      </c>
      <c r="F5" s="120">
        <v>0.25284450063211128</v>
      </c>
      <c r="G5" s="99">
        <v>3.4892541087231352</v>
      </c>
      <c r="H5" s="94">
        <v>95.416383027002496</v>
      </c>
      <c r="I5" s="116">
        <v>0.2269117313365101</v>
      </c>
      <c r="J5" s="119">
        <v>4.3567052416609933</v>
      </c>
      <c r="K5" s="94">
        <v>95.273748245203564</v>
      </c>
      <c r="L5" s="116">
        <v>0.16378100140383717</v>
      </c>
      <c r="M5" s="119">
        <v>4.5624707533926063</v>
      </c>
    </row>
    <row r="6" spans="1:13">
      <c r="A6" s="71" t="s">
        <v>51</v>
      </c>
      <c r="B6" s="126">
        <v>90.334679746105024</v>
      </c>
      <c r="C6" s="114">
        <v>2.2504327755337563</v>
      </c>
      <c r="D6" s="123">
        <v>7.4148874783612237</v>
      </c>
      <c r="E6" s="125">
        <v>90.316004077471973</v>
      </c>
      <c r="F6" s="121">
        <v>2.4974515800203876</v>
      </c>
      <c r="G6" s="118">
        <v>7.186544342507645</v>
      </c>
      <c r="H6" s="126">
        <v>89.405803777061266</v>
      </c>
      <c r="I6" s="114">
        <v>2.3952095808383236</v>
      </c>
      <c r="J6" s="119">
        <v>8.1989866421004152</v>
      </c>
      <c r="K6" s="126">
        <v>91.126927639383155</v>
      </c>
      <c r="L6" s="114">
        <v>0.68801897983392646</v>
      </c>
      <c r="M6" s="119">
        <v>8.185053380782918</v>
      </c>
    </row>
    <row r="7" spans="1:13">
      <c r="A7" s="71" t="s">
        <v>52</v>
      </c>
      <c r="B7" s="126">
        <v>93.357058125741403</v>
      </c>
      <c r="C7" s="114">
        <v>0.68208778173190987</v>
      </c>
      <c r="D7" s="123">
        <v>5.9608540925266906</v>
      </c>
      <c r="E7" s="125">
        <v>92.759706190975862</v>
      </c>
      <c r="F7" s="121">
        <v>0.78698845750262325</v>
      </c>
      <c r="G7" s="118">
        <v>6.4533053515215117</v>
      </c>
      <c r="H7" s="126">
        <v>92.436776175844955</v>
      </c>
      <c r="I7" s="114">
        <v>0.92176790356889615</v>
      </c>
      <c r="J7" s="119">
        <v>6.6414559205861492</v>
      </c>
      <c r="K7" s="126">
        <v>93.262752646775752</v>
      </c>
      <c r="L7" s="114">
        <v>0.33686236766121269</v>
      </c>
      <c r="M7" s="119">
        <v>6.4003849855630417</v>
      </c>
    </row>
    <row r="8" spans="1:13">
      <c r="A8" s="71" t="s">
        <v>53</v>
      </c>
      <c r="B8" s="126">
        <v>92.400589101620028</v>
      </c>
      <c r="C8" s="114">
        <v>2.5331369661266567</v>
      </c>
      <c r="D8" s="123">
        <v>5.0662739322533135</v>
      </c>
      <c r="E8" s="125">
        <v>91.458333333333329</v>
      </c>
      <c r="F8" s="121">
        <v>2.96875</v>
      </c>
      <c r="G8" s="118">
        <v>5.572916666666667</v>
      </c>
      <c r="H8" s="126">
        <v>89.909323413159726</v>
      </c>
      <c r="I8" s="114">
        <v>3.6735642873750294</v>
      </c>
      <c r="J8" s="119">
        <v>6.4171122994652414</v>
      </c>
      <c r="K8" s="126">
        <v>90.47846889952153</v>
      </c>
      <c r="L8" s="114">
        <v>3.6842105263157889</v>
      </c>
      <c r="M8" s="119">
        <v>5.8373205741626792</v>
      </c>
    </row>
    <row r="9" spans="1:13" ht="15.75">
      <c r="A9" s="74" t="s">
        <v>56</v>
      </c>
      <c r="B9" s="126">
        <v>87.66876687668767</v>
      </c>
      <c r="C9" s="114">
        <v>2.7002700270027002</v>
      </c>
      <c r="D9" s="123">
        <v>9.63096309630963</v>
      </c>
      <c r="E9" s="125">
        <v>86.681222707423572</v>
      </c>
      <c r="F9" s="121">
        <v>2.1106259097525473</v>
      </c>
      <c r="G9" s="118">
        <v>11.208151382823871</v>
      </c>
      <c r="H9" s="126">
        <v>85.607476635514018</v>
      </c>
      <c r="I9" s="114">
        <v>3.3644859813084111</v>
      </c>
      <c r="J9" s="119">
        <v>11.028037383177571</v>
      </c>
      <c r="K9" s="126">
        <v>88.501144164759722</v>
      </c>
      <c r="L9" s="114">
        <v>2.2883295194508007</v>
      </c>
      <c r="M9" s="119">
        <v>9.2105263157894726</v>
      </c>
    </row>
    <row r="10" spans="1:13" ht="15.75">
      <c r="A10" s="75" t="s">
        <v>57</v>
      </c>
      <c r="B10" s="126">
        <v>96.330845771144283</v>
      </c>
      <c r="C10" s="114">
        <v>6.2189054726368161E-2</v>
      </c>
      <c r="D10" s="123">
        <v>3.6069651741293534</v>
      </c>
      <c r="E10" s="125">
        <v>97.313272434175175</v>
      </c>
      <c r="F10" s="121">
        <v>0.10746910263299302</v>
      </c>
      <c r="G10" s="118">
        <v>2.5792584631918323</v>
      </c>
      <c r="H10" s="126">
        <v>97.03903095558546</v>
      </c>
      <c r="I10" s="114">
        <v>0</v>
      </c>
      <c r="J10" s="119">
        <v>2.9609690444145356</v>
      </c>
      <c r="K10" s="126">
        <v>96.921723834652596</v>
      </c>
      <c r="L10" s="114">
        <v>0</v>
      </c>
      <c r="M10" s="119">
        <v>3.0782761653474053</v>
      </c>
    </row>
    <row r="11" spans="1:13" ht="15.75">
      <c r="A11" s="76" t="s">
        <v>58</v>
      </c>
      <c r="B11" s="126">
        <v>97.210976158344579</v>
      </c>
      <c r="C11" s="114">
        <v>1.2595591542959963</v>
      </c>
      <c r="D11" s="123">
        <v>1.5294646873594242</v>
      </c>
      <c r="E11" s="125">
        <v>96.756107328794556</v>
      </c>
      <c r="F11" s="121">
        <v>1.2414897877452944</v>
      </c>
      <c r="G11" s="118">
        <v>2.0024028834601522</v>
      </c>
      <c r="H11" s="126">
        <v>95.870498843739668</v>
      </c>
      <c r="I11" s="114">
        <v>1.9160885365047902</v>
      </c>
      <c r="J11" s="119">
        <v>2.2134126197555335</v>
      </c>
      <c r="K11" s="126">
        <v>96.84210526315789</v>
      </c>
      <c r="L11" s="114">
        <v>1.6447368421052631</v>
      </c>
      <c r="M11" s="119">
        <v>1.513157894736842</v>
      </c>
    </row>
    <row r="12" spans="1:13" ht="15.75">
      <c r="A12" s="77" t="s">
        <v>59</v>
      </c>
      <c r="B12" s="126">
        <v>95.833333333333343</v>
      </c>
      <c r="C12" s="114">
        <v>0</v>
      </c>
      <c r="D12" s="123">
        <v>4.1666666666666661</v>
      </c>
      <c r="E12" s="125">
        <v>82.926829268292678</v>
      </c>
      <c r="F12" s="121">
        <v>0</v>
      </c>
      <c r="G12" s="118">
        <v>17.073170731707318</v>
      </c>
      <c r="H12" s="126">
        <v>88</v>
      </c>
      <c r="I12" s="114">
        <v>0</v>
      </c>
      <c r="J12" s="119">
        <v>12</v>
      </c>
      <c r="K12" s="126">
        <v>94.230769230769226</v>
      </c>
      <c r="L12" s="114">
        <v>0</v>
      </c>
      <c r="M12" s="119">
        <v>5.7692307692307692</v>
      </c>
    </row>
    <row r="13" spans="1:13" s="30" customFormat="1" ht="15.75">
      <c r="A13" s="78" t="s">
        <v>60</v>
      </c>
      <c r="B13" s="126">
        <v>98.402777777777771</v>
      </c>
      <c r="C13" s="114">
        <v>0</v>
      </c>
      <c r="D13" s="123">
        <v>1.5972222222222221</v>
      </c>
      <c r="E13" s="125">
        <v>98.287220026350468</v>
      </c>
      <c r="F13" s="121">
        <v>6.5876152832674575E-2</v>
      </c>
      <c r="G13" s="118">
        <v>1.6469038208168645</v>
      </c>
      <c r="H13" s="126">
        <v>98.442789438050099</v>
      </c>
      <c r="I13" s="114">
        <v>6.7704807041299928E-2</v>
      </c>
      <c r="J13" s="119">
        <v>1.4895057549085984</v>
      </c>
      <c r="K13" s="126">
        <v>90.074074074074076</v>
      </c>
      <c r="L13" s="114">
        <v>2.666666666666667</v>
      </c>
      <c r="M13" s="119">
        <v>7.2592592592592595</v>
      </c>
    </row>
    <row r="14" spans="1:13" s="30" customFormat="1" ht="15.75">
      <c r="A14" s="79" t="s">
        <v>54</v>
      </c>
      <c r="B14" s="126">
        <v>90.645546921697544</v>
      </c>
      <c r="C14" s="114">
        <v>3.1380753138075312</v>
      </c>
      <c r="D14" s="123">
        <v>6.2163777644949194</v>
      </c>
      <c r="E14" s="125">
        <v>90.185036202735319</v>
      </c>
      <c r="F14" s="121">
        <v>3.1375703942075623</v>
      </c>
      <c r="G14" s="118">
        <v>6.6773934030571205</v>
      </c>
      <c r="H14" s="126">
        <v>85.652173913043484</v>
      </c>
      <c r="I14" s="114">
        <v>7.270531400966183</v>
      </c>
      <c r="J14" s="119">
        <v>7.0772946859903385</v>
      </c>
      <c r="K14" s="126">
        <v>91.550671550671552</v>
      </c>
      <c r="L14" s="114">
        <v>1.9291819291819292</v>
      </c>
      <c r="M14" s="119">
        <v>6.520146520146521</v>
      </c>
    </row>
    <row r="15" spans="1:13" s="30" customFormat="1" ht="16.5" thickBot="1">
      <c r="A15" s="80" t="s">
        <v>61</v>
      </c>
      <c r="B15" s="129">
        <v>8.7606837606837598</v>
      </c>
      <c r="C15" s="127">
        <v>0</v>
      </c>
      <c r="D15" s="101">
        <v>91.239316239316238</v>
      </c>
      <c r="E15" s="112">
        <v>9.7759674134419541</v>
      </c>
      <c r="F15" s="111">
        <v>0.20366598778004072</v>
      </c>
      <c r="G15" s="87">
        <v>90.020366598777997</v>
      </c>
      <c r="H15" s="129">
        <v>6.1776061776061777</v>
      </c>
      <c r="I15" s="127">
        <v>0</v>
      </c>
      <c r="J15" s="117">
        <v>93.822393822393821</v>
      </c>
      <c r="K15" s="129">
        <v>4.7961630695443649</v>
      </c>
      <c r="L15" s="127">
        <v>0</v>
      </c>
      <c r="M15" s="117">
        <v>95.203836930455637</v>
      </c>
    </row>
    <row r="16" spans="1:13" s="30" customFormat="1" ht="15.75">
      <c r="A16" s="169" t="s">
        <v>55</v>
      </c>
      <c r="B16" s="169"/>
      <c r="C16" s="169"/>
      <c r="D16" s="169"/>
      <c r="E16" s="169"/>
      <c r="F16" s="169"/>
      <c r="G16" s="169"/>
      <c r="H16" s="169"/>
      <c r="I16" s="169"/>
      <c r="J16" s="170"/>
    </row>
    <row r="17" spans="1:15" s="30" customFormat="1">
      <c r="A17"/>
      <c r="B17"/>
      <c r="C17"/>
      <c r="D17"/>
      <c r="E17"/>
      <c r="F17"/>
      <c r="G17"/>
      <c r="H17"/>
      <c r="I17"/>
      <c r="J17"/>
    </row>
    <row r="20" spans="1:15" ht="15.75">
      <c r="A20" s="68" t="s">
        <v>85</v>
      </c>
      <c r="B20" s="67"/>
      <c r="C20" s="67"/>
      <c r="D20" s="67"/>
      <c r="E20" s="67"/>
      <c r="F20" s="67"/>
      <c r="G20" s="67"/>
      <c r="H20" s="67"/>
      <c r="I20" s="67"/>
      <c r="J20" s="67"/>
    </row>
    <row r="21" spans="1:15" ht="15.75" thickBot="1">
      <c r="A21" s="30"/>
      <c r="B21" s="30"/>
      <c r="C21" s="30"/>
      <c r="D21" s="30"/>
      <c r="E21" s="30"/>
      <c r="F21" s="30"/>
      <c r="G21" s="30"/>
      <c r="H21" s="30"/>
      <c r="I21" s="30"/>
      <c r="J21" s="30"/>
      <c r="O21" s="20"/>
    </row>
    <row r="22" spans="1:15" ht="16.5" thickBot="1">
      <c r="A22" s="69"/>
      <c r="B22" s="167">
        <v>2015</v>
      </c>
      <c r="C22" s="167"/>
      <c r="D22" s="167"/>
      <c r="E22" s="167">
        <v>2016</v>
      </c>
      <c r="F22" s="167"/>
      <c r="G22" s="167"/>
      <c r="H22" s="167">
        <v>2017</v>
      </c>
      <c r="I22" s="167"/>
      <c r="J22" s="167"/>
      <c r="K22" s="167">
        <v>2017</v>
      </c>
      <c r="L22" s="167"/>
      <c r="M22" s="167"/>
    </row>
    <row r="23" spans="1:15" ht="16.5" thickBot="1">
      <c r="A23" s="91" t="s">
        <v>49</v>
      </c>
      <c r="B23" s="142" t="s">
        <v>67</v>
      </c>
      <c r="C23" s="147" t="s">
        <v>68</v>
      </c>
      <c r="D23" s="149" t="s">
        <v>69</v>
      </c>
      <c r="E23" s="143" t="s">
        <v>67</v>
      </c>
      <c r="F23" s="148" t="s">
        <v>68</v>
      </c>
      <c r="G23" s="149" t="s">
        <v>69</v>
      </c>
      <c r="H23" s="142" t="s">
        <v>67</v>
      </c>
      <c r="I23" s="147" t="s">
        <v>68</v>
      </c>
      <c r="J23" s="150" t="s">
        <v>69</v>
      </c>
      <c r="K23" s="142" t="s">
        <v>67</v>
      </c>
      <c r="L23" s="147" t="s">
        <v>68</v>
      </c>
      <c r="M23" s="150" t="s">
        <v>69</v>
      </c>
    </row>
    <row r="24" spans="1:15" ht="16.5" thickBot="1">
      <c r="A24" s="81" t="s">
        <v>61</v>
      </c>
      <c r="B24" s="129">
        <v>93.230769230769226</v>
      </c>
      <c r="C24" s="122">
        <v>0</v>
      </c>
      <c r="D24" s="113">
        <v>6.7692307692307692</v>
      </c>
      <c r="E24" s="112">
        <v>93.75</v>
      </c>
      <c r="F24" s="115">
        <v>0</v>
      </c>
      <c r="G24" s="87">
        <v>6.25</v>
      </c>
      <c r="H24" s="110">
        <v>92.481203007518801</v>
      </c>
      <c r="I24" s="122">
        <v>0</v>
      </c>
      <c r="J24" s="117">
        <v>7.518796992481203</v>
      </c>
      <c r="K24" s="129">
        <v>93.21608040201005</v>
      </c>
      <c r="L24" s="127">
        <v>0</v>
      </c>
      <c r="M24" s="117">
        <v>6.78391959798995</v>
      </c>
    </row>
    <row r="25" spans="1:15" ht="15.75">
      <c r="A25" s="169" t="s">
        <v>55</v>
      </c>
      <c r="B25" s="169"/>
      <c r="C25" s="169"/>
      <c r="D25" s="169"/>
      <c r="E25" s="169"/>
      <c r="F25" s="169"/>
      <c r="G25" s="169"/>
      <c r="H25" s="169"/>
      <c r="I25" s="169"/>
      <c r="J25" s="170"/>
    </row>
  </sheetData>
  <mergeCells count="10">
    <mergeCell ref="K3:M3"/>
    <mergeCell ref="K22:M22"/>
    <mergeCell ref="A25:J25"/>
    <mergeCell ref="A16:J16"/>
    <mergeCell ref="B3:D3"/>
    <mergeCell ref="E3:G3"/>
    <mergeCell ref="H3:J3"/>
    <mergeCell ref="B22:D22"/>
    <mergeCell ref="E22:G22"/>
    <mergeCell ref="H22:J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Table SI1</vt:lpstr>
      <vt:lpstr>Table SI2</vt:lpstr>
      <vt:lpstr>Table SI3</vt:lpstr>
      <vt:lpstr>Table SI4</vt:lpstr>
      <vt:lpstr>Table SI5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Shahriari</dc:creator>
  <cp:lastModifiedBy>Dimple Chudasama</cp:lastModifiedBy>
  <dcterms:created xsi:type="dcterms:W3CDTF">2018-07-06T10:13:07Z</dcterms:created>
  <dcterms:modified xsi:type="dcterms:W3CDTF">2019-12-10T11:38:37Z</dcterms:modified>
</cp:coreProperties>
</file>