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Z:\39. Jan 2020 SFR\final for gov.uk\"/>
    </mc:Choice>
  </mc:AlternateContent>
  <xr:revisionPtr revIDLastSave="0" documentId="13_ncr:1_{24736229-2176-4CB4-BB33-699110A78465}" xr6:coauthVersionLast="45" xr6:coauthVersionMax="45" xr10:uidLastSave="{00000000-0000-0000-0000-000000000000}"/>
  <bookViews>
    <workbookView xWindow="-98" yWindow="-98" windowWidth="22695" windowHeight="14595" xr2:uid="{00000000-000D-0000-FFFF-FFFF00000000}"/>
  </bookViews>
  <sheets>
    <sheet name="Volumes by Area" sheetId="1" r:id="rId1"/>
    <sheet name="Rounded Data" sheetId="2" state="hidden" r:id="rId2"/>
  </sheets>
  <definedNames>
    <definedName name="_xlnm._FilterDatabase" localSheetId="1" hidden="1">'Rounded Data'!$A$1:$J$9</definedName>
    <definedName name="_xlnm.Print_Area" localSheetId="0">'Volumes by Area'!$A$1:$H$26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1" l="1"/>
  <c r="D16" i="1"/>
  <c r="D15" i="1"/>
  <c r="D14" i="1"/>
  <c r="D13" i="1"/>
  <c r="D12" i="1"/>
  <c r="D11" i="1"/>
  <c r="D10" i="1"/>
  <c r="D9" i="1"/>
  <c r="D8" i="1"/>
</calcChain>
</file>

<file path=xl/sharedStrings.xml><?xml version="1.0" encoding="utf-8"?>
<sst xmlns="http://schemas.openxmlformats.org/spreadsheetml/2006/main" count="48" uniqueCount="39">
  <si>
    <t xml:space="preserve">Select Required Area : </t>
  </si>
  <si>
    <t>West of England</t>
  </si>
  <si>
    <t>Funded Learners</t>
  </si>
  <si>
    <t>Level</t>
  </si>
  <si>
    <t>Total Learners</t>
  </si>
  <si>
    <t>of which…</t>
  </si>
  <si>
    <t>Education and Training</t>
  </si>
  <si>
    <t>Below Level 2 (excluding English and maths)</t>
  </si>
  <si>
    <t>English and maths</t>
  </si>
  <si>
    <t>Full Level 2</t>
  </si>
  <si>
    <t>Full Level 3</t>
  </si>
  <si>
    <t>Level 2</t>
  </si>
  <si>
    <t>Level 3</t>
  </si>
  <si>
    <t>Level 4+</t>
  </si>
  <si>
    <t>No Level Assigned</t>
  </si>
  <si>
    <t>Community Learning</t>
  </si>
  <si>
    <t>All Community Learners</t>
  </si>
  <si>
    <t>Notes</t>
  </si>
  <si>
    <t>4) Education and Training includes Offender Learners and Traineeships.</t>
  </si>
  <si>
    <t>Year</t>
  </si>
  <si>
    <t>Snapshot</t>
  </si>
  <si>
    <t>Area</t>
  </si>
  <si>
    <t>Total</t>
  </si>
  <si>
    <t>Total CL</t>
  </si>
  <si>
    <t>Cambridgeshire and Peterborough</t>
  </si>
  <si>
    <t>Greater Manchester</t>
  </si>
  <si>
    <t>Liverpool City Region</t>
  </si>
  <si>
    <t>Greater London Authority</t>
  </si>
  <si>
    <t>Other</t>
  </si>
  <si>
    <t>Tees Valley</t>
  </si>
  <si>
    <t>West Midlands</t>
  </si>
  <si>
    <t>1) This data tool summarises Education and Training activity by level, as well as the total Community Learning, in each area that is devolved and active and does not attempt to split out the proportion attributable to MCA/GLA funding, and is structured to only show one area view at a time</t>
  </si>
  <si>
    <t>2) Users can select between MCA/GLA by 'clicking' on the cell highlighted in yellow</t>
  </si>
  <si>
    <t>3) Figures for English and Maths (previously Skills for Life) include GCSEs, Functional Skills, Adult Basic Skills Certificates including ESOL Certificates, and Qualifications and Credit Framework Certificates, and Awards in English and maths.</t>
  </si>
  <si>
    <t xml:space="preserve">Adult (19+) Education and Training Participation by Level and total Community Learning Participation for active Mayoral Combined Authorities (MCAs) and Greater London Authority (GLA) (2019/20 reported to date) - Learner Volumes </t>
  </si>
  <si>
    <t>https://www.gov.uk/government/collections/fe-data-library</t>
  </si>
  <si>
    <t>5) Data is sourced from the Individualised Learner Record (ILR), collection number R04.</t>
  </si>
  <si>
    <t>6) Further breakdowns of the data are available at the following website:</t>
  </si>
  <si>
    <t>2019/20 
(August to October)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</si>
</sst>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Arial"/>
      <family val="2"/>
    </font>
    <font>
      <b/>
      <sz val="11"/>
      <name val="Arial"/>
      <family val="2"/>
    </font>
    <font>
      <b/>
      <sz val="10"/>
      <name val="Arial"/>
      <family val="2"/>
    </font>
    <font>
      <sz val="12"/>
      <color indexed="8"/>
      <name val="Arial"/>
      <family val="2"/>
    </font>
    <font>
      <sz val="10"/>
      <name val="Arial"/>
      <family val="2"/>
    </font>
    <font>
      <sz val="10"/>
      <color theme="1"/>
      <name val="Arial"/>
      <family val="2"/>
    </font>
    <font>
      <b/>
      <i/>
      <sz val="10"/>
      <name val="Arial"/>
      <family val="2"/>
    </font>
    <font>
      <b/>
      <sz val="10"/>
      <color theme="1"/>
      <name val="Arial"/>
      <family val="2"/>
    </font>
    <font>
      <sz val="10"/>
      <color rgb="FF000000"/>
      <name val="Arial"/>
      <family val="2"/>
    </font>
    <font>
      <sz val="9"/>
      <name val="Arial"/>
      <family val="2"/>
    </font>
    <font>
      <b/>
      <sz val="9"/>
      <color indexed="8"/>
      <name val="Arial"/>
      <family val="2"/>
    </font>
    <font>
      <u/>
      <sz val="11"/>
      <color theme="10"/>
      <name val="Calibri"/>
      <family val="2"/>
      <scheme val="minor"/>
    </font>
    <font>
      <u/>
      <sz val="9"/>
      <color theme="10"/>
      <name val="Arial"/>
      <family val="2"/>
    </font>
    <font>
      <u/>
      <sz val="12"/>
      <color theme="10"/>
      <name val="Arial"/>
      <family val="2"/>
    </font>
    <font>
      <u/>
      <sz val="9"/>
      <color indexed="12"/>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right/>
      <top style="thin">
        <color indexed="64"/>
      </top>
      <bottom style="thin">
        <color indexed="64"/>
      </bottom>
      <diagonal/>
    </border>
    <border>
      <left/>
      <right/>
      <top/>
      <bottom style="thin">
        <color indexed="64"/>
      </bottom>
      <diagonal/>
    </border>
    <border>
      <left/>
      <right style="thick">
        <color indexed="9"/>
      </right>
      <top/>
      <bottom style="thin">
        <color indexed="64"/>
      </bottom>
      <diagonal/>
    </border>
    <border>
      <left style="thick">
        <color indexed="9"/>
      </left>
      <right/>
      <top/>
      <bottom style="thin">
        <color indexed="64"/>
      </bottom>
      <diagonal/>
    </border>
    <border>
      <left style="medium">
        <color indexed="9"/>
      </left>
      <right/>
      <top style="thin">
        <color indexed="64"/>
      </top>
      <bottom style="thin">
        <color indexed="64"/>
      </bottom>
      <diagonal/>
    </border>
    <border>
      <left/>
      <right/>
      <top style="thin">
        <color auto="1"/>
      </top>
      <bottom/>
      <diagonal/>
    </border>
    <border>
      <left style="medium">
        <color indexed="9"/>
      </left>
      <right/>
      <top/>
      <bottom/>
      <diagonal/>
    </border>
    <border>
      <left style="medium">
        <color indexed="9"/>
      </left>
      <right/>
      <top style="thin">
        <color indexed="64"/>
      </top>
      <bottom/>
      <diagonal/>
    </border>
    <border>
      <left style="medium">
        <color indexed="9"/>
      </left>
      <right/>
      <top/>
      <bottom style="thin">
        <color indexed="64"/>
      </bottom>
      <diagonal/>
    </border>
  </borders>
  <cellStyleXfs count="6">
    <xf numFmtId="0" fontId="0" fillId="0" borderId="0"/>
    <xf numFmtId="0" fontId="1" fillId="0" borderId="0"/>
    <xf numFmtId="0" fontId="4" fillId="0" borderId="0"/>
    <xf numFmtId="0" fontId="5" fillId="0" borderId="0"/>
    <xf numFmtId="0" fontId="12" fillId="0" borderId="0" applyNumberFormat="0" applyFill="0" applyBorder="0" applyAlignment="0" applyProtection="0"/>
    <xf numFmtId="0" fontId="14" fillId="0" borderId="0" applyNumberFormat="0" applyFill="0" applyBorder="0" applyAlignment="0" applyProtection="0">
      <alignment vertical="top"/>
      <protection locked="0"/>
    </xf>
  </cellStyleXfs>
  <cellXfs count="40">
    <xf numFmtId="0" fontId="0" fillId="0" borderId="0" xfId="0"/>
    <xf numFmtId="0" fontId="2" fillId="0" borderId="0" xfId="1" applyFont="1" applyFill="1"/>
    <xf numFmtId="0" fontId="3" fillId="0" borderId="0" xfId="1" applyFont="1" applyFill="1" applyBorder="1"/>
    <xf numFmtId="0" fontId="1" fillId="0" borderId="0" xfId="1" applyFill="1"/>
    <xf numFmtId="0" fontId="1" fillId="0" borderId="0" xfId="1" applyFont="1" applyFill="1"/>
    <xf numFmtId="0" fontId="2" fillId="2" borderId="0" xfId="1" applyFont="1" applyFill="1"/>
    <xf numFmtId="0" fontId="1" fillId="0" borderId="0" xfId="1" applyFill="1" applyBorder="1"/>
    <xf numFmtId="3" fontId="3" fillId="3" borderId="1" xfId="2" applyNumberFormat="1" applyFont="1" applyFill="1" applyBorder="1" applyAlignment="1">
      <alignment wrapText="1"/>
    </xf>
    <xf numFmtId="0" fontId="1" fillId="0" borderId="1" xfId="1" applyFont="1" applyFill="1" applyBorder="1"/>
    <xf numFmtId="3" fontId="3" fillId="3" borderId="1" xfId="2" applyNumberFormat="1" applyFont="1" applyFill="1" applyBorder="1" applyAlignment="1"/>
    <xf numFmtId="0" fontId="3" fillId="4" borderId="2" xfId="3" applyFont="1" applyFill="1" applyBorder="1" applyAlignment="1">
      <alignment horizontal="left" vertical="top"/>
    </xf>
    <xf numFmtId="0" fontId="3" fillId="4" borderId="3" xfId="3" applyFont="1" applyFill="1" applyBorder="1" applyAlignment="1">
      <alignment horizontal="left"/>
    </xf>
    <xf numFmtId="3" fontId="3" fillId="3" borderId="4" xfId="3" applyNumberFormat="1" applyFont="1" applyFill="1" applyBorder="1" applyAlignment="1">
      <alignment horizontal="center" wrapText="1"/>
    </xf>
    <xf numFmtId="0" fontId="1" fillId="0" borderId="0" xfId="1" applyFont="1" applyFill="1" applyAlignment="1">
      <alignment vertical="center"/>
    </xf>
    <xf numFmtId="0" fontId="3" fillId="0" borderId="1" xfId="1" applyFont="1" applyFill="1" applyBorder="1" applyAlignment="1">
      <alignment vertical="center"/>
    </xf>
    <xf numFmtId="0" fontId="6" fillId="0" borderId="1" xfId="1" applyFont="1" applyBorder="1"/>
    <xf numFmtId="3" fontId="3" fillId="3" borderId="5" xfId="0" applyNumberFormat="1" applyFont="1" applyFill="1" applyBorder="1" applyAlignment="1">
      <alignment horizontal="right" wrapText="1"/>
    </xf>
    <xf numFmtId="0" fontId="5" fillId="0" borderId="6" xfId="1" applyFont="1" applyBorder="1" applyAlignment="1">
      <alignment horizontal="left" vertical="center" wrapText="1"/>
    </xf>
    <xf numFmtId="3" fontId="5" fillId="3" borderId="7" xfId="0" applyNumberFormat="1" applyFont="1" applyFill="1" applyBorder="1" applyAlignment="1">
      <alignment horizontal="right"/>
    </xf>
    <xf numFmtId="0" fontId="5" fillId="0" borderId="0" xfId="1" applyFont="1" applyBorder="1" applyAlignment="1">
      <alignment horizontal="left" vertical="center" wrapText="1"/>
    </xf>
    <xf numFmtId="3" fontId="5" fillId="3" borderId="8" xfId="0" applyNumberFormat="1" applyFont="1" applyFill="1" applyBorder="1" applyAlignment="1">
      <alignment horizontal="right"/>
    </xf>
    <xf numFmtId="0" fontId="5" fillId="0" borderId="2" xfId="1" applyFont="1" applyBorder="1" applyAlignment="1">
      <alignment horizontal="left" vertical="center" wrapText="1"/>
    </xf>
    <xf numFmtId="3" fontId="5" fillId="3" borderId="9" xfId="0" applyNumberFormat="1" applyFont="1" applyFill="1" applyBorder="1" applyAlignment="1">
      <alignment horizontal="right"/>
    </xf>
    <xf numFmtId="0" fontId="7" fillId="0" borderId="2" xfId="1" applyFont="1" applyFill="1" applyBorder="1" applyAlignment="1">
      <alignment horizontal="center" vertical="center"/>
    </xf>
    <xf numFmtId="0" fontId="7" fillId="0" borderId="0" xfId="1" applyFont="1" applyFill="1" applyBorder="1" applyAlignment="1">
      <alignment horizontal="center" vertical="center" wrapText="1"/>
    </xf>
    <xf numFmtId="3" fontId="5" fillId="3" borderId="0" xfId="0" applyNumberFormat="1" applyFont="1" applyFill="1" applyBorder="1" applyAlignment="1">
      <alignment horizontal="right"/>
    </xf>
    <xf numFmtId="0" fontId="6" fillId="0" borderId="0" xfId="1" applyFont="1" applyFill="1" applyAlignment="1">
      <alignment vertical="center"/>
    </xf>
    <xf numFmtId="0" fontId="1" fillId="0" borderId="0" xfId="1" applyFill="1" applyAlignment="1">
      <alignment vertical="center"/>
    </xf>
    <xf numFmtId="0" fontId="8" fillId="0" borderId="0" xfId="1" applyFont="1" applyBorder="1"/>
    <xf numFmtId="0" fontId="1" fillId="0" borderId="0" xfId="1" applyFont="1" applyBorder="1"/>
    <xf numFmtId="0" fontId="9" fillId="0" borderId="0" xfId="1" applyFont="1" applyFill="1" applyAlignment="1"/>
    <xf numFmtId="0" fontId="2" fillId="0" borderId="0" xfId="1" applyFont="1" applyFill="1" applyAlignment="1">
      <alignment horizontal="center"/>
    </xf>
    <xf numFmtId="0" fontId="2" fillId="0" borderId="0" xfId="0" applyNumberFormat="1" applyFont="1" applyFill="1" applyBorder="1" applyAlignment="1" applyProtection="1"/>
    <xf numFmtId="0" fontId="11" fillId="3" borderId="0" xfId="1" applyFont="1" applyFill="1" applyAlignment="1">
      <alignment vertical="top"/>
    </xf>
    <xf numFmtId="0" fontId="13" fillId="3" borderId="0" xfId="4" applyFont="1" applyFill="1" applyAlignment="1" applyProtection="1">
      <alignment vertical="top"/>
    </xf>
    <xf numFmtId="0" fontId="15" fillId="3" borderId="0" xfId="5" applyFont="1" applyFill="1" applyAlignment="1" applyProtection="1">
      <alignment vertical="top"/>
    </xf>
    <xf numFmtId="0" fontId="10" fillId="0" borderId="0" xfId="0" applyNumberFormat="1" applyFont="1" applyFill="1" applyBorder="1" applyAlignment="1" applyProtection="1">
      <alignment horizontal="left" vertical="top" wrapText="1"/>
    </xf>
    <xf numFmtId="0" fontId="7" fillId="0" borderId="6"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 xfId="1" applyFont="1" applyFill="1" applyBorder="1" applyAlignment="1">
      <alignment horizontal="center" vertical="center" wrapText="1"/>
    </xf>
  </cellXfs>
  <cellStyles count="6">
    <cellStyle name="Hyperlink" xfId="4" builtinId="8"/>
    <cellStyle name="Hyperlink 4 2 2" xfId="5" xr:uid="{00000000-0005-0000-0000-000001000000}"/>
    <cellStyle name="Normal" xfId="0" builtinId="0"/>
    <cellStyle name="Normal 15 2" xfId="1" xr:uid="{00000000-0005-0000-0000-000003000000}"/>
    <cellStyle name="Normal_New Draft SFR tables Aug 2010 2 2 2" xfId="2" xr:uid="{00000000-0005-0000-0000-000004000000}"/>
    <cellStyle name="Normal_Table 11"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fe-data-librar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6"/>
  <sheetViews>
    <sheetView showGridLines="0" tabSelected="1" zoomScale="85" zoomScaleNormal="85" workbookViewId="0"/>
  </sheetViews>
  <sheetFormatPr defaultColWidth="9.1328125" defaultRowHeight="15" x14ac:dyDescent="0.4"/>
  <cols>
    <col min="1" max="2" width="36.265625" style="4" customWidth="1"/>
    <col min="3" max="3" width="38.59765625" style="4" customWidth="1"/>
    <col min="4" max="4" width="22.86328125" style="4" customWidth="1"/>
    <col min="5" max="7" width="9.1328125" style="4"/>
    <col min="8" max="8" width="73.73046875" style="4" customWidth="1"/>
    <col min="9" max="16384" width="9.1328125" style="4"/>
  </cols>
  <sheetData>
    <row r="1" spans="1:4" ht="15" customHeight="1" x14ac:dyDescent="0.4">
      <c r="A1" s="32" t="s">
        <v>34</v>
      </c>
      <c r="B1" s="1"/>
      <c r="C1" s="2"/>
      <c r="D1" s="3"/>
    </row>
    <row r="2" spans="1:4" ht="15" customHeight="1" x14ac:dyDescent="0.4">
      <c r="A2" s="1"/>
      <c r="B2" s="1"/>
      <c r="C2" s="2"/>
      <c r="D2" s="3"/>
    </row>
    <row r="3" spans="1:4" ht="15" customHeight="1" x14ac:dyDescent="0.4">
      <c r="A3" s="31"/>
      <c r="B3" s="31" t="s">
        <v>0</v>
      </c>
      <c r="C3" s="5" t="s">
        <v>24</v>
      </c>
      <c r="D3" s="3"/>
    </row>
    <row r="4" spans="1:4" ht="15" customHeight="1" x14ac:dyDescent="0.4">
      <c r="A4" s="6"/>
      <c r="B4" s="6"/>
      <c r="C4" s="6"/>
      <c r="D4" s="6"/>
    </row>
    <row r="5" spans="1:4" ht="15" customHeight="1" x14ac:dyDescent="0.4">
      <c r="A5" s="7"/>
      <c r="B5" s="7"/>
      <c r="C5" s="8"/>
      <c r="D5" s="9" t="s">
        <v>2</v>
      </c>
    </row>
    <row r="6" spans="1:4" s="13" customFormat="1" ht="30" customHeight="1" x14ac:dyDescent="0.4">
      <c r="A6" s="10"/>
      <c r="B6" s="10"/>
      <c r="C6" s="11" t="s">
        <v>3</v>
      </c>
      <c r="D6" s="12" t="s">
        <v>38</v>
      </c>
    </row>
    <row r="7" spans="1:4" ht="15" customHeight="1" x14ac:dyDescent="0.4">
      <c r="A7" s="14" t="s">
        <v>4</v>
      </c>
      <c r="B7" s="14"/>
      <c r="C7" s="15"/>
      <c r="D7" s="16">
        <f>VLOOKUP(C3,'Rounded Data'!C:M,2,0)</f>
        <v>6410</v>
      </c>
    </row>
    <row r="8" spans="1:4" ht="15" customHeight="1" x14ac:dyDescent="0.4">
      <c r="A8" s="37" t="s">
        <v>5</v>
      </c>
      <c r="B8" s="37" t="s">
        <v>6</v>
      </c>
      <c r="C8" s="17" t="s">
        <v>7</v>
      </c>
      <c r="D8" s="18">
        <f>VLOOKUP(C3,'Rounded Data'!C:M,3,0)</f>
        <v>1250</v>
      </c>
    </row>
    <row r="9" spans="1:4" ht="15" customHeight="1" x14ac:dyDescent="0.4">
      <c r="A9" s="38"/>
      <c r="B9" s="38"/>
      <c r="C9" s="19" t="s">
        <v>8</v>
      </c>
      <c r="D9" s="18">
        <f>VLOOKUP(C3,'Rounded Data'!C:M,4,0)</f>
        <v>2340</v>
      </c>
    </row>
    <row r="10" spans="1:4" ht="15" customHeight="1" x14ac:dyDescent="0.4">
      <c r="A10" s="38"/>
      <c r="B10" s="38"/>
      <c r="C10" s="19" t="s">
        <v>9</v>
      </c>
      <c r="D10" s="18">
        <f>VLOOKUP(C3,'Rounded Data'!C:M,5,0)</f>
        <v>190</v>
      </c>
    </row>
    <row r="11" spans="1:4" ht="15" customHeight="1" x14ac:dyDescent="0.4">
      <c r="A11" s="38"/>
      <c r="B11" s="38"/>
      <c r="C11" s="19" t="s">
        <v>10</v>
      </c>
      <c r="D11" s="18">
        <f>VLOOKUP(C3,'Rounded Data'!C:M,6,0)</f>
        <v>530</v>
      </c>
    </row>
    <row r="12" spans="1:4" ht="15" customHeight="1" x14ac:dyDescent="0.4">
      <c r="A12" s="38"/>
      <c r="B12" s="38"/>
      <c r="C12" s="17" t="s">
        <v>11</v>
      </c>
      <c r="D12" s="20">
        <f>VLOOKUP(C3,'Rounded Data'!C:M,7,0)</f>
        <v>2510</v>
      </c>
    </row>
    <row r="13" spans="1:4" ht="15" customHeight="1" x14ac:dyDescent="0.4">
      <c r="A13" s="38"/>
      <c r="B13" s="38"/>
      <c r="C13" s="19" t="s">
        <v>12</v>
      </c>
      <c r="D13" s="18">
        <f>VLOOKUP(C3,'Rounded Data'!C:M,8,0)</f>
        <v>940</v>
      </c>
    </row>
    <row r="14" spans="1:4" ht="15" customHeight="1" x14ac:dyDescent="0.4">
      <c r="A14" s="38"/>
      <c r="B14" s="38"/>
      <c r="C14" s="19" t="s">
        <v>13</v>
      </c>
      <c r="D14" s="18">
        <f>VLOOKUP(C3,'Rounded Data'!C:M,9,0)</f>
        <v>160</v>
      </c>
    </row>
    <row r="15" spans="1:4" ht="15" customHeight="1" x14ac:dyDescent="0.4">
      <c r="A15" s="38"/>
      <c r="B15" s="38"/>
      <c r="C15" s="21" t="s">
        <v>14</v>
      </c>
      <c r="D15" s="22">
        <f>VLOOKUP(C3,'Rounded Data'!C:M,10,0)</f>
        <v>130</v>
      </c>
    </row>
    <row r="16" spans="1:4" ht="15" customHeight="1" x14ac:dyDescent="0.4">
      <c r="A16" s="39"/>
      <c r="B16" s="23" t="s">
        <v>15</v>
      </c>
      <c r="C16" s="21" t="s">
        <v>16</v>
      </c>
      <c r="D16" s="22">
        <f>VLOOKUP(C3,'Rounded Data'!C:M,11,0)</f>
        <v>840</v>
      </c>
    </row>
    <row r="17" spans="1:21" ht="15" customHeight="1" x14ac:dyDescent="0.4">
      <c r="A17" s="24"/>
      <c r="B17" s="24"/>
      <c r="C17" s="19"/>
      <c r="D17" s="25"/>
    </row>
    <row r="18" spans="1:21" ht="15" customHeight="1" x14ac:dyDescent="0.4">
      <c r="A18" s="26"/>
      <c r="B18" s="26"/>
      <c r="C18" s="27"/>
      <c r="D18" s="27"/>
    </row>
    <row r="19" spans="1:21" x14ac:dyDescent="0.4">
      <c r="A19" s="28" t="s">
        <v>17</v>
      </c>
      <c r="B19" s="28"/>
      <c r="C19" s="29"/>
      <c r="D19" s="3"/>
      <c r="E19" s="3"/>
      <c r="F19" s="30"/>
      <c r="G19" s="30"/>
    </row>
    <row r="20" spans="1:21" ht="15" customHeight="1" x14ac:dyDescent="0.4">
      <c r="A20" s="36" t="s">
        <v>31</v>
      </c>
      <c r="B20" s="36"/>
      <c r="C20" s="36"/>
      <c r="D20" s="36"/>
      <c r="E20" s="36"/>
      <c r="F20" s="36"/>
      <c r="G20" s="36"/>
      <c r="H20" s="36"/>
    </row>
    <row r="21" spans="1:21" ht="15" customHeight="1" x14ac:dyDescent="0.4">
      <c r="A21" s="36" t="s">
        <v>32</v>
      </c>
      <c r="B21" s="36"/>
      <c r="C21" s="36"/>
      <c r="D21" s="36"/>
      <c r="E21" s="36"/>
      <c r="F21" s="36"/>
      <c r="G21" s="36"/>
      <c r="H21" s="36"/>
    </row>
    <row r="22" spans="1:21" ht="15" customHeight="1" x14ac:dyDescent="0.4">
      <c r="A22" s="36" t="s">
        <v>33</v>
      </c>
      <c r="B22" s="36"/>
      <c r="C22" s="36"/>
      <c r="D22" s="36"/>
      <c r="E22" s="36"/>
      <c r="F22" s="36"/>
      <c r="G22" s="36"/>
      <c r="H22" s="36"/>
    </row>
    <row r="23" spans="1:21" ht="15" customHeight="1" x14ac:dyDescent="0.4">
      <c r="A23" s="36" t="s">
        <v>18</v>
      </c>
      <c r="B23" s="36"/>
      <c r="C23" s="36"/>
      <c r="D23" s="36"/>
      <c r="E23" s="36"/>
      <c r="F23" s="36"/>
      <c r="G23" s="36"/>
      <c r="H23" s="36"/>
    </row>
    <row r="24" spans="1:21" x14ac:dyDescent="0.4">
      <c r="A24" s="36" t="s">
        <v>36</v>
      </c>
      <c r="B24" s="36"/>
      <c r="C24" s="36"/>
      <c r="D24" s="36"/>
      <c r="E24" s="36"/>
      <c r="F24" s="36"/>
      <c r="G24" s="36"/>
      <c r="H24" s="36"/>
      <c r="I24" s="33"/>
      <c r="J24" s="33"/>
      <c r="K24" s="33"/>
      <c r="L24" s="33"/>
      <c r="M24" s="33"/>
      <c r="N24" s="33"/>
      <c r="O24" s="33"/>
      <c r="P24" s="33"/>
      <c r="Q24" s="33"/>
      <c r="R24" s="33"/>
      <c r="S24" s="33"/>
      <c r="T24" s="33"/>
      <c r="U24" s="33"/>
    </row>
    <row r="25" spans="1:21" x14ac:dyDescent="0.4">
      <c r="A25" s="36" t="s">
        <v>37</v>
      </c>
      <c r="B25" s="36"/>
      <c r="C25" s="36"/>
      <c r="D25" s="36"/>
      <c r="E25" s="36"/>
      <c r="F25" s="36"/>
      <c r="G25" s="36"/>
      <c r="H25" s="36"/>
      <c r="I25" s="33"/>
      <c r="J25" s="33"/>
      <c r="K25" s="33"/>
      <c r="L25" s="33"/>
      <c r="M25" s="33"/>
      <c r="N25" s="33"/>
      <c r="O25" s="33"/>
      <c r="P25" s="33"/>
      <c r="Q25" s="33"/>
      <c r="R25" s="33"/>
      <c r="S25" s="33"/>
      <c r="T25" s="33"/>
      <c r="U25" s="33"/>
    </row>
    <row r="26" spans="1:21" x14ac:dyDescent="0.4">
      <c r="A26" s="34" t="s">
        <v>35</v>
      </c>
      <c r="B26" s="35"/>
      <c r="C26" s="35"/>
      <c r="D26" s="35"/>
      <c r="E26" s="35"/>
      <c r="F26" s="35"/>
      <c r="G26" s="35"/>
      <c r="H26" s="35"/>
      <c r="I26" s="35"/>
      <c r="J26" s="35"/>
      <c r="K26" s="35"/>
      <c r="L26" s="35"/>
      <c r="M26" s="35"/>
      <c r="N26" s="35"/>
      <c r="O26" s="35"/>
      <c r="P26" s="35"/>
      <c r="Q26" s="35"/>
      <c r="R26" s="35"/>
      <c r="S26" s="35"/>
      <c r="T26" s="35"/>
      <c r="U26" s="35"/>
    </row>
  </sheetData>
  <mergeCells count="8">
    <mergeCell ref="A23:H23"/>
    <mergeCell ref="A24:H24"/>
    <mergeCell ref="A25:H25"/>
    <mergeCell ref="A8:A16"/>
    <mergeCell ref="B8:B15"/>
    <mergeCell ref="A20:H20"/>
    <mergeCell ref="A21:H21"/>
    <mergeCell ref="A22:H22"/>
  </mergeCells>
  <hyperlinks>
    <hyperlink ref="A26" r:id="rId1" xr:uid="{00000000-0004-0000-0000-000000000000}"/>
  </hyperlinks>
  <pageMargins left="0.39370078740157499" right="0.39370078740157499" top="0.39370078740157499" bottom="0.39370078740157499" header="0.39370078740157499" footer="0.39370078740157499"/>
  <pageSetup paperSize="9" scale="59" orientation="landscape"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promptTitle="Area" prompt="Select your area" xr:uid="{00000000-0002-0000-0000-000000000000}">
          <x14:formula1>
            <xm:f>'Rounded Data'!$C$2:$C$9</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
  <sheetViews>
    <sheetView workbookViewId="0">
      <selection activeCell="C3" sqref="C3"/>
    </sheetView>
  </sheetViews>
  <sheetFormatPr defaultRowHeight="14.25" x14ac:dyDescent="0.45"/>
  <cols>
    <col min="3" max="3" width="32.1328125" bestFit="1" customWidth="1"/>
    <col min="8" max="8" width="10.86328125" bestFit="1" customWidth="1"/>
  </cols>
  <sheetData>
    <row r="1" spans="1:13" x14ac:dyDescent="0.45">
      <c r="A1" t="s">
        <v>19</v>
      </c>
      <c r="B1" t="s">
        <v>20</v>
      </c>
      <c r="C1" t="s">
        <v>21</v>
      </c>
      <c r="D1" t="s">
        <v>22</v>
      </c>
      <c r="E1" t="s">
        <v>7</v>
      </c>
      <c r="F1" t="s">
        <v>8</v>
      </c>
      <c r="G1" t="s">
        <v>9</v>
      </c>
      <c r="H1" t="s">
        <v>10</v>
      </c>
      <c r="I1" t="s">
        <v>11</v>
      </c>
      <c r="J1" t="s">
        <v>12</v>
      </c>
      <c r="K1" t="s">
        <v>13</v>
      </c>
      <c r="L1" t="s">
        <v>14</v>
      </c>
      <c r="M1" t="s">
        <v>23</v>
      </c>
    </row>
    <row r="2" spans="1:13" x14ac:dyDescent="0.45">
      <c r="A2">
        <v>201920</v>
      </c>
      <c r="B2">
        <v>4</v>
      </c>
      <c r="C2" t="s">
        <v>24</v>
      </c>
      <c r="D2">
        <v>6410</v>
      </c>
      <c r="E2">
        <v>1250</v>
      </c>
      <c r="F2">
        <v>2340</v>
      </c>
      <c r="G2">
        <v>190</v>
      </c>
      <c r="H2">
        <v>530</v>
      </c>
      <c r="I2">
        <v>2510</v>
      </c>
      <c r="J2">
        <v>940</v>
      </c>
      <c r="K2">
        <v>160</v>
      </c>
      <c r="L2">
        <v>130</v>
      </c>
      <c r="M2">
        <v>840</v>
      </c>
    </row>
    <row r="3" spans="1:13" x14ac:dyDescent="0.45">
      <c r="A3">
        <v>201920</v>
      </c>
      <c r="B3">
        <v>4</v>
      </c>
      <c r="C3" t="s">
        <v>25</v>
      </c>
      <c r="D3">
        <v>41650</v>
      </c>
      <c r="E3">
        <v>7880</v>
      </c>
      <c r="F3">
        <v>15670</v>
      </c>
      <c r="G3">
        <v>1420</v>
      </c>
      <c r="H3">
        <v>3620</v>
      </c>
      <c r="I3">
        <v>11470</v>
      </c>
      <c r="J3">
        <v>6750</v>
      </c>
      <c r="K3">
        <v>670</v>
      </c>
      <c r="L3">
        <v>550</v>
      </c>
      <c r="M3">
        <v>8660</v>
      </c>
    </row>
    <row r="4" spans="1:13" x14ac:dyDescent="0.45">
      <c r="A4">
        <v>201920</v>
      </c>
      <c r="B4">
        <v>4</v>
      </c>
      <c r="C4" t="s">
        <v>26</v>
      </c>
      <c r="D4">
        <v>24580</v>
      </c>
      <c r="E4">
        <v>4870</v>
      </c>
      <c r="F4">
        <v>5940</v>
      </c>
      <c r="G4">
        <v>1210</v>
      </c>
      <c r="H4">
        <v>2340</v>
      </c>
      <c r="I4">
        <v>7580</v>
      </c>
      <c r="J4">
        <v>3960</v>
      </c>
      <c r="K4">
        <v>500</v>
      </c>
      <c r="L4">
        <v>500</v>
      </c>
      <c r="M4">
        <v>6570</v>
      </c>
    </row>
    <row r="5" spans="1:13" x14ac:dyDescent="0.45">
      <c r="A5">
        <v>201920</v>
      </c>
      <c r="B5">
        <v>4</v>
      </c>
      <c r="C5" t="s">
        <v>27</v>
      </c>
      <c r="D5">
        <v>150160</v>
      </c>
      <c r="E5">
        <v>27930</v>
      </c>
      <c r="F5">
        <v>54470</v>
      </c>
      <c r="G5">
        <v>4410</v>
      </c>
      <c r="H5">
        <v>9110</v>
      </c>
      <c r="I5">
        <v>32780</v>
      </c>
      <c r="J5">
        <v>17210</v>
      </c>
      <c r="K5">
        <v>1450</v>
      </c>
      <c r="L5">
        <v>2720</v>
      </c>
      <c r="M5">
        <v>42720</v>
      </c>
    </row>
    <row r="6" spans="1:13" x14ac:dyDescent="0.45">
      <c r="A6">
        <v>201920</v>
      </c>
      <c r="B6">
        <v>4</v>
      </c>
      <c r="C6" t="s">
        <v>28</v>
      </c>
      <c r="D6">
        <v>411160</v>
      </c>
      <c r="E6">
        <v>64800</v>
      </c>
      <c r="F6">
        <v>100580</v>
      </c>
      <c r="G6">
        <v>15440</v>
      </c>
      <c r="H6">
        <v>32870</v>
      </c>
      <c r="I6">
        <v>147300</v>
      </c>
      <c r="J6">
        <v>59940</v>
      </c>
      <c r="K6">
        <v>7760</v>
      </c>
      <c r="L6">
        <v>7330</v>
      </c>
      <c r="M6">
        <v>107260</v>
      </c>
    </row>
    <row r="7" spans="1:13" x14ac:dyDescent="0.45">
      <c r="A7">
        <v>201920</v>
      </c>
      <c r="B7">
        <v>4</v>
      </c>
      <c r="C7" t="s">
        <v>29</v>
      </c>
      <c r="D7">
        <v>12200</v>
      </c>
      <c r="E7">
        <v>2360</v>
      </c>
      <c r="F7">
        <v>2570</v>
      </c>
      <c r="G7">
        <v>420</v>
      </c>
      <c r="H7">
        <v>1130</v>
      </c>
      <c r="I7">
        <v>5210</v>
      </c>
      <c r="J7">
        <v>1740</v>
      </c>
      <c r="K7">
        <v>110</v>
      </c>
      <c r="L7">
        <v>160</v>
      </c>
      <c r="M7">
        <v>2190</v>
      </c>
    </row>
    <row r="8" spans="1:13" x14ac:dyDescent="0.45">
      <c r="A8">
        <v>201920</v>
      </c>
      <c r="B8">
        <v>4</v>
      </c>
      <c r="C8" t="s">
        <v>30</v>
      </c>
      <c r="D8">
        <v>47710</v>
      </c>
      <c r="E8">
        <v>8680</v>
      </c>
      <c r="F8">
        <v>20790</v>
      </c>
      <c r="G8">
        <v>2260</v>
      </c>
      <c r="H8">
        <v>4560</v>
      </c>
      <c r="I8">
        <v>14560</v>
      </c>
      <c r="J8">
        <v>7830</v>
      </c>
      <c r="K8">
        <v>580</v>
      </c>
      <c r="L8">
        <v>740</v>
      </c>
      <c r="M8">
        <v>6960</v>
      </c>
    </row>
    <row r="9" spans="1:13" x14ac:dyDescent="0.45">
      <c r="A9">
        <v>201920</v>
      </c>
      <c r="B9">
        <v>4</v>
      </c>
      <c r="C9" t="s">
        <v>1</v>
      </c>
      <c r="D9">
        <v>7580</v>
      </c>
      <c r="E9">
        <v>1040</v>
      </c>
      <c r="F9">
        <v>2730</v>
      </c>
      <c r="G9">
        <v>580</v>
      </c>
      <c r="H9">
        <v>620</v>
      </c>
      <c r="I9">
        <v>2740</v>
      </c>
      <c r="J9">
        <v>1180</v>
      </c>
      <c r="K9">
        <v>160</v>
      </c>
      <c r="L9">
        <v>80</v>
      </c>
      <c r="M9">
        <v>1160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Volumes by Area</vt:lpstr>
      <vt:lpstr>Rounded Data</vt:lpstr>
      <vt:lpstr>'Volumes by Area'!Print_Area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COOKE, Andy</dc:creator>
  <cp:lastModifiedBy>Rolfe, Matthew</cp:lastModifiedBy>
  <cp:lastPrinted>2020-01-28T11:05:21Z</cp:lastPrinted>
  <dcterms:created xsi:type="dcterms:W3CDTF">2020-01-27T14:53:59Z</dcterms:created>
  <dcterms:modified xsi:type="dcterms:W3CDTF">2020-01-28T21:09:35Z</dcterms:modified>
</cp:coreProperties>
</file>