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5505CA01-E958-4D31-9E1A-1E941EAF82C9}" xr6:coauthVersionLast="41" xr6:coauthVersionMax="41" xr10:uidLastSave="{00000000-0000-0000-0000-000000000000}"/>
  <bookViews>
    <workbookView xWindow="1050" yWindow="2100" windowWidth="18900" windowHeight="10920" xr2:uid="{00000000-000D-0000-FFFF-FFFF00000000}"/>
  </bookViews>
  <sheets>
    <sheet name="Cover sheet" sheetId="7" r:id="rId1"/>
    <sheet name="Contents" sheetId="8" r:id="rId2"/>
    <sheet name="Notes" sheetId="17" r:id="rId3"/>
    <sheet name="Det_01" sheetId="16" r:id="rId4"/>
    <sheet name="Det_02a" sheetId="3" r:id="rId5"/>
    <sheet name="Det_02b" sheetId="11" r:id="rId6"/>
    <sheet name="Det_03a" sheetId="2" r:id="rId7"/>
    <sheet name="Det_03b" sheetId="12" r:id="rId8"/>
    <sheet name="Det_03c" sheetId="13" r:id="rId9"/>
    <sheet name="Det_03d" sheetId="15" r:id="rId10"/>
    <sheet name="Det_04a" sheetId="5" r:id="rId11"/>
    <sheet name="Det_04b" sheetId="14" r:id="rId12"/>
    <sheet name="Det_04c" sheetId="18" r:id="rId13"/>
    <sheet name="Det_05" sheetId="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16" l="1"/>
  <c r="L9" i="16"/>
  <c r="L6" i="16"/>
  <c r="L6" i="11"/>
  <c r="L26" i="3"/>
  <c r="L20" i="3"/>
  <c r="L6" i="3"/>
  <c r="L30" i="3" l="1"/>
  <c r="D27" i="18"/>
  <c r="E27" i="18"/>
  <c r="F27" i="18"/>
  <c r="G27" i="18"/>
  <c r="H27" i="18"/>
  <c r="I27" i="18"/>
  <c r="J27" i="18"/>
  <c r="C27" i="18"/>
  <c r="C20" i="18"/>
  <c r="D20" i="18"/>
  <c r="E20" i="18"/>
  <c r="F20" i="18"/>
  <c r="G20" i="18"/>
  <c r="H20" i="18"/>
  <c r="I20" i="18"/>
  <c r="J20" i="18"/>
  <c r="B20" i="18"/>
  <c r="K27" i="18"/>
  <c r="L27" i="18"/>
  <c r="K20" i="18"/>
  <c r="L20" i="18"/>
  <c r="K6" i="18"/>
  <c r="L6" i="18"/>
  <c r="D6" i="18"/>
  <c r="E6" i="18"/>
  <c r="F6" i="18"/>
  <c r="G6" i="18"/>
  <c r="H6" i="18"/>
  <c r="I6" i="18"/>
  <c r="J6" i="18"/>
  <c r="C6" i="18"/>
  <c r="B6" i="18"/>
  <c r="J20" i="14"/>
  <c r="I20" i="14"/>
  <c r="H20" i="14"/>
  <c r="J20" i="13"/>
  <c r="I20" i="13"/>
  <c r="H20" i="13"/>
  <c r="B31" i="18" l="1"/>
  <c r="J31" i="18"/>
  <c r="F31" i="18"/>
  <c r="D31" i="18"/>
  <c r="H31" i="18"/>
  <c r="K31" i="18"/>
  <c r="C31" i="18"/>
  <c r="I31" i="18"/>
  <c r="G31" i="18"/>
  <c r="E31" i="18"/>
  <c r="L31" i="18"/>
  <c r="J11" i="5"/>
  <c r="I11" i="5"/>
  <c r="K20" i="2"/>
  <c r="J20" i="2"/>
  <c r="I20" i="2"/>
  <c r="H20" i="2"/>
  <c r="G20" i="2"/>
  <c r="F20" i="2"/>
  <c r="E20" i="2"/>
  <c r="D20" i="2"/>
  <c r="C20" i="2"/>
  <c r="B20" i="2"/>
  <c r="K6" i="2"/>
  <c r="J6" i="2"/>
  <c r="I6" i="2"/>
  <c r="H6" i="2"/>
  <c r="G6" i="2"/>
  <c r="F6" i="2"/>
  <c r="E6" i="2"/>
  <c r="D6" i="2"/>
  <c r="C6" i="2"/>
  <c r="B6" i="2"/>
  <c r="L20" i="14" l="1"/>
  <c r="K20" i="14"/>
  <c r="G20" i="14"/>
  <c r="F20" i="14"/>
  <c r="E20" i="14"/>
  <c r="D20" i="14"/>
  <c r="C20" i="14"/>
  <c r="B20" i="14"/>
  <c r="C20" i="13"/>
  <c r="D20" i="13"/>
  <c r="E20" i="13"/>
  <c r="F20" i="13"/>
  <c r="G20" i="13"/>
  <c r="K20" i="13"/>
  <c r="L20" i="13"/>
  <c r="B20" i="13"/>
  <c r="B11" i="5" l="1"/>
  <c r="C11" i="5"/>
  <c r="D11" i="5"/>
  <c r="E11" i="5"/>
  <c r="F11" i="5"/>
  <c r="L11" i="5" l="1"/>
  <c r="K11" i="5"/>
  <c r="H11" i="5"/>
  <c r="G11" i="5"/>
  <c r="L6" i="2"/>
  <c r="L25" i="2"/>
  <c r="L20" i="2"/>
  <c r="L30" i="2" l="1"/>
  <c r="L29" i="2"/>
</calcChain>
</file>

<file path=xl/sharedStrings.xml><?xml version="1.0" encoding="utf-8"?>
<sst xmlns="http://schemas.openxmlformats.org/spreadsheetml/2006/main" count="763" uniqueCount="228">
  <si>
    <t>United Kingdom</t>
  </si>
  <si>
    <t>Date of leaving detention</t>
  </si>
  <si>
    <t>Number</t>
  </si>
  <si>
    <t>%</t>
  </si>
  <si>
    <t>Immigration removal centre (IRC)</t>
  </si>
  <si>
    <t>Brook House</t>
  </si>
  <si>
    <t>Campsfield House*</t>
  </si>
  <si>
    <t>Colnbrook</t>
  </si>
  <si>
    <t>Dover*</t>
  </si>
  <si>
    <t>z</t>
  </si>
  <si>
    <t>Dungavel</t>
  </si>
  <si>
    <t>Harmondsworth</t>
  </si>
  <si>
    <t>Haslar*</t>
  </si>
  <si>
    <t>Morton Hall</t>
  </si>
  <si>
    <t>The Verne*</t>
  </si>
  <si>
    <t>Tinsley House</t>
  </si>
  <si>
    <t>Yarl's Wood</t>
  </si>
  <si>
    <t>Pre-departure accomodation (PDA)</t>
  </si>
  <si>
    <t>Cedars*</t>
  </si>
  <si>
    <t>Gatwick</t>
  </si>
  <si>
    <t>Short-term holding facility (STHF)</t>
  </si>
  <si>
    <t>Larne House</t>
  </si>
  <si>
    <t>Manchester</t>
  </si>
  <si>
    <t>Pennine House*</t>
  </si>
  <si>
    <t>:</t>
  </si>
  <si>
    <t>Total leaving detention</t>
  </si>
  <si>
    <t>Notes</t>
  </si>
  <si>
    <t>z = not applicable</t>
  </si>
  <si>
    <t>: = not available</t>
  </si>
  <si>
    <t>2.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t>
  </si>
  <si>
    <t>1. The data refer to the number of people in detention at the end of the period.</t>
  </si>
  <si>
    <t>Total in detention (exc. HM Prisons)</t>
  </si>
  <si>
    <t>Total in detention</t>
  </si>
  <si>
    <t>Dec 2018</t>
  </si>
  <si>
    <t>Dec 2017</t>
  </si>
  <si>
    <t>Dec 2016</t>
  </si>
  <si>
    <t>Dec 2015</t>
  </si>
  <si>
    <t>As at end of…</t>
  </si>
  <si>
    <t>Date of entry to detention</t>
  </si>
  <si>
    <t xml:space="preserve">Cedars* </t>
  </si>
  <si>
    <t>Total entering detention</t>
  </si>
  <si>
    <t>2. Data on those entering detention, by place of detention, relate to the place of initial detention. An individual who moves from one part of the detention estate to another will not be counted as entering any subsequent place of detention. The data therefore, do not show the total number of people entering each part of the detention estate.</t>
  </si>
  <si>
    <t>3.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</si>
  <si>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t>In detention (at end of period)</t>
  </si>
  <si>
    <t>Leaving detention</t>
  </si>
  <si>
    <t>Entering detention</t>
  </si>
  <si>
    <t>Granted leave to enter / remain</t>
  </si>
  <si>
    <t>Date of abscond/death</t>
  </si>
  <si>
    <t>Contact</t>
  </si>
  <si>
    <r>
      <rPr>
        <b/>
        <sz val="11"/>
        <color theme="1"/>
        <rFont val="Calibri"/>
        <family val="2"/>
        <scheme val="minor"/>
      </rPr>
      <t>Responsible Statistician:</t>
    </r>
    <r>
      <rPr>
        <sz val="11"/>
        <color theme="1"/>
        <rFont val="Calibri"/>
        <family val="2"/>
        <scheme val="minor"/>
      </rPr>
      <t xml:space="preserve"> Bex Newell</t>
    </r>
  </si>
  <si>
    <r>
      <rPr>
        <b/>
        <sz val="11"/>
        <rFont val="Calibri"/>
        <family val="2"/>
        <scheme val="minor"/>
      </rPr>
      <t>Email:</t>
    </r>
    <r>
      <rPr>
        <sz val="11"/>
        <rFont val="Calibri"/>
        <family val="2"/>
        <scheme val="minor"/>
      </rPr>
      <t xml:space="preserve"> </t>
    </r>
    <r>
      <rPr>
        <u/>
        <sz val="11"/>
        <color rgb="FF0000FF"/>
        <rFont val="Calibri"/>
        <family val="2"/>
        <scheme val="minor"/>
      </rPr>
      <t>MigrationStatsEnquiries@homeoffice.gov.uk</t>
    </r>
  </si>
  <si>
    <r>
      <rPr>
        <b/>
        <sz val="11"/>
        <color theme="1"/>
        <rFont val="Calibri"/>
        <family val="2"/>
        <scheme val="minor"/>
      </rPr>
      <t xml:space="preserve">Press enquiries: </t>
    </r>
    <r>
      <rPr>
        <sz val="11"/>
        <color rgb="FF000000"/>
        <rFont val="Calibri"/>
        <family val="2"/>
        <scheme val="minor"/>
      </rPr>
      <t>020 7035 3535</t>
    </r>
  </si>
  <si>
    <t>Crown copyright © 2019</t>
  </si>
  <si>
    <t>Contents</t>
  </si>
  <si>
    <t>Title</t>
  </si>
  <si>
    <t>Period covered</t>
  </si>
  <si>
    <t>Next planned update</t>
  </si>
  <si>
    <t>Yes</t>
  </si>
  <si>
    <t>Detention - Summary Tables</t>
  </si>
  <si>
    <t>Det_01</t>
  </si>
  <si>
    <t>Det_05</t>
  </si>
  <si>
    <t>Dec 2014</t>
  </si>
  <si>
    <t>Dec 2010</t>
  </si>
  <si>
    <t>Dec 2011</t>
  </si>
  <si>
    <t>Dec 2012</t>
  </si>
  <si>
    <t>Dec 2013</t>
  </si>
  <si>
    <t>Year ending</t>
  </si>
  <si>
    <t>Change (latest year)</t>
  </si>
  <si>
    <t>2.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</si>
  <si>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r>
      <t>H M Prisons</t>
    </r>
    <r>
      <rPr>
        <b/>
        <vertAlign val="superscript"/>
        <sz val="10"/>
        <color theme="1"/>
        <rFont val="Calibri"/>
        <family val="2"/>
        <scheme val="minor"/>
      </rPr>
      <t>3</t>
    </r>
  </si>
  <si>
    <r>
      <t>Deaths in detention</t>
    </r>
    <r>
      <rPr>
        <vertAlign val="superscript"/>
        <sz val="10"/>
        <color theme="1"/>
        <rFont val="Calibri"/>
        <family val="2"/>
        <scheme val="minor"/>
      </rPr>
      <t>1</t>
    </r>
  </si>
  <si>
    <t xml:space="preserve">Year Ending </t>
  </si>
  <si>
    <t>Notes:</t>
  </si>
  <si>
    <t>Children in detention</t>
  </si>
  <si>
    <t>Total children</t>
  </si>
  <si>
    <t>Under 5 yrs</t>
  </si>
  <si>
    <t>5-11 yrs</t>
  </si>
  <si>
    <t>12-16 yrs</t>
  </si>
  <si>
    <t>17 yrs</t>
  </si>
  <si>
    <t>Total adults (18+)</t>
  </si>
  <si>
    <t>3 days or less</t>
  </si>
  <si>
    <t>4 to 7 days</t>
  </si>
  <si>
    <t>8 to 14 days</t>
  </si>
  <si>
    <t>15 to 28 days</t>
  </si>
  <si>
    <t>29 days to less than 2 months</t>
  </si>
  <si>
    <t>2 months to less than 3 months</t>
  </si>
  <si>
    <t>3 months to less than 4 months</t>
  </si>
  <si>
    <t>4 months to less than 6 months</t>
  </si>
  <si>
    <t>6 months to less than 12 months</t>
  </si>
  <si>
    <t>12 months to less than 18 months</t>
  </si>
  <si>
    <t>18 months to less than 24 months</t>
  </si>
  <si>
    <t>24 months to less than 36 months</t>
  </si>
  <si>
    <t>36 months to less than 48 months</t>
  </si>
  <si>
    <t>48 months or more</t>
  </si>
  <si>
    <t>Year Ending</t>
  </si>
  <si>
    <t>Asylum</t>
  </si>
  <si>
    <t>Non-asylum</t>
  </si>
  <si>
    <t>Summary Tables</t>
  </si>
  <si>
    <t>Table Index</t>
  </si>
  <si>
    <r>
      <rPr>
        <sz val="10"/>
        <rFont val="Calibri"/>
        <family val="2"/>
      </rPr>
      <t xml:space="preserve">The Home Office publishes a report on the data in the quarterly </t>
    </r>
    <r>
      <rPr>
        <u/>
        <sz val="10"/>
        <color theme="10"/>
        <rFont val="Calibri"/>
        <family val="2"/>
      </rPr>
      <t>Immigration Statistics</t>
    </r>
    <r>
      <rPr>
        <sz val="10"/>
        <rFont val="Calibri"/>
        <family val="2"/>
      </rPr>
      <t xml:space="preserve"> release.</t>
    </r>
  </si>
  <si>
    <r>
      <rPr>
        <sz val="10"/>
        <rFont val="Calibri"/>
        <family val="2"/>
      </rPr>
      <t xml:space="preserve">More information on the terms and definitions used can be found in the </t>
    </r>
    <r>
      <rPr>
        <u/>
        <sz val="10"/>
        <color theme="10"/>
        <rFont val="Calibri"/>
        <family val="2"/>
      </rPr>
      <t>User Guide to Home Office Immigration Statistics</t>
    </r>
    <r>
      <rPr>
        <sz val="10"/>
        <rFont val="Calibri"/>
        <family val="2"/>
      </rPr>
      <t>.</t>
    </r>
  </si>
  <si>
    <t>Equivalent data may now be found in…</t>
  </si>
  <si>
    <t>Previously, data was found in…</t>
  </si>
  <si>
    <t>Discontinued</t>
  </si>
  <si>
    <t>dt_01</t>
  </si>
  <si>
    <t>dt_02</t>
  </si>
  <si>
    <t>dt_03</t>
  </si>
  <si>
    <t>dt_04</t>
  </si>
  <si>
    <t>dt_05</t>
  </si>
  <si>
    <t>dt_06</t>
  </si>
  <si>
    <t>dt_07</t>
  </si>
  <si>
    <t>dt_08</t>
  </si>
  <si>
    <t>dt_09</t>
  </si>
  <si>
    <t>dt_10</t>
  </si>
  <si>
    <t>dt_13</t>
  </si>
  <si>
    <t>dt_14</t>
  </si>
  <si>
    <t>dt_11_q</t>
  </si>
  <si>
    <t>dt_12_q</t>
  </si>
  <si>
    <t>To navigate to a specific summary table, select the title from the list below.
For more detailed statistics, select the link to the "Detailed Data Table", below. Note that this will require the download of a separate file.</t>
  </si>
  <si>
    <t>The previous iteration of detention data tables consisted of 25 data tables. The index below provides a 'map' to show where the data previously contained in each of these can now be found.</t>
  </si>
  <si>
    <r>
      <rPr>
        <b/>
        <sz val="11"/>
        <color theme="1"/>
        <rFont val="Calibri"/>
        <family val="2"/>
        <scheme val="minor"/>
      </rPr>
      <t>Published:</t>
    </r>
    <r>
      <rPr>
        <sz val="11"/>
        <color theme="1"/>
        <rFont val="Calibri"/>
        <family val="2"/>
        <scheme val="minor"/>
      </rPr>
      <t xml:space="preserve"> 28 November 2019</t>
    </r>
  </si>
  <si>
    <r>
      <rPr>
        <b/>
        <sz val="11"/>
        <color theme="1"/>
        <rFont val="Calibri"/>
        <family val="2"/>
        <scheme val="minor"/>
      </rPr>
      <t xml:space="preserve">Next update: </t>
    </r>
    <r>
      <rPr>
        <sz val="11"/>
        <color theme="1"/>
        <rFont val="Calibri"/>
        <family val="2"/>
        <scheme val="minor"/>
      </rPr>
      <t>27 February 2020</t>
    </r>
  </si>
  <si>
    <t>Immigration statistics, year ending September 2019</t>
  </si>
  <si>
    <t>27 Feb 2020</t>
  </si>
  <si>
    <t>2010 to Q3 2019</t>
  </si>
  <si>
    <t>Sep 2018</t>
  </si>
  <si>
    <t>Sep 2019</t>
  </si>
  <si>
    <t>1. The data refer to the number of entries into detention. One individual may enter multiple times in a given period and will therefore be counted multiple times in the statistics</t>
  </si>
  <si>
    <t>Oakington*</t>
  </si>
  <si>
    <t>Dover harbour*</t>
  </si>
  <si>
    <t>Lindholme*</t>
  </si>
  <si>
    <t>X</t>
  </si>
  <si>
    <r>
      <t>X</t>
    </r>
    <r>
      <rPr>
        <vertAlign val="superscript"/>
        <sz val="10"/>
        <color rgb="FF000000"/>
        <rFont val="Calibri"/>
        <family val="2"/>
      </rPr>
      <t>1</t>
    </r>
  </si>
  <si>
    <r>
      <t>X</t>
    </r>
    <r>
      <rPr>
        <vertAlign val="superscript"/>
        <sz val="10"/>
        <color rgb="FF000000"/>
        <rFont val="Calibri"/>
        <family val="2"/>
      </rPr>
      <t>2</t>
    </r>
  </si>
  <si>
    <t>1. Table dt_03 was discontinued in May 2016.</t>
  </si>
  <si>
    <t>2. Table dt_10 was discontinued in August 2015.</t>
  </si>
  <si>
    <t xml:space="preserve">* = closed locations. See the user guide for dates of closures. </t>
  </si>
  <si>
    <t>* = closed locations. See the user guide for dates of closures.</t>
  </si>
  <si>
    <t>1. Data on entering and leaving count the number of occurences, rather than the number of individuals. One individual may, enter, or leave detention multiple times in a given period. Such an individual will be counted multiple times in the data.</t>
  </si>
  <si>
    <t xml:space="preserve">3. Asylum-related cases refer to those where there has been an asylum claim at some stage prior or during detention. This will include asylum seekers whose asylum claims have been refused, and who have exhausted any rights of appeal, those retuned under third country provisions, as well as those granted asylum/protection, but detained for other reasons (such as criminality). </t>
  </si>
  <si>
    <r>
      <t>H M Prisons</t>
    </r>
    <r>
      <rPr>
        <b/>
        <vertAlign val="superscript"/>
        <sz val="10"/>
        <color theme="1"/>
        <rFont val="Calibri"/>
        <family val="2"/>
        <scheme val="minor"/>
      </rPr>
      <t>2</t>
    </r>
  </si>
  <si>
    <t>Rank</t>
  </si>
  <si>
    <t>Harwich*</t>
  </si>
  <si>
    <r>
      <t>People in detention</t>
    </r>
    <r>
      <rPr>
        <b/>
        <vertAlign val="superscript"/>
        <sz val="12"/>
        <color theme="1"/>
        <rFont val="Calibri"/>
        <family val="2"/>
        <scheme val="minor"/>
      </rPr>
      <t>1</t>
    </r>
    <r>
      <rPr>
        <b/>
        <sz val="12"/>
        <color theme="1"/>
        <rFont val="Calibri"/>
        <family val="2"/>
        <scheme val="minor"/>
      </rPr>
      <t>, by current place of detention</t>
    </r>
    <r>
      <rPr>
        <b/>
        <vertAlign val="superscript"/>
        <sz val="12"/>
        <color theme="1"/>
        <rFont val="Calibri"/>
        <family val="2"/>
        <scheme val="minor"/>
      </rPr>
      <t>2</t>
    </r>
  </si>
  <si>
    <t>People in detention, by current place of detention</t>
  </si>
  <si>
    <r>
      <t>Absconds from detention</t>
    </r>
    <r>
      <rPr>
        <vertAlign val="superscript"/>
        <sz val="10"/>
        <color theme="1"/>
        <rFont val="Calibri"/>
        <family val="2"/>
        <scheme val="minor"/>
      </rPr>
      <t>2</t>
    </r>
  </si>
  <si>
    <t>Deaths and absconds from and in detention</t>
  </si>
  <si>
    <t>1. Data includes people who died in the detention estate while being held solely under immigration powers. This does not include those who died while being detained solely under immigration powers in prison, or after leaving detention.</t>
  </si>
  <si>
    <t>1. In detention counts the number of people in detention on the last day of the period (e.g. 31 December).</t>
  </si>
  <si>
    <t>1.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</si>
  <si>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r>
      <t xml:space="preserve">Immigration Statistics       </t>
    </r>
    <r>
      <rPr>
        <sz val="20"/>
        <color rgb="FF0000FF"/>
        <rFont val="Calibri"/>
        <family val="2"/>
        <scheme val="minor"/>
      </rPr>
      <t>year ending September 2019</t>
    </r>
  </si>
  <si>
    <t>Data from Q1 2018 onwards are provisional.</t>
  </si>
  <si>
    <t>Additional detention datasets</t>
  </si>
  <si>
    <t>Dataset</t>
  </si>
  <si>
    <t>National Statistics</t>
  </si>
  <si>
    <t>Earlier data available at
(opens new file):</t>
  </si>
  <si>
    <t>Summary tables</t>
  </si>
  <si>
    <t>4. Colnbrook STHF is a female only facility</t>
  </si>
  <si>
    <t>2. Figures may include children stopped at the border with their families, individuals detained as adults and subsequently accepted as being under 18, children of a Foreign National Offender under the Early Release Scheme and children being returned under the family returns process after advice has been sought from the Independent Family Returns Panel.  Further details available in the User Guide to Home Office Immigration Statistics.</t>
  </si>
  <si>
    <t>Source: Home Office</t>
  </si>
  <si>
    <t>Det_02a</t>
  </si>
  <si>
    <t>Det_03a</t>
  </si>
  <si>
    <t>Det_04a</t>
  </si>
  <si>
    <t>Det_02b</t>
  </si>
  <si>
    <t>Det_03b</t>
  </si>
  <si>
    <t>Det_03c</t>
  </si>
  <si>
    <t>Det_04b</t>
  </si>
  <si>
    <t>Det_04c</t>
  </si>
  <si>
    <t>1. 'Returned from the UK' relates to individuals removed from the UK directly from detention. Some individuals leaving for other reasons may subsequently be returned, but will not show in these figures.</t>
  </si>
  <si>
    <r>
      <t>Returned from the UK</t>
    </r>
    <r>
      <rPr>
        <vertAlign val="superscript"/>
        <sz val="10"/>
        <color theme="1"/>
        <rFont val="Calibri"/>
        <family val="2"/>
        <scheme val="minor"/>
      </rPr>
      <t>1</t>
    </r>
  </si>
  <si>
    <t>2. Following the introduction of the new Immigration Bail in Schedule 10 of the Immigration Bill 2016, the detention closed reasons ‘Bailed (SoS)’ replaced the existing powers of ‘granted temporary admission/release’ from 15/01/2018, and ‘Bailed (Immigration Judge)’ replaced ‘Bailed’ to differentiate from ‘Bailed (SoS)’. See the user guide for more details of this change.</t>
  </si>
  <si>
    <t>Det_D03</t>
  </si>
  <si>
    <t>Det_D02</t>
  </si>
  <si>
    <t>Det_D01</t>
  </si>
  <si>
    <t>Number of occurrences of people leaving detention, by reason for leaving</t>
  </si>
  <si>
    <t>2. Absconds from detention include those people who have absconded from a location in the detention estate or from escorts while being transferred to, from or between the detention estate, prior to them reaching their next destination, such as an airport.</t>
  </si>
  <si>
    <r>
      <t>Number of occurrences of children entering detention</t>
    </r>
    <r>
      <rPr>
        <b/>
        <vertAlign val="superscript"/>
        <sz val="12"/>
        <rFont val="Calibri"/>
        <family val="2"/>
        <scheme val="minor"/>
      </rPr>
      <t>1,2</t>
    </r>
  </si>
  <si>
    <t>1. In some cases, an individual may be detained as an adult, but following evidence (such as an age dispute case), is subsequently found to be a child. Such cases will initially be counted as an adult in the statistics, but will show as a child once the age dispute has been resolved and the date of birth updated on the system.</t>
  </si>
  <si>
    <t>1. In some cases, an individual may be detained as an adult, but following evidence (such as an age dispute case) is subsequently found to be a child. Such cases will initially be counted as an adult in the statistics, but will show as a child once the age dispute has been resolved and the date of birth updated on the system.</t>
  </si>
  <si>
    <t>2. Data relate to the 20 detainees in detention at the end of the period who had served the longest time in detention.</t>
  </si>
  <si>
    <t xml:space="preserve">1. The data refer to the number of occurrences of leaving detention. One individual may leave multiple times in a given period and will therefore be counted multiple times in the statistics. </t>
  </si>
  <si>
    <t>2.Last place of detention does not show where an individual spent their time in detention. In some cases, an individual may have spent a period of time detained elsewhere before being moved to their last place of detention.</t>
  </si>
  <si>
    <t>3. 'Other' includes people who have returned to criminal detention, those released unconditionally, those sectioned under the Mental Health Act, as well as deaths and absconds.</t>
  </si>
  <si>
    <r>
      <t>Colnbrook</t>
    </r>
    <r>
      <rPr>
        <i/>
        <vertAlign val="superscript"/>
        <sz val="10"/>
        <rFont val="Calibri"/>
        <family val="2"/>
        <scheme val="minor"/>
      </rPr>
      <t>4</t>
    </r>
  </si>
  <si>
    <t>Date of entry into detention</t>
  </si>
  <si>
    <t>Det_03d</t>
  </si>
  <si>
    <t>Number of entries into detention, by initial place of detention</t>
  </si>
  <si>
    <t>Number of occurrences of children entering detention</t>
  </si>
  <si>
    <t>Number of days spent in detention by the longest serving detainees, at the end of the period (top 20)</t>
  </si>
  <si>
    <r>
      <t>Number of occurrences of people leaving detention, by length of detention</t>
    </r>
    <r>
      <rPr>
        <b/>
        <vertAlign val="superscript"/>
        <sz val="12"/>
        <color theme="1"/>
        <rFont val="Calibri"/>
        <family val="2"/>
        <scheme val="minor"/>
      </rPr>
      <t>1</t>
    </r>
  </si>
  <si>
    <t>Number of occurrences of people leaving detention, by last place of detention</t>
  </si>
  <si>
    <t>People entering, leaving and in detention, by asylum and non-asylum</t>
  </si>
  <si>
    <t>People in detention, by length of detention</t>
  </si>
  <si>
    <r>
      <t>People in detention, by length of detention</t>
    </r>
    <r>
      <rPr>
        <b/>
        <vertAlign val="superscript"/>
        <sz val="12"/>
        <color theme="1"/>
        <rFont val="Calibri"/>
        <family val="2"/>
        <scheme val="minor"/>
      </rPr>
      <t>1</t>
    </r>
  </si>
  <si>
    <t>2017 to 2018</t>
  </si>
  <si>
    <t>Number of occurrences of people leaving detention, by length of detention</t>
  </si>
  <si>
    <t>27 Aug 2020</t>
  </si>
  <si>
    <t>Source: Detention datasets, Home Office</t>
  </si>
  <si>
    <t xml:space="preserve">Immigration statistics, year ending June 2019 </t>
  </si>
  <si>
    <r>
      <t>pr_01</t>
    </r>
    <r>
      <rPr>
        <b/>
        <vertAlign val="superscript"/>
        <sz val="10"/>
        <color theme="1"/>
        <rFont val="Calibri"/>
        <family val="2"/>
        <scheme val="minor"/>
      </rPr>
      <t>3</t>
    </r>
  </si>
  <si>
    <t>Entries into immigration detention</t>
  </si>
  <si>
    <t>People in immigration detention</t>
  </si>
  <si>
    <t>Occurrences of people leaving immigration detention</t>
  </si>
  <si>
    <t>Detention data tables</t>
  </si>
  <si>
    <t xml:space="preserve">These Summary Tables provide an overview of the latest statistics on individuals detained in the Home Office detention estate and HM prisons solely under Immigration Act powers. 
More detailed data are available in the detailed Detention Tables - see below for details.
</t>
  </si>
  <si>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</si>
  <si>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3. Table pr_01: Defendants proceeded against for offences under Immigration Acts 1971 to 2009 in England and Wales is available in:</t>
  </si>
  <si>
    <t>Sheet</t>
  </si>
  <si>
    <r>
      <rPr>
        <sz val="10"/>
        <rFont val="Calibri"/>
        <family val="2"/>
      </rPr>
      <t xml:space="preserve">For data prior to 2010, see the </t>
    </r>
    <r>
      <rPr>
        <u/>
        <sz val="10"/>
        <color theme="10"/>
        <rFont val="Calibri"/>
        <family val="2"/>
      </rPr>
      <t>archived Detention Tables.</t>
    </r>
  </si>
  <si>
    <t>Source: Det_D01 - Entries into immigration detention, Home Office</t>
  </si>
  <si>
    <t>Source: Det_D02 - People in immigration detention, Home Office</t>
  </si>
  <si>
    <t>Source: Det_D03 - Occurrences of people leaving immigration detention, Home Office</t>
  </si>
  <si>
    <t>Back to contents</t>
  </si>
  <si>
    <r>
      <t>People entering, leaving and in detention</t>
    </r>
    <r>
      <rPr>
        <b/>
        <vertAlign val="superscript"/>
        <sz val="12"/>
        <rFont val="Calibri"/>
        <family val="2"/>
        <scheme val="minor"/>
      </rPr>
      <t xml:space="preserve">1,2 </t>
    </r>
    <r>
      <rPr>
        <b/>
        <sz val="12"/>
        <rFont val="Calibri"/>
        <family val="2"/>
        <scheme val="minor"/>
      </rPr>
      <t>by</t>
    </r>
    <r>
      <rPr>
        <b/>
        <vertAlign val="superscript"/>
        <sz val="12"/>
        <rFont val="Calibri"/>
        <family val="2"/>
        <scheme val="minor"/>
      </rPr>
      <t xml:space="preserve"> </t>
    </r>
    <r>
      <rPr>
        <b/>
        <sz val="12"/>
        <rFont val="Calibri"/>
        <family val="2"/>
        <scheme val="minor"/>
      </rPr>
      <t>asylum and non-asylum</t>
    </r>
    <r>
      <rPr>
        <b/>
        <vertAlign val="superscript"/>
        <sz val="12"/>
        <rFont val="Calibri"/>
        <family val="2"/>
        <scheme val="minor"/>
      </rPr>
      <t>3,4</t>
    </r>
  </si>
  <si>
    <t>4. Excludes those held under immigration in HM prisons (prior to Q3 2017), police cells, short term holding rooms at ports and airports (for less than 24 hours), and those recorded as detained under both criminal and immigration powers and their dependants.</t>
  </si>
  <si>
    <r>
      <t>Date</t>
    </r>
    <r>
      <rPr>
        <b/>
        <vertAlign val="superscript"/>
        <sz val="10"/>
        <color theme="1"/>
        <rFont val="Calibri"/>
        <family val="2"/>
        <scheme val="minor"/>
      </rPr>
      <t>5,6,7</t>
    </r>
  </si>
  <si>
    <t>5. Entering detention is based on date of entering detention.</t>
  </si>
  <si>
    <t>6. Leaving detention is based on date of leaving detention.</t>
  </si>
  <si>
    <t>7. In detention counts the number of people in detention on the last day of the period (e.g. 31 December).</t>
  </si>
  <si>
    <t>3. Excludes those held under immigration in HM prisons (prior to Q3 2017), police cells, short term holding rooms at ports and airports (for less than 24 hours), and those recorded as detained under both criminal and immigration powers and their dependants.</t>
  </si>
  <si>
    <r>
      <t>Number of entries into detention</t>
    </r>
    <r>
      <rPr>
        <b/>
        <vertAlign val="superscript"/>
        <sz val="12"/>
        <rFont val="Calibri"/>
        <family val="2"/>
        <scheme val="minor"/>
      </rPr>
      <t>1</t>
    </r>
    <r>
      <rPr>
        <b/>
        <sz val="12"/>
        <rFont val="Calibri"/>
        <family val="2"/>
        <scheme val="minor"/>
      </rPr>
      <t>, by initial place of detention</t>
    </r>
    <r>
      <rPr>
        <b/>
        <vertAlign val="superscript"/>
        <sz val="12"/>
        <rFont val="Calibri"/>
        <family val="2"/>
        <scheme val="minor"/>
      </rPr>
      <t>2,3</t>
    </r>
  </si>
  <si>
    <t>5. From July 2017, data on detention of immigration detainees in prisons are included in the immigration detention figures. Previously, individuals who were detained in prison would have been recorded in the data upon entering the detention estate through an immigration removal centre (IRC), short-term holding facility (STHF) or pre-departure accommodation (PDA); now they are recorded upon entering immigration detention within prison. Data prior to this period are not directly comparable with data after this period.</t>
  </si>
  <si>
    <r>
      <t>Children in detention</t>
    </r>
    <r>
      <rPr>
        <b/>
        <vertAlign val="superscript"/>
        <sz val="12"/>
        <color theme="1"/>
        <rFont val="Calibri"/>
        <family val="2"/>
        <scheme val="minor"/>
      </rPr>
      <t>1,2</t>
    </r>
  </si>
  <si>
    <r>
      <t>Number of days spent in detention by the longest serving detainees, at the end of the period (top 20)</t>
    </r>
    <r>
      <rPr>
        <b/>
        <vertAlign val="superscript"/>
        <sz val="12"/>
        <rFont val="Calibri"/>
        <family val="2"/>
        <scheme val="minor"/>
      </rPr>
      <t>1,2</t>
    </r>
  </si>
  <si>
    <r>
      <t>Bailed (Secretary of State)</t>
    </r>
    <r>
      <rPr>
        <vertAlign val="superscript"/>
        <sz val="10"/>
        <color theme="1"/>
        <rFont val="Calibri"/>
        <family val="2"/>
        <scheme val="minor"/>
      </rPr>
      <t>2</t>
    </r>
  </si>
  <si>
    <r>
      <t>Bailed (Immigration Judge)</t>
    </r>
    <r>
      <rPr>
        <vertAlign val="superscript"/>
        <sz val="10"/>
        <color theme="1"/>
        <rFont val="Calibri"/>
        <family val="2"/>
        <scheme val="minor"/>
      </rPr>
      <t>2</t>
    </r>
  </si>
  <si>
    <r>
      <t>Other</t>
    </r>
    <r>
      <rPr>
        <vertAlign val="superscript"/>
        <sz val="10"/>
        <color theme="1"/>
        <rFont val="Calibri"/>
        <family val="2"/>
        <scheme val="minor"/>
      </rPr>
      <t>3</t>
    </r>
  </si>
  <si>
    <r>
      <t>Number of occurrences of people leaving detention</t>
    </r>
    <r>
      <rPr>
        <b/>
        <vertAlign val="superscript"/>
        <sz val="12"/>
        <color theme="1"/>
        <rFont val="Calibri"/>
        <family val="2"/>
        <scheme val="minor"/>
      </rPr>
      <t>1</t>
    </r>
    <r>
      <rPr>
        <b/>
        <sz val="12"/>
        <color theme="1"/>
        <rFont val="Calibri"/>
        <family val="2"/>
        <scheme val="minor"/>
      </rPr>
      <t>, by last place of detention</t>
    </r>
    <r>
      <rPr>
        <b/>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</si>
</sst>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
    <numFmt numFmtId="165" formatCode="\+#,##0;\-#,##0;0"/>
    <numFmt numFmtId="166" formatCode="[$-F800]dddd\,\ mmmm\ dd\,\ yyyy"/>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36"/>
      <color rgb="FF0000FF"/>
      <name val="Calibri"/>
      <family val="2"/>
      <scheme val="minor"/>
    </font>
    <font>
      <sz val="20"/>
      <color rgb="FF0000FF"/>
      <name val="Calibri"/>
      <family val="2"/>
      <scheme val="minor"/>
    </font>
    <font>
      <sz val="10"/>
      <color rgb="FF000000"/>
      <name val="Calibri"/>
      <family val="2"/>
      <scheme val="minor"/>
    </font>
    <font>
      <sz val="14"/>
      <color rgb="FF000000"/>
      <name val="Calibri"/>
      <family val="2"/>
      <scheme val="minor"/>
    </font>
    <font>
      <sz val="11"/>
      <color rgb="FF000000"/>
      <name val="Calibri"/>
      <family val="2"/>
      <scheme val="minor"/>
    </font>
    <font>
      <u/>
      <sz val="10"/>
      <color rgb="FF0000FF"/>
      <name val="Arial"/>
      <family val="2"/>
    </font>
    <font>
      <u/>
      <sz val="11"/>
      <color rgb="FF0000FF"/>
      <name val="Calibri"/>
      <family val="2"/>
      <scheme val="minor"/>
    </font>
    <font>
      <b/>
      <sz val="11"/>
      <name val="Calibri"/>
      <family val="2"/>
      <scheme val="minor"/>
    </font>
    <font>
      <sz val="11"/>
      <name val="Calibri"/>
      <family val="2"/>
      <scheme val="minor"/>
    </font>
    <font>
      <sz val="12"/>
      <color rgb="FF000000"/>
      <name val="Arial"/>
      <family val="2"/>
    </font>
    <font>
      <u/>
      <sz val="12"/>
      <color rgb="FF0000FF"/>
      <name val="Calibri"/>
      <family val="2"/>
      <scheme val="minor"/>
    </font>
    <font>
      <u/>
      <sz val="9"/>
      <color rgb="FF0000FF"/>
      <name val="Calibri"/>
      <family val="2"/>
      <scheme val="minor"/>
    </font>
    <font>
      <sz val="15"/>
      <color rgb="FFFF0000"/>
      <name val="Calibri"/>
      <family val="2"/>
      <scheme val="minor"/>
    </font>
    <font>
      <u/>
      <sz val="11"/>
      <color theme="10"/>
      <name val="Calibri"/>
      <family val="2"/>
    </font>
    <font>
      <sz val="10"/>
      <name val="Arial"/>
      <family val="2"/>
    </font>
    <font>
      <sz val="10"/>
      <name val="MS Sans Serif"/>
      <family val="2"/>
    </font>
    <font>
      <sz val="12"/>
      <color theme="1"/>
      <name val="Arial"/>
      <family val="2"/>
    </font>
    <font>
      <b/>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u/>
      <sz val="10"/>
      <color theme="10"/>
      <name val="Calibri"/>
      <family val="2"/>
      <scheme val="minor"/>
    </font>
    <font>
      <b/>
      <vertAlign val="superscript"/>
      <sz val="12"/>
      <color theme="1"/>
      <name val="Calibri"/>
      <family val="2"/>
      <scheme val="minor"/>
    </font>
    <font>
      <b/>
      <sz val="10"/>
      <name val="Calibri"/>
      <family val="2"/>
      <scheme val="minor"/>
    </font>
    <font>
      <b/>
      <vertAlign val="superscript"/>
      <sz val="10"/>
      <color theme="1"/>
      <name val="Calibri"/>
      <family val="2"/>
      <scheme val="minor"/>
    </font>
    <font>
      <b/>
      <i/>
      <sz val="10"/>
      <color theme="1"/>
      <name val="Calibri"/>
      <family val="2"/>
      <scheme val="minor"/>
    </font>
    <font>
      <i/>
      <sz val="10"/>
      <name val="Calibri"/>
      <family val="2"/>
      <scheme val="minor"/>
    </font>
    <font>
      <b/>
      <i/>
      <sz val="10"/>
      <name val="Calibri"/>
      <family val="2"/>
      <scheme val="minor"/>
    </font>
    <font>
      <i/>
      <sz val="10"/>
      <color theme="1"/>
      <name val="Calibri"/>
      <family val="2"/>
      <scheme val="minor"/>
    </font>
    <font>
      <vertAlign val="superscript"/>
      <sz val="10"/>
      <color theme="1"/>
      <name val="Calibri"/>
      <family val="2"/>
      <scheme val="minor"/>
    </font>
    <font>
      <sz val="12"/>
      <color theme="1"/>
      <name val="Calibri"/>
      <family val="2"/>
      <scheme val="minor"/>
    </font>
    <font>
      <sz val="10"/>
      <name val="Helvetica"/>
    </font>
    <font>
      <sz val="10"/>
      <color indexed="8"/>
      <name val="Calibri"/>
      <family val="2"/>
      <scheme val="minor"/>
    </font>
    <font>
      <u/>
      <sz val="10"/>
      <color theme="10"/>
      <name val="Calibri"/>
      <family val="2"/>
    </font>
    <font>
      <sz val="10"/>
      <name val="Calibri"/>
      <family val="2"/>
    </font>
    <font>
      <sz val="10"/>
      <color rgb="FF000000"/>
      <name val="Calibri"/>
      <family val="2"/>
    </font>
    <font>
      <vertAlign val="superscript"/>
      <sz val="10"/>
      <color rgb="FF000000"/>
      <name val="Calibri"/>
      <family val="2"/>
    </font>
    <font>
      <b/>
      <sz val="10"/>
      <color theme="1"/>
      <name val="Calibri"/>
      <family val="2"/>
    </font>
    <font>
      <sz val="10"/>
      <color theme="1"/>
      <name val="Calibri"/>
      <family val="2"/>
    </font>
    <font>
      <b/>
      <sz val="10"/>
      <name val="Calibri"/>
      <family val="2"/>
    </font>
    <font>
      <sz val="9"/>
      <name val="Arial"/>
      <family val="2"/>
    </font>
    <font>
      <b/>
      <sz val="11"/>
      <color rgb="FF000000"/>
      <name val="Calibri"/>
      <family val="2"/>
    </font>
    <font>
      <sz val="10"/>
      <color rgb="FFFF0000"/>
      <name val="Calibri"/>
      <family val="2"/>
      <scheme val="minor"/>
    </font>
    <font>
      <b/>
      <sz val="14"/>
      <color rgb="FF000000"/>
      <name val="Calibri"/>
      <family val="2"/>
    </font>
    <font>
      <b/>
      <sz val="10"/>
      <color rgb="FF000000"/>
      <name val="Calibri"/>
      <family val="2"/>
    </font>
    <font>
      <b/>
      <sz val="12"/>
      <name val="Calibri"/>
      <family val="2"/>
      <scheme val="minor"/>
    </font>
    <font>
      <b/>
      <vertAlign val="superscript"/>
      <sz val="12"/>
      <name val="Calibri"/>
      <family val="2"/>
      <scheme val="minor"/>
    </font>
    <font>
      <i/>
      <vertAlign val="superscript"/>
      <sz val="10"/>
      <name val="Calibri"/>
      <family val="2"/>
      <scheme val="minor"/>
    </font>
    <font>
      <i/>
      <u/>
      <sz val="10"/>
      <color theme="10"/>
      <name val="Calibri"/>
      <family val="2"/>
    </font>
    <font>
      <u/>
      <sz val="11"/>
      <color rgb="FF0563C1"/>
      <name val="Calibri"/>
      <family val="2"/>
    </font>
    <font>
      <u/>
      <sz val="10"/>
      <color rgb="FF0070C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0"/>
        <bgColor rgb="FFFFFFFF"/>
      </patternFill>
    </fill>
    <fill>
      <patternFill patternType="solid">
        <fgColor rgb="FFD9D9D9"/>
        <bgColor rgb="FFD9D9D9"/>
      </patternFill>
    </fill>
  </fills>
  <borders count="3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hair">
        <color theme="0" tint="-0.34998626667073579"/>
      </right>
      <top/>
      <bottom style="thin">
        <color auto="1"/>
      </bottom>
      <diagonal/>
    </border>
    <border>
      <left style="hair">
        <color theme="0" tint="-0.34998626667073579"/>
      </left>
      <right style="hair">
        <color theme="0" tint="-0.34998626667073579"/>
      </right>
      <top/>
      <bottom style="thin">
        <color auto="1"/>
      </bottom>
      <diagonal/>
    </border>
    <border>
      <left style="hair">
        <color theme="0" tint="-0.34998626667073579"/>
      </left>
      <right/>
      <top/>
      <bottom style="thin">
        <color auto="1"/>
      </bottom>
      <diagonal/>
    </border>
    <border>
      <left/>
      <right style="thin">
        <color auto="1"/>
      </right>
      <top style="thin">
        <color auto="1"/>
      </top>
      <bottom style="hair">
        <color theme="0" tint="-0.34998626667073579"/>
      </bottom>
      <diagonal/>
    </border>
    <border>
      <left style="thin">
        <color indexed="64"/>
      </left>
      <right/>
      <top/>
      <bottom/>
      <diagonal/>
    </border>
    <border>
      <left/>
      <right style="thin">
        <color auto="1"/>
      </right>
      <top style="hair">
        <color theme="0" tint="-0.34998626667073579"/>
      </top>
      <bottom style="hair">
        <color theme="0" tint="-0.34998626667073579"/>
      </bottom>
      <diagonal/>
    </border>
    <border>
      <left/>
      <right style="thin">
        <color auto="1"/>
      </right>
      <top style="hair">
        <color theme="0" tint="-0.34998626667073579"/>
      </top>
      <bottom style="thin">
        <color auto="1"/>
      </bottom>
      <diagonal/>
    </border>
    <border>
      <left style="thin">
        <color rgb="FFA6A6A6"/>
      </left>
      <right style="thin">
        <color rgb="FF000000"/>
      </right>
      <top style="thin">
        <color rgb="FFA6A6A6"/>
      </top>
      <bottom style="thin">
        <color rgb="FFA6A6A6"/>
      </bottom>
      <diagonal/>
    </border>
    <border>
      <left style="thin">
        <color rgb="FFA6A6A6"/>
      </left>
      <right/>
      <top style="thin">
        <color rgb="FFA6A6A6"/>
      </top>
      <bottom style="thin">
        <color rgb="FFA6A6A6"/>
      </bottom>
      <diagonal/>
    </border>
    <border>
      <left style="thin">
        <color auto="1"/>
      </left>
      <right/>
      <top style="thin">
        <color rgb="FFA6A6A6"/>
      </top>
      <bottom style="thin">
        <color indexed="64"/>
      </bottom>
      <diagonal/>
    </border>
    <border>
      <left style="thin">
        <color rgb="FFA6A6A6"/>
      </left>
      <right/>
      <top style="thin">
        <color rgb="FFA6A6A6"/>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right/>
      <top style="thin">
        <color rgb="FF000000"/>
      </top>
      <bottom style="thin">
        <color rgb="FF000000"/>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Border="0" applyProtection="0"/>
    <xf numFmtId="0" fontId="9" fillId="0" borderId="0" applyNumberFormat="0" applyFill="0" applyBorder="0" applyAlignment="0" applyProtection="0"/>
    <xf numFmtId="0" fontId="13" fillId="0" borderId="0" applyNumberFormat="0" applyBorder="0" applyProtection="0"/>
    <xf numFmtId="0" fontId="17" fillId="0" borderId="0" applyNumberFormat="0" applyFill="0" applyBorder="0" applyAlignment="0" applyProtection="0">
      <alignment vertical="top"/>
      <protection locked="0"/>
    </xf>
    <xf numFmtId="0" fontId="18" fillId="0" borderId="0"/>
    <xf numFmtId="0" fontId="19" fillId="0" borderId="0"/>
    <xf numFmtId="0" fontId="18" fillId="0" borderId="0"/>
    <xf numFmtId="0" fontId="20" fillId="0" borderId="0"/>
    <xf numFmtId="0" fontId="18" fillId="0" borderId="0"/>
    <xf numFmtId="43" fontId="18" fillId="0" borderId="0" applyFont="0" applyFill="0" applyBorder="0" applyAlignment="0" applyProtection="0"/>
    <xf numFmtId="0" fontId="18" fillId="0" borderId="0"/>
    <xf numFmtId="0" fontId="35" fillId="0" borderId="0"/>
    <xf numFmtId="0" fontId="18" fillId="0" borderId="0"/>
    <xf numFmtId="0" fontId="18" fillId="0" borderId="0"/>
    <xf numFmtId="0" fontId="17" fillId="0" borderId="0" applyNumberFormat="0" applyFill="0" applyBorder="0" applyAlignment="0" applyProtection="0">
      <alignment vertical="top"/>
      <protection locked="0"/>
    </xf>
    <xf numFmtId="0" fontId="53" fillId="0" borderId="0" applyNumberFormat="0" applyFill="0" applyBorder="0" applyAlignment="0" applyProtection="0"/>
  </cellStyleXfs>
  <cellXfs count="382">
    <xf numFmtId="0" fontId="0" fillId="0" borderId="0" xfId="0"/>
    <xf numFmtId="0" fontId="4" fillId="4" borderId="0" xfId="3" applyFont="1" applyFill="1" applyAlignment="1" applyProtection="1">
      <alignment vertical="center"/>
    </xf>
    <xf numFmtId="0" fontId="4" fillId="4" borderId="0" xfId="3" applyFont="1" applyFill="1" applyAlignment="1" applyProtection="1">
      <alignment vertical="top" wrapText="1"/>
    </xf>
    <xf numFmtId="0" fontId="6" fillId="4" borderId="0" xfId="3" applyFont="1" applyFill="1" applyAlignment="1" applyProtection="1">
      <alignment vertical="center"/>
    </xf>
    <xf numFmtId="0" fontId="7" fillId="4" borderId="0" xfId="3" applyFont="1" applyFill="1" applyAlignment="1" applyProtection="1">
      <alignment vertical="center"/>
    </xf>
    <xf numFmtId="0" fontId="1" fillId="2" borderId="0" xfId="3" applyFont="1" applyFill="1" applyAlignment="1" applyProtection="1">
      <alignment vertical="center"/>
    </xf>
    <xf numFmtId="0" fontId="8" fillId="4" borderId="0" xfId="3" applyFont="1" applyFill="1" applyAlignment="1" applyProtection="1">
      <alignment vertical="center"/>
    </xf>
    <xf numFmtId="0" fontId="1" fillId="4" borderId="0" xfId="3" applyFont="1" applyFill="1" applyAlignment="1" applyProtection="1">
      <alignment vertical="center"/>
    </xf>
    <xf numFmtId="0" fontId="1" fillId="5" borderId="0" xfId="3" applyFont="1" applyFill="1" applyAlignment="1" applyProtection="1">
      <alignment vertical="center"/>
    </xf>
    <xf numFmtId="0" fontId="10" fillId="4" borderId="0" xfId="4" applyFont="1" applyFill="1" applyAlignment="1">
      <alignment vertical="center"/>
    </xf>
    <xf numFmtId="0" fontId="1" fillId="5" borderId="0" xfId="5" applyFont="1" applyFill="1" applyAlignment="1" applyProtection="1">
      <alignment vertical="center"/>
    </xf>
    <xf numFmtId="0" fontId="14" fillId="4" borderId="0" xfId="4" applyFont="1" applyFill="1" applyAlignment="1">
      <alignment vertical="center"/>
    </xf>
    <xf numFmtId="0" fontId="12" fillId="2" borderId="0" xfId="3" applyFont="1" applyFill="1" applyAlignment="1">
      <alignment vertical="center"/>
    </xf>
    <xf numFmtId="0" fontId="15" fillId="4" borderId="0" xfId="4" applyFont="1" applyFill="1" applyAlignment="1">
      <alignment vertical="center"/>
    </xf>
    <xf numFmtId="0" fontId="22" fillId="2" borderId="0" xfId="0" applyFont="1" applyFill="1"/>
    <xf numFmtId="0" fontId="23" fillId="2" borderId="0" xfId="0" applyFont="1" applyFill="1"/>
    <xf numFmtId="0" fontId="21" fillId="2" borderId="0" xfId="0" applyFont="1" applyFill="1" applyAlignment="1">
      <alignment vertical="center"/>
    </xf>
    <xf numFmtId="0" fontId="22" fillId="2" borderId="0" xfId="0" applyFont="1" applyFill="1" applyAlignment="1">
      <alignment vertical="center"/>
    </xf>
    <xf numFmtId="0" fontId="27" fillId="2" borderId="0" xfId="0" applyFont="1" applyFill="1" applyAlignment="1">
      <alignment horizontal="right" vertical="center"/>
    </xf>
    <xf numFmtId="0" fontId="22" fillId="3" borderId="1" xfId="0" applyFont="1" applyFill="1" applyBorder="1" applyAlignment="1">
      <alignment vertical="center"/>
    </xf>
    <xf numFmtId="0" fontId="22" fillId="3" borderId="2" xfId="0" applyFont="1" applyFill="1" applyBorder="1" applyAlignment="1">
      <alignment vertical="center"/>
    </xf>
    <xf numFmtId="0" fontId="23" fillId="3" borderId="2" xfId="0" applyFont="1" applyFill="1" applyBorder="1" applyAlignment="1">
      <alignment vertical="center"/>
    </xf>
    <xf numFmtId="49" fontId="23" fillId="3" borderId="6" xfId="0" applyNumberFormat="1" applyFont="1" applyFill="1" applyBorder="1" applyAlignment="1">
      <alignment horizontal="right" vertical="center"/>
    </xf>
    <xf numFmtId="49" fontId="23" fillId="3" borderId="2" xfId="0" applyNumberFormat="1" applyFont="1" applyFill="1" applyBorder="1" applyAlignment="1">
      <alignment horizontal="right" vertical="center"/>
    </xf>
    <xf numFmtId="49" fontId="29" fillId="3" borderId="2" xfId="0" applyNumberFormat="1" applyFont="1" applyFill="1" applyBorder="1" applyAlignment="1">
      <alignment horizontal="right" vertical="center"/>
    </xf>
    <xf numFmtId="0" fontId="22" fillId="2" borderId="0" xfId="0" applyFont="1" applyFill="1" applyBorder="1" applyAlignment="1">
      <alignment vertical="center"/>
    </xf>
    <xf numFmtId="3" fontId="22" fillId="2" borderId="0" xfId="0" applyNumberFormat="1" applyFont="1" applyFill="1" applyBorder="1" applyAlignment="1">
      <alignment vertical="center"/>
    </xf>
    <xf numFmtId="3" fontId="30" fillId="2" borderId="0" xfId="1" quotePrefix="1" applyNumberFormat="1" applyFont="1" applyFill="1" applyBorder="1" applyAlignment="1">
      <alignment horizontal="right" vertical="center" wrapText="1"/>
    </xf>
    <xf numFmtId="9" fontId="30" fillId="2" borderId="0" xfId="2" quotePrefix="1" applyFont="1" applyFill="1" applyBorder="1" applyAlignment="1">
      <alignment horizontal="right" vertical="center" wrapText="1"/>
    </xf>
    <xf numFmtId="0" fontId="22" fillId="2" borderId="2" xfId="0" applyFont="1" applyFill="1" applyBorder="1" applyAlignment="1">
      <alignment vertical="center"/>
    </xf>
    <xf numFmtId="0" fontId="30" fillId="2" borderId="0" xfId="0" applyFont="1" applyFill="1" applyAlignment="1">
      <alignment vertical="center"/>
    </xf>
    <xf numFmtId="165" fontId="30" fillId="2" borderId="0" xfId="1" quotePrefix="1" applyNumberFormat="1" applyFont="1" applyFill="1" applyBorder="1" applyAlignment="1">
      <alignment horizontal="right" vertical="center" wrapText="1"/>
    </xf>
    <xf numFmtId="164" fontId="30" fillId="2" borderId="0" xfId="2" quotePrefix="1" applyNumberFormat="1" applyFont="1" applyFill="1" applyBorder="1" applyAlignment="1">
      <alignment horizontal="right" vertical="center" wrapText="1"/>
    </xf>
    <xf numFmtId="0" fontId="23" fillId="2" borderId="0" xfId="0" applyFont="1" applyFill="1" applyBorder="1" applyAlignment="1">
      <alignment vertical="center"/>
    </xf>
    <xf numFmtId="0" fontId="29" fillId="3" borderId="2" xfId="0" applyFont="1" applyFill="1" applyBorder="1" applyAlignment="1">
      <alignment horizontal="right" vertical="center"/>
    </xf>
    <xf numFmtId="0" fontId="23" fillId="2" borderId="0" xfId="0" applyFont="1" applyFill="1" applyBorder="1" applyAlignment="1">
      <alignment horizontal="left" vertical="center"/>
    </xf>
    <xf numFmtId="3" fontId="23" fillId="2" borderId="0" xfId="0" applyNumberFormat="1" applyFont="1" applyFill="1" applyBorder="1" applyAlignment="1">
      <alignment horizontal="right" vertical="center"/>
    </xf>
    <xf numFmtId="3" fontId="31" fillId="2" borderId="1" xfId="1" quotePrefix="1" applyNumberFormat="1" applyFont="1" applyFill="1" applyBorder="1" applyAlignment="1">
      <alignment horizontal="right" vertical="center" wrapText="1"/>
    </xf>
    <xf numFmtId="9" fontId="31" fillId="2" borderId="1" xfId="2" quotePrefix="1" applyFont="1" applyFill="1" applyBorder="1" applyAlignment="1">
      <alignment horizontal="right" vertical="center" wrapText="1"/>
    </xf>
    <xf numFmtId="0" fontId="32" fillId="2" borderId="0" xfId="0" applyFont="1" applyFill="1" applyBorder="1" applyAlignment="1">
      <alignment horizontal="left" vertical="center" indent="1"/>
    </xf>
    <xf numFmtId="3" fontId="24" fillId="2" borderId="0" xfId="1" applyNumberFormat="1" applyFont="1" applyFill="1" applyBorder="1" applyAlignment="1">
      <alignment horizontal="right"/>
    </xf>
    <xf numFmtId="3" fontId="22" fillId="2" borderId="0" xfId="0" applyNumberFormat="1" applyFont="1" applyFill="1" applyBorder="1" applyAlignment="1">
      <alignment horizontal="right" vertical="center"/>
    </xf>
    <xf numFmtId="3" fontId="24" fillId="2" borderId="0" xfId="7" applyNumberFormat="1" applyFont="1" applyFill="1" applyBorder="1" applyAlignment="1">
      <alignment horizontal="right"/>
    </xf>
    <xf numFmtId="3" fontId="24" fillId="2" borderId="0" xfId="0" applyNumberFormat="1" applyFont="1" applyFill="1" applyAlignment="1">
      <alignment horizontal="right"/>
    </xf>
    <xf numFmtId="3" fontId="24" fillId="2" borderId="7" xfId="0" applyNumberFormat="1" applyFont="1" applyFill="1" applyBorder="1" applyAlignment="1">
      <alignment horizontal="right"/>
    </xf>
    <xf numFmtId="3" fontId="24" fillId="2" borderId="0" xfId="0" applyNumberFormat="1" applyFont="1" applyFill="1" applyBorder="1" applyAlignment="1">
      <alignment horizontal="right"/>
    </xf>
    <xf numFmtId="3" fontId="24" fillId="2" borderId="0" xfId="1" applyNumberFormat="1" applyFont="1" applyFill="1" applyBorder="1" applyAlignment="1">
      <alignment horizontal="right" wrapText="1"/>
    </xf>
    <xf numFmtId="3" fontId="24" fillId="2" borderId="0" xfId="8" applyNumberFormat="1" applyFont="1" applyFill="1" applyBorder="1" applyAlignment="1">
      <alignment horizontal="right"/>
    </xf>
    <xf numFmtId="0" fontId="32" fillId="2" borderId="2" xfId="0" applyFont="1" applyFill="1" applyBorder="1" applyAlignment="1">
      <alignment horizontal="left" vertical="center" indent="1"/>
    </xf>
    <xf numFmtId="0" fontId="23" fillId="2" borderId="1" xfId="0" applyFont="1" applyFill="1" applyBorder="1" applyAlignment="1">
      <alignment horizontal="left" vertical="center"/>
    </xf>
    <xf numFmtId="0" fontId="23" fillId="2" borderId="3" xfId="0" applyFont="1" applyFill="1" applyBorder="1" applyAlignment="1">
      <alignment horizontal="left" vertical="center"/>
    </xf>
    <xf numFmtId="3" fontId="23" fillId="2" borderId="3" xfId="0" applyNumberFormat="1" applyFont="1" applyFill="1" applyBorder="1" applyAlignment="1">
      <alignment horizontal="right" vertical="center"/>
    </xf>
    <xf numFmtId="3" fontId="23" fillId="2" borderId="4" xfId="0" applyNumberFormat="1" applyFont="1" applyFill="1" applyBorder="1" applyAlignment="1">
      <alignment horizontal="right" vertical="center"/>
    </xf>
    <xf numFmtId="0" fontId="23" fillId="3" borderId="1" xfId="0" applyFont="1" applyFill="1" applyBorder="1" applyAlignment="1">
      <alignment vertical="center"/>
    </xf>
    <xf numFmtId="17" fontId="23" fillId="3" borderId="2" xfId="0" quotePrefix="1" applyNumberFormat="1" applyFont="1" applyFill="1" applyBorder="1" applyAlignment="1">
      <alignment horizontal="right" vertical="center"/>
    </xf>
    <xf numFmtId="0" fontId="23" fillId="3" borderId="2" xfId="0" quotePrefix="1" applyFont="1" applyFill="1" applyBorder="1" applyAlignment="1">
      <alignment horizontal="right" vertical="center"/>
    </xf>
    <xf numFmtId="0" fontId="23" fillId="3" borderId="2" xfId="0" applyFont="1" applyFill="1" applyBorder="1" applyAlignment="1">
      <alignment horizontal="right" vertical="center"/>
    </xf>
    <xf numFmtId="3" fontId="24" fillId="2" borderId="0" xfId="9" applyNumberFormat="1" applyFont="1" applyFill="1" applyBorder="1" applyAlignment="1">
      <alignment horizontal="right"/>
    </xf>
    <xf numFmtId="0" fontId="22" fillId="2" borderId="0" xfId="0" applyFont="1" applyFill="1" applyBorder="1" applyAlignment="1">
      <alignment horizontal="left" vertical="center"/>
    </xf>
    <xf numFmtId="3" fontId="22" fillId="2" borderId="0" xfId="0" applyNumberFormat="1" applyFont="1" applyFill="1"/>
    <xf numFmtId="0" fontId="23" fillId="2" borderId="3" xfId="0" applyFont="1" applyFill="1" applyBorder="1" applyAlignment="1">
      <alignment vertical="center"/>
    </xf>
    <xf numFmtId="0" fontId="22" fillId="2" borderId="2" xfId="0" applyFont="1" applyFill="1" applyBorder="1" applyAlignment="1">
      <alignment horizontal="left" vertical="center"/>
    </xf>
    <xf numFmtId="0" fontId="23" fillId="2" borderId="0" xfId="0" applyFont="1" applyFill="1" applyAlignment="1">
      <alignment vertical="center"/>
    </xf>
    <xf numFmtId="0" fontId="22" fillId="2" borderId="0" xfId="0" applyFont="1" applyFill="1" applyAlignment="1">
      <alignment vertical="center" wrapText="1"/>
    </xf>
    <xf numFmtId="0" fontId="34" fillId="2" borderId="0" xfId="0" applyFont="1" applyFill="1" applyAlignment="1">
      <alignment vertical="center"/>
    </xf>
    <xf numFmtId="0" fontId="0" fillId="2" borderId="0" xfId="0" applyFill="1"/>
    <xf numFmtId="0" fontId="23" fillId="3" borderId="2" xfId="0" applyFont="1" applyFill="1" applyBorder="1"/>
    <xf numFmtId="0" fontId="23" fillId="3" borderId="2" xfId="0" applyNumberFormat="1" applyFont="1" applyFill="1" applyBorder="1" applyAlignment="1">
      <alignment horizontal="right"/>
    </xf>
    <xf numFmtId="49" fontId="23" fillId="3" borderId="6" xfId="0" applyNumberFormat="1" applyFont="1" applyFill="1" applyBorder="1" applyAlignment="1">
      <alignment horizontal="right"/>
    </xf>
    <xf numFmtId="49" fontId="23" fillId="3" borderId="2" xfId="0" applyNumberFormat="1" applyFont="1" applyFill="1" applyBorder="1" applyAlignment="1">
      <alignment horizontal="right"/>
    </xf>
    <xf numFmtId="164" fontId="30" fillId="2" borderId="0" xfId="2" quotePrefix="1" applyNumberFormat="1" applyFont="1" applyFill="1" applyBorder="1" applyAlignment="1">
      <alignment horizontal="right" wrapText="1"/>
    </xf>
    <xf numFmtId="0" fontId="23" fillId="2" borderId="0" xfId="0" applyFont="1" applyFill="1" applyBorder="1"/>
    <xf numFmtId="3" fontId="23" fillId="2" borderId="0" xfId="0" applyNumberFormat="1" applyFont="1" applyFill="1" applyBorder="1"/>
    <xf numFmtId="0" fontId="23" fillId="2" borderId="0" xfId="0" applyFont="1" applyFill="1" applyAlignment="1">
      <alignment horizontal="right"/>
    </xf>
    <xf numFmtId="0" fontId="22" fillId="3" borderId="1" xfId="0" applyFont="1" applyFill="1" applyBorder="1"/>
    <xf numFmtId="0" fontId="22" fillId="3" borderId="2" xfId="0" applyFont="1" applyFill="1" applyBorder="1"/>
    <xf numFmtId="49" fontId="29" fillId="3" borderId="2" xfId="0" applyNumberFormat="1" applyFont="1" applyFill="1" applyBorder="1" applyAlignment="1">
      <alignment horizontal="right"/>
    </xf>
    <xf numFmtId="165" fontId="31" fillId="2" borderId="0" xfId="1" quotePrefix="1" applyNumberFormat="1" applyFont="1" applyFill="1" applyBorder="1" applyAlignment="1">
      <alignment horizontal="right" wrapText="1"/>
    </xf>
    <xf numFmtId="164" fontId="31" fillId="2" borderId="0" xfId="2" quotePrefix="1" applyNumberFormat="1" applyFont="1" applyFill="1" applyBorder="1" applyAlignment="1">
      <alignment horizontal="right" wrapText="1"/>
    </xf>
    <xf numFmtId="0" fontId="22" fillId="2" borderId="0" xfId="0" applyFont="1" applyFill="1" applyBorder="1" applyAlignment="1">
      <alignment horizontal="left" indent="1"/>
    </xf>
    <xf numFmtId="165" fontId="30" fillId="2" borderId="0" xfId="1" quotePrefix="1" applyNumberFormat="1" applyFont="1" applyFill="1" applyBorder="1" applyAlignment="1">
      <alignment horizontal="right" wrapText="1"/>
    </xf>
    <xf numFmtId="0" fontId="22" fillId="2" borderId="2" xfId="0" applyFont="1" applyFill="1" applyBorder="1" applyAlignment="1">
      <alignment horizontal="left" indent="1"/>
    </xf>
    <xf numFmtId="49" fontId="22" fillId="2" borderId="0" xfId="0" applyNumberFormat="1" applyFont="1" applyFill="1" applyBorder="1" applyAlignment="1">
      <alignment horizontal="left" indent="1"/>
    </xf>
    <xf numFmtId="165" fontId="31" fillId="2" borderId="2" xfId="1" quotePrefix="1" applyNumberFormat="1" applyFont="1" applyFill="1" applyBorder="1" applyAlignment="1">
      <alignment horizontal="right" wrapText="1"/>
    </xf>
    <xf numFmtId="164" fontId="31" fillId="2" borderId="2" xfId="2" quotePrefix="1" applyNumberFormat="1" applyFont="1" applyFill="1" applyBorder="1" applyAlignment="1">
      <alignment horizontal="right" wrapText="1"/>
    </xf>
    <xf numFmtId="0" fontId="23" fillId="2" borderId="2" xfId="0" applyFont="1" applyFill="1" applyBorder="1" applyAlignment="1">
      <alignment horizontal="left"/>
    </xf>
    <xf numFmtId="3" fontId="27" fillId="2" borderId="0" xfId="0" applyNumberFormat="1" applyFont="1" applyFill="1" applyAlignment="1">
      <alignment horizontal="right"/>
    </xf>
    <xf numFmtId="3" fontId="27" fillId="2" borderId="0" xfId="10" applyNumberFormat="1" applyFont="1" applyFill="1" applyAlignment="1">
      <alignment horizontal="right"/>
    </xf>
    <xf numFmtId="3" fontId="27" fillId="2" borderId="7" xfId="13" applyNumberFormat="1" applyFont="1" applyFill="1" applyBorder="1" applyAlignment="1">
      <alignment horizontal="right"/>
    </xf>
    <xf numFmtId="3" fontId="27" fillId="2" borderId="0" xfId="10" applyNumberFormat="1" applyFont="1" applyFill="1" applyBorder="1" applyAlignment="1">
      <alignment horizontal="right"/>
    </xf>
    <xf numFmtId="3" fontId="24" fillId="2" borderId="0" xfId="10" applyNumberFormat="1" applyFont="1" applyFill="1" applyAlignment="1">
      <alignment horizontal="right"/>
    </xf>
    <xf numFmtId="3" fontId="24" fillId="2" borderId="7" xfId="13" applyNumberFormat="1" applyFont="1" applyFill="1" applyBorder="1" applyAlignment="1">
      <alignment horizontal="right"/>
    </xf>
    <xf numFmtId="3" fontId="24" fillId="2" borderId="0" xfId="10" applyNumberFormat="1" applyFont="1" applyFill="1" applyBorder="1" applyAlignment="1">
      <alignment horizontal="right"/>
    </xf>
    <xf numFmtId="3" fontId="24" fillId="2" borderId="2" xfId="0" applyNumberFormat="1" applyFont="1" applyFill="1" applyBorder="1" applyAlignment="1">
      <alignment horizontal="right"/>
    </xf>
    <xf numFmtId="3" fontId="24" fillId="2" borderId="2" xfId="10" applyNumberFormat="1" applyFont="1" applyFill="1" applyBorder="1" applyAlignment="1">
      <alignment horizontal="right"/>
    </xf>
    <xf numFmtId="3" fontId="24" fillId="2" borderId="6" xfId="13" applyNumberFormat="1" applyFont="1" applyFill="1" applyBorder="1" applyAlignment="1">
      <alignment horizontal="right"/>
    </xf>
    <xf numFmtId="3" fontId="24" fillId="2" borderId="5" xfId="11" applyNumberFormat="1" applyFont="1" applyFill="1" applyBorder="1" applyAlignment="1">
      <alignment horizontal="right"/>
    </xf>
    <xf numFmtId="3" fontId="24" fillId="2" borderId="6" xfId="12" applyNumberFormat="1" applyFont="1" applyFill="1" applyBorder="1" applyAlignment="1">
      <alignment horizontal="right"/>
    </xf>
    <xf numFmtId="0" fontId="22" fillId="2" borderId="0" xfId="10" applyFont="1" applyFill="1"/>
    <xf numFmtId="165" fontId="30" fillId="2" borderId="2" xfId="1" quotePrefix="1" applyNumberFormat="1" applyFont="1" applyFill="1" applyBorder="1" applyAlignment="1">
      <alignment horizontal="right" wrapText="1"/>
    </xf>
    <xf numFmtId="3" fontId="24" fillId="2" borderId="0" xfId="15" applyNumberFormat="1" applyFont="1" applyFill="1" applyBorder="1" applyAlignment="1">
      <alignment horizontal="right" wrapText="1"/>
    </xf>
    <xf numFmtId="3" fontId="24" fillId="2" borderId="0" xfId="15" applyNumberFormat="1" applyFont="1" applyFill="1" applyBorder="1" applyAlignment="1">
      <alignment wrapText="1"/>
    </xf>
    <xf numFmtId="3" fontId="24" fillId="2" borderId="2" xfId="15" applyNumberFormat="1" applyFont="1" applyFill="1" applyBorder="1" applyAlignment="1">
      <alignment horizontal="right" wrapText="1"/>
    </xf>
    <xf numFmtId="0" fontId="22" fillId="2" borderId="0" xfId="0" applyFont="1" applyFill="1" applyBorder="1" applyAlignment="1">
      <alignment horizontal="left" vertical="center" indent="1"/>
    </xf>
    <xf numFmtId="0" fontId="22" fillId="2" borderId="2" xfId="0" applyFont="1" applyFill="1" applyBorder="1" applyAlignment="1">
      <alignment horizontal="left" vertical="center" indent="1"/>
    </xf>
    <xf numFmtId="3" fontId="36" fillId="2" borderId="0" xfId="14" applyNumberFormat="1" applyFont="1" applyFill="1" applyBorder="1" applyAlignment="1">
      <alignment horizontal="right"/>
    </xf>
    <xf numFmtId="3" fontId="24" fillId="2" borderId="0" xfId="14" applyNumberFormat="1" applyFont="1" applyFill="1" applyBorder="1" applyAlignment="1">
      <alignment horizontal="right"/>
    </xf>
    <xf numFmtId="3" fontId="24" fillId="2" borderId="2" xfId="8" applyNumberFormat="1" applyFont="1" applyFill="1" applyBorder="1" applyAlignment="1">
      <alignment horizontal="right"/>
    </xf>
    <xf numFmtId="3" fontId="36" fillId="2" borderId="2" xfId="14" applyNumberFormat="1" applyFont="1" applyFill="1" applyBorder="1" applyAlignment="1">
      <alignment horizontal="right"/>
    </xf>
    <xf numFmtId="3" fontId="24" fillId="2" borderId="2" xfId="14" applyNumberFormat="1" applyFont="1" applyFill="1" applyBorder="1" applyAlignment="1">
      <alignment horizontal="right"/>
    </xf>
    <xf numFmtId="0" fontId="21" fillId="2" borderId="0" xfId="0" applyFont="1" applyFill="1"/>
    <xf numFmtId="0" fontId="22" fillId="2" borderId="0" xfId="0" applyFont="1" applyFill="1" applyAlignment="1">
      <alignment vertical="top" wrapText="1"/>
    </xf>
    <xf numFmtId="0" fontId="22" fillId="2" borderId="0" xfId="0" applyFont="1" applyFill="1" applyAlignment="1">
      <alignment vertical="top"/>
    </xf>
    <xf numFmtId="0" fontId="27" fillId="2" borderId="0" xfId="0" applyFont="1" applyFill="1" applyAlignment="1"/>
    <xf numFmtId="0" fontId="2" fillId="2" borderId="8" xfId="0" applyFont="1" applyFill="1" applyBorder="1" applyAlignment="1">
      <alignment vertical="top"/>
    </xf>
    <xf numFmtId="0" fontId="2" fillId="2" borderId="1" xfId="0" applyFont="1" applyFill="1" applyBorder="1" applyAlignment="1">
      <alignment vertical="top"/>
    </xf>
    <xf numFmtId="0" fontId="23" fillId="2" borderId="14" xfId="0" applyFont="1" applyFill="1" applyBorder="1" applyAlignment="1">
      <alignment horizontal="center" wrapText="1"/>
    </xf>
    <xf numFmtId="0" fontId="23" fillId="2" borderId="15" xfId="0" applyFont="1" applyFill="1" applyBorder="1" applyAlignment="1">
      <alignment horizontal="center"/>
    </xf>
    <xf numFmtId="0" fontId="23" fillId="2" borderId="17" xfId="0" applyFont="1" applyFill="1" applyBorder="1" applyAlignment="1">
      <alignment horizontal="center"/>
    </xf>
    <xf numFmtId="0" fontId="23" fillId="2" borderId="18" xfId="0" applyFont="1" applyFill="1" applyBorder="1" applyAlignment="1">
      <alignment horizontal="center"/>
    </xf>
    <xf numFmtId="0" fontId="0" fillId="2" borderId="0" xfId="0" applyFill="1" applyBorder="1"/>
    <xf numFmtId="0" fontId="23" fillId="3" borderId="1" xfId="0" applyFont="1" applyFill="1" applyBorder="1" applyAlignment="1">
      <alignment horizontal="center" vertical="center"/>
    </xf>
    <xf numFmtId="0" fontId="0" fillId="2" borderId="0" xfId="3" applyFont="1" applyFill="1" applyAlignment="1" applyProtection="1">
      <alignment vertical="center"/>
    </xf>
    <xf numFmtId="0" fontId="16" fillId="0" borderId="0" xfId="3" applyFont="1" applyFill="1" applyBorder="1" applyAlignment="1" applyProtection="1">
      <alignment vertical="center" wrapText="1"/>
    </xf>
    <xf numFmtId="0" fontId="17" fillId="2" borderId="0" xfId="17" applyFill="1" applyAlignment="1" applyProtection="1"/>
    <xf numFmtId="0" fontId="23" fillId="3" borderId="0" xfId="0" applyFont="1" applyFill="1" applyBorder="1" applyAlignment="1">
      <alignment vertical="center"/>
    </xf>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2" fillId="2" borderId="0" xfId="0" applyFont="1" applyFill="1" applyBorder="1" applyAlignment="1">
      <alignment wrapText="1"/>
    </xf>
    <xf numFmtId="0" fontId="2" fillId="2" borderId="0" xfId="0" applyFont="1" applyFill="1" applyBorder="1" applyAlignment="1">
      <alignment vertical="top"/>
    </xf>
    <xf numFmtId="0" fontId="2" fillId="2" borderId="16" xfId="0" applyFont="1" applyFill="1" applyBorder="1" applyAlignment="1">
      <alignment vertical="top"/>
    </xf>
    <xf numFmtId="0" fontId="0" fillId="2" borderId="16" xfId="0" applyFill="1" applyBorder="1"/>
    <xf numFmtId="0" fontId="23" fillId="3" borderId="1" xfId="0" applyFont="1" applyFill="1" applyBorder="1" applyAlignment="1">
      <alignment horizontal="center" vertical="center"/>
    </xf>
    <xf numFmtId="0" fontId="23" fillId="2" borderId="2" xfId="0" applyFont="1" applyFill="1" applyBorder="1" applyAlignment="1">
      <alignment vertical="center"/>
    </xf>
    <xf numFmtId="3" fontId="41" fillId="2" borderId="0" xfId="0" applyNumberFormat="1" applyFont="1" applyFill="1" applyBorder="1"/>
    <xf numFmtId="3" fontId="38" fillId="2" borderId="0" xfId="9" applyNumberFormat="1" applyFont="1" applyFill="1" applyBorder="1" applyAlignment="1">
      <alignment horizontal="right"/>
    </xf>
    <xf numFmtId="3" fontId="42" fillId="2" borderId="0" xfId="10" applyNumberFormat="1" applyFont="1" applyFill="1" applyBorder="1"/>
    <xf numFmtId="3" fontId="42" fillId="2" borderId="0" xfId="10" applyNumberFormat="1" applyFont="1" applyFill="1" applyBorder="1" applyAlignment="1">
      <alignment horizontal="right"/>
    </xf>
    <xf numFmtId="3" fontId="43" fillId="2" borderId="0" xfId="9" applyNumberFormat="1" applyFont="1" applyFill="1" applyBorder="1" applyAlignment="1">
      <alignment horizontal="right"/>
    </xf>
    <xf numFmtId="0" fontId="42" fillId="2" borderId="0" xfId="10" applyFont="1" applyFill="1" applyBorder="1" applyAlignment="1">
      <alignment horizontal="right"/>
    </xf>
    <xf numFmtId="3" fontId="38" fillId="2" borderId="2" xfId="9" applyNumberFormat="1" applyFont="1" applyFill="1" applyBorder="1" applyAlignment="1">
      <alignment horizontal="right"/>
    </xf>
    <xf numFmtId="3" fontId="42" fillId="2" borderId="2" xfId="10" applyNumberFormat="1" applyFont="1" applyFill="1" applyBorder="1" applyAlignment="1">
      <alignment horizontal="right"/>
    </xf>
    <xf numFmtId="3" fontId="43" fillId="2" borderId="2" xfId="9" applyNumberFormat="1" applyFont="1" applyFill="1" applyBorder="1" applyAlignment="1">
      <alignment horizontal="right" wrapText="1"/>
    </xf>
    <xf numFmtId="3" fontId="44" fillId="2" borderId="0" xfId="13" applyNumberFormat="1" applyFont="1" applyFill="1" applyBorder="1" applyAlignment="1">
      <alignment horizontal="right"/>
    </xf>
    <xf numFmtId="3" fontId="44" fillId="2" borderId="0" xfId="0" applyNumberFormat="1" applyFont="1" applyFill="1" applyAlignment="1">
      <alignment horizontal="right"/>
    </xf>
    <xf numFmtId="3" fontId="44" fillId="2" borderId="2" xfId="13" applyNumberFormat="1" applyFont="1" applyFill="1" applyBorder="1" applyAlignment="1">
      <alignment horizontal="right"/>
    </xf>
    <xf numFmtId="3" fontId="44" fillId="2" borderId="23" xfId="0" applyNumberFormat="1" applyFont="1" applyFill="1" applyBorder="1" applyAlignment="1">
      <alignment horizontal="right"/>
    </xf>
    <xf numFmtId="3" fontId="24" fillId="2" borderId="1" xfId="15" applyNumberFormat="1" applyFont="1" applyFill="1" applyBorder="1" applyAlignment="1">
      <alignment horizontal="right" wrapText="1"/>
    </xf>
    <xf numFmtId="0" fontId="23" fillId="3" borderId="24" xfId="0" applyFont="1" applyFill="1" applyBorder="1" applyAlignment="1">
      <alignment horizontal="center" vertical="center"/>
    </xf>
    <xf numFmtId="49" fontId="23" fillId="3" borderId="23" xfId="0" applyNumberFormat="1" applyFont="1" applyFill="1" applyBorder="1" applyAlignment="1">
      <alignment horizontal="right" vertical="center"/>
    </xf>
    <xf numFmtId="3" fontId="24" fillId="2" borderId="25" xfId="15" applyNumberFormat="1" applyFont="1" applyFill="1" applyBorder="1" applyAlignment="1">
      <alignment horizontal="right" wrapText="1"/>
    </xf>
    <xf numFmtId="3" fontId="24" fillId="2" borderId="25" xfId="15" applyNumberFormat="1" applyFont="1" applyFill="1" applyBorder="1" applyAlignment="1">
      <alignment wrapText="1"/>
    </xf>
    <xf numFmtId="3" fontId="24" fillId="2" borderId="2" xfId="9" applyNumberFormat="1" applyFont="1" applyFill="1" applyBorder="1" applyAlignment="1">
      <alignment horizontal="right"/>
    </xf>
    <xf numFmtId="165" fontId="30" fillId="2" borderId="0" xfId="1" quotePrefix="1" applyNumberFormat="1" applyFont="1" applyFill="1" applyBorder="1" applyAlignment="1">
      <alignment horizontal="right" vertical="top" wrapText="1"/>
    </xf>
    <xf numFmtId="164" fontId="30" fillId="2" borderId="0" xfId="2" quotePrefix="1" applyNumberFormat="1" applyFont="1" applyFill="1" applyBorder="1" applyAlignment="1">
      <alignment horizontal="right" vertical="top" wrapText="1"/>
    </xf>
    <xf numFmtId="0" fontId="45" fillId="4" borderId="0" xfId="3" applyFont="1" applyFill="1" applyAlignment="1">
      <alignment vertical="center"/>
    </xf>
    <xf numFmtId="3" fontId="42" fillId="2" borderId="0" xfId="10" applyNumberFormat="1" applyFont="1" applyFill="1" applyBorder="1" applyAlignment="1"/>
    <xf numFmtId="3" fontId="22" fillId="2" borderId="0" xfId="0" applyNumberFormat="1" applyFont="1" applyFill="1" applyBorder="1" applyAlignment="1">
      <alignment horizontal="right"/>
    </xf>
    <xf numFmtId="3" fontId="30" fillId="2" borderId="0" xfId="1" quotePrefix="1" applyNumberFormat="1" applyFont="1" applyFill="1" applyBorder="1" applyAlignment="1">
      <alignment horizontal="right" wrapText="1"/>
    </xf>
    <xf numFmtId="9" fontId="30" fillId="2" borderId="0" xfId="2" quotePrefix="1" applyFont="1" applyFill="1" applyBorder="1" applyAlignment="1">
      <alignment horizontal="right" wrapText="1"/>
    </xf>
    <xf numFmtId="3" fontId="42" fillId="2" borderId="2" xfId="10" applyNumberFormat="1" applyFont="1" applyFill="1" applyBorder="1" applyAlignment="1"/>
    <xf numFmtId="3" fontId="22" fillId="2" borderId="2" xfId="0" applyNumberFormat="1" applyFont="1" applyFill="1" applyBorder="1" applyAlignment="1">
      <alignment horizontal="right"/>
    </xf>
    <xf numFmtId="3" fontId="30" fillId="2" borderId="2" xfId="1" quotePrefix="1" applyNumberFormat="1" applyFont="1" applyFill="1" applyBorder="1" applyAlignment="1">
      <alignment horizontal="right" wrapText="1"/>
    </xf>
    <xf numFmtId="9" fontId="30" fillId="2" borderId="2" xfId="2" quotePrefix="1" applyFont="1" applyFill="1" applyBorder="1" applyAlignment="1">
      <alignment horizontal="right" wrapText="1"/>
    </xf>
    <xf numFmtId="3" fontId="23" fillId="2" borderId="0" xfId="0" applyNumberFormat="1" applyFont="1" applyFill="1" applyBorder="1" applyAlignment="1">
      <alignment horizontal="right"/>
    </xf>
    <xf numFmtId="3" fontId="31" fillId="2" borderId="0" xfId="1" quotePrefix="1" applyNumberFormat="1" applyFont="1" applyFill="1" applyBorder="1" applyAlignment="1">
      <alignment horizontal="right" wrapText="1"/>
    </xf>
    <xf numFmtId="9" fontId="31" fillId="2" borderId="0" xfId="2" quotePrefix="1" applyFont="1" applyFill="1" applyBorder="1" applyAlignment="1">
      <alignment horizontal="right" wrapText="1"/>
    </xf>
    <xf numFmtId="0" fontId="42" fillId="2" borderId="2" xfId="10" applyFont="1" applyFill="1" applyBorder="1" applyAlignment="1"/>
    <xf numFmtId="3" fontId="23" fillId="2" borderId="3" xfId="0" applyNumberFormat="1" applyFont="1" applyFill="1" applyBorder="1" applyAlignment="1">
      <alignment horizontal="right"/>
    </xf>
    <xf numFmtId="3" fontId="31" fillId="2" borderId="2" xfId="1" quotePrefix="1" applyNumberFormat="1" applyFont="1" applyFill="1" applyBorder="1" applyAlignment="1">
      <alignment horizontal="right" wrapText="1"/>
    </xf>
    <xf numFmtId="9" fontId="31" fillId="2" borderId="2" xfId="2" quotePrefix="1" applyFont="1" applyFill="1" applyBorder="1" applyAlignment="1">
      <alignment horizontal="right" wrapText="1"/>
    </xf>
    <xf numFmtId="3" fontId="41" fillId="2" borderId="2" xfId="10" applyNumberFormat="1" applyFont="1" applyFill="1" applyBorder="1" applyAlignment="1"/>
    <xf numFmtId="3" fontId="23" fillId="2" borderId="2" xfId="0" applyNumberFormat="1" applyFont="1" applyFill="1" applyBorder="1" applyAlignment="1">
      <alignment horizontal="right"/>
    </xf>
    <xf numFmtId="0" fontId="22" fillId="2" borderId="0" xfId="0" applyFont="1" applyFill="1" applyBorder="1" applyAlignment="1"/>
    <xf numFmtId="3" fontId="22" fillId="2" borderId="0" xfId="0" applyNumberFormat="1" applyFont="1" applyFill="1" applyBorder="1" applyAlignment="1"/>
    <xf numFmtId="0" fontId="22" fillId="2" borderId="2" xfId="0" applyFont="1" applyFill="1" applyBorder="1" applyAlignment="1"/>
    <xf numFmtId="3" fontId="22" fillId="2" borderId="2" xfId="0" applyNumberFormat="1" applyFont="1" applyFill="1" applyBorder="1" applyAlignment="1"/>
    <xf numFmtId="3" fontId="22" fillId="2" borderId="7" xfId="0" applyNumberFormat="1" applyFont="1" applyFill="1" applyBorder="1" applyAlignment="1">
      <alignment horizontal="right"/>
    </xf>
    <xf numFmtId="3" fontId="22" fillId="2" borderId="6" xfId="0" applyNumberFormat="1" applyFont="1" applyFill="1" applyBorder="1" applyAlignment="1">
      <alignment horizontal="right"/>
    </xf>
    <xf numFmtId="3" fontId="27" fillId="2" borderId="0" xfId="0" applyNumberFormat="1" applyFont="1" applyFill="1" applyAlignment="1"/>
    <xf numFmtId="3" fontId="23" fillId="2" borderId="7" xfId="0" applyNumberFormat="1" applyFont="1" applyFill="1" applyBorder="1" applyAlignment="1">
      <alignment horizontal="right"/>
    </xf>
    <xf numFmtId="3" fontId="24" fillId="2" borderId="0" xfId="1" applyNumberFormat="1" applyFont="1" applyFill="1" applyBorder="1" applyAlignment="1"/>
    <xf numFmtId="3" fontId="24" fillId="2" borderId="0" xfId="0" applyNumberFormat="1" applyFont="1" applyFill="1" applyAlignment="1"/>
    <xf numFmtId="3" fontId="24" fillId="2" borderId="2" xfId="1" applyNumberFormat="1" applyFont="1" applyFill="1" applyBorder="1" applyAlignment="1"/>
    <xf numFmtId="3" fontId="24" fillId="2" borderId="2" xfId="0" applyNumberFormat="1" applyFont="1" applyFill="1" applyBorder="1" applyAlignment="1"/>
    <xf numFmtId="3" fontId="23" fillId="2" borderId="1" xfId="0" applyNumberFormat="1" applyFont="1" applyFill="1" applyBorder="1" applyAlignment="1">
      <alignment horizontal="right"/>
    </xf>
    <xf numFmtId="3" fontId="23" fillId="2" borderId="5" xfId="0" applyNumberFormat="1" applyFont="1" applyFill="1" applyBorder="1" applyAlignment="1">
      <alignment horizontal="right"/>
    </xf>
    <xf numFmtId="3" fontId="23" fillId="2" borderId="4" xfId="0" applyNumberFormat="1" applyFont="1" applyFill="1" applyBorder="1" applyAlignment="1">
      <alignment horizontal="right"/>
    </xf>
    <xf numFmtId="3" fontId="31" fillId="2" borderId="3" xfId="1" quotePrefix="1" applyNumberFormat="1" applyFont="1" applyFill="1" applyBorder="1" applyAlignment="1">
      <alignment horizontal="right" wrapText="1"/>
    </xf>
    <xf numFmtId="9" fontId="31" fillId="2" borderId="3" xfId="2" quotePrefix="1" applyFont="1" applyFill="1" applyBorder="1" applyAlignment="1">
      <alignment horizontal="right" wrapText="1"/>
    </xf>
    <xf numFmtId="3" fontId="22" fillId="2" borderId="0" xfId="0" applyNumberFormat="1" applyFont="1" applyFill="1" applyAlignment="1"/>
    <xf numFmtId="3" fontId="22" fillId="2" borderId="0" xfId="0" applyNumberFormat="1" applyFont="1" applyFill="1" applyAlignment="1">
      <alignment horizontal="right"/>
    </xf>
    <xf numFmtId="3" fontId="22" fillId="2" borderId="0" xfId="11" applyNumberFormat="1" applyFont="1" applyFill="1" applyAlignment="1">
      <alignment horizontal="right"/>
    </xf>
    <xf numFmtId="3" fontId="24" fillId="2" borderId="0" xfId="16" applyNumberFormat="1" applyFont="1" applyFill="1" applyBorder="1" applyAlignment="1"/>
    <xf numFmtId="3" fontId="24" fillId="2" borderId="0" xfId="0" applyNumberFormat="1" applyFont="1" applyFill="1" applyBorder="1" applyAlignment="1"/>
    <xf numFmtId="3" fontId="24" fillId="2" borderId="25" xfId="16" applyNumberFormat="1" applyFont="1" applyFill="1" applyBorder="1" applyAlignment="1"/>
    <xf numFmtId="3" fontId="24" fillId="2" borderId="23" xfId="16" applyNumberFormat="1" applyFont="1" applyFill="1" applyBorder="1" applyAlignment="1"/>
    <xf numFmtId="3" fontId="24" fillId="2" borderId="2" xfId="16" applyNumberFormat="1" applyFont="1" applyFill="1" applyBorder="1" applyAlignment="1"/>
    <xf numFmtId="3" fontId="24" fillId="2" borderId="2" xfId="16" applyNumberFormat="1" applyFont="1" applyFill="1" applyBorder="1" applyAlignment="1">
      <alignment horizontal="right"/>
    </xf>
    <xf numFmtId="3" fontId="23" fillId="2" borderId="0" xfId="0" applyNumberFormat="1" applyFont="1" applyFill="1" applyBorder="1" applyAlignment="1"/>
    <xf numFmtId="3" fontId="23" fillId="2" borderId="1" xfId="0" applyNumberFormat="1" applyFont="1" applyFill="1" applyBorder="1" applyAlignment="1"/>
    <xf numFmtId="3" fontId="23" fillId="2" borderId="5" xfId="0" applyNumberFormat="1" applyFont="1" applyFill="1" applyBorder="1" applyAlignment="1"/>
    <xf numFmtId="3" fontId="24" fillId="2" borderId="0" xfId="13" applyNumberFormat="1" applyFont="1" applyFill="1" applyBorder="1" applyAlignment="1"/>
    <xf numFmtId="3" fontId="24" fillId="2" borderId="7" xfId="13" applyNumberFormat="1" applyFont="1" applyFill="1" applyBorder="1" applyAlignment="1"/>
    <xf numFmtId="3" fontId="24" fillId="2" borderId="2" xfId="13" applyNumberFormat="1" applyFont="1" applyFill="1" applyBorder="1" applyAlignment="1"/>
    <xf numFmtId="3" fontId="24" fillId="2" borderId="6" xfId="13" applyNumberFormat="1" applyFont="1" applyFill="1" applyBorder="1" applyAlignment="1"/>
    <xf numFmtId="3" fontId="23" fillId="2" borderId="7" xfId="0" applyNumberFormat="1" applyFont="1" applyFill="1" applyBorder="1" applyAlignment="1"/>
    <xf numFmtId="3" fontId="24" fillId="2" borderId="0" xfId="11" applyNumberFormat="1" applyFont="1" applyFill="1" applyBorder="1" applyAlignment="1"/>
    <xf numFmtId="3" fontId="24" fillId="2" borderId="7" xfId="11" applyNumberFormat="1" applyFont="1" applyFill="1" applyBorder="1" applyAlignment="1"/>
    <xf numFmtId="3" fontId="24" fillId="2" borderId="2" xfId="11" applyNumberFormat="1" applyFont="1" applyFill="1" applyBorder="1" applyAlignment="1"/>
    <xf numFmtId="3" fontId="24" fillId="2" borderId="6" xfId="11" applyNumberFormat="1" applyFont="1" applyFill="1" applyBorder="1" applyAlignment="1"/>
    <xf numFmtId="3" fontId="22" fillId="2" borderId="0" xfId="10" applyNumberFormat="1" applyFont="1" applyFill="1" applyBorder="1" applyAlignment="1"/>
    <xf numFmtId="3" fontId="24" fillId="2" borderId="0" xfId="14" applyNumberFormat="1" applyFont="1" applyFill="1" applyBorder="1" applyAlignment="1"/>
    <xf numFmtId="3" fontId="24" fillId="2" borderId="7" xfId="14" applyNumberFormat="1" applyFont="1" applyFill="1" applyBorder="1" applyAlignment="1"/>
    <xf numFmtId="3" fontId="22" fillId="2" borderId="2" xfId="10" applyNumberFormat="1" applyFont="1" applyFill="1" applyBorder="1" applyAlignment="1"/>
    <xf numFmtId="3" fontId="24" fillId="2" borderId="2" xfId="14" applyNumberFormat="1" applyFont="1" applyFill="1" applyBorder="1" applyAlignment="1"/>
    <xf numFmtId="3" fontId="24" fillId="2" borderId="6" xfId="14" applyNumberFormat="1" applyFont="1" applyFill="1" applyBorder="1" applyAlignment="1"/>
    <xf numFmtId="0" fontId="22" fillId="2" borderId="0" xfId="0" applyFont="1" applyFill="1" applyAlignment="1">
      <alignment vertical="center"/>
    </xf>
    <xf numFmtId="3" fontId="27" fillId="2" borderId="4" xfId="13" applyNumberFormat="1" applyFont="1" applyFill="1" applyBorder="1"/>
    <xf numFmtId="3" fontId="27" fillId="2" borderId="0" xfId="0" applyNumberFormat="1" applyFont="1" applyFill="1" applyAlignment="1">
      <alignment horizontal="right" vertical="center"/>
    </xf>
    <xf numFmtId="3" fontId="27" fillId="2" borderId="24" xfId="0" applyNumberFormat="1" applyFont="1" applyFill="1" applyBorder="1" applyAlignment="1">
      <alignment horizontal="right" vertical="center"/>
    </xf>
    <xf numFmtId="3" fontId="31" fillId="2" borderId="0" xfId="1" quotePrefix="1" applyNumberFormat="1" applyFont="1" applyFill="1" applyBorder="1" applyAlignment="1">
      <alignment horizontal="right" vertical="center" wrapText="1"/>
    </xf>
    <xf numFmtId="9" fontId="31" fillId="2" borderId="0" xfId="2" quotePrefix="1" applyFont="1" applyFill="1" applyBorder="1" applyAlignment="1">
      <alignment horizontal="right" vertical="center" wrapText="1"/>
    </xf>
    <xf numFmtId="3" fontId="24" fillId="2" borderId="0" xfId="1" applyNumberFormat="1" applyFont="1" applyFill="1" applyBorder="1" applyAlignment="1">
      <alignment horizontal="right" vertical="center"/>
    </xf>
    <xf numFmtId="3" fontId="24" fillId="2" borderId="0" xfId="0" applyNumberFormat="1" applyFont="1" applyFill="1" applyAlignment="1">
      <alignment horizontal="right" vertical="center"/>
    </xf>
    <xf numFmtId="3" fontId="22" fillId="2" borderId="7" xfId="0" applyNumberFormat="1" applyFont="1" applyFill="1" applyBorder="1" applyAlignment="1">
      <alignment horizontal="right" vertical="center"/>
    </xf>
    <xf numFmtId="3" fontId="24" fillId="2" borderId="0" xfId="7" applyNumberFormat="1" applyFont="1" applyFill="1" applyBorder="1" applyAlignment="1">
      <alignment horizontal="right" vertical="center"/>
    </xf>
    <xf numFmtId="3" fontId="24" fillId="2" borderId="7" xfId="0" applyNumberFormat="1" applyFont="1" applyFill="1" applyBorder="1" applyAlignment="1">
      <alignment horizontal="right" vertical="center"/>
    </xf>
    <xf numFmtId="3" fontId="24" fillId="2" borderId="0" xfId="1" applyNumberFormat="1" applyFont="1" applyFill="1" applyBorder="1" applyAlignment="1">
      <alignment horizontal="right" vertical="center" wrapText="1"/>
    </xf>
    <xf numFmtId="3" fontId="24" fillId="2" borderId="0" xfId="8" applyNumberFormat="1" applyFont="1" applyFill="1" applyBorder="1" applyAlignment="1">
      <alignment horizontal="right" vertical="center"/>
    </xf>
    <xf numFmtId="3" fontId="24" fillId="2" borderId="2" xfId="1" applyNumberFormat="1" applyFont="1" applyFill="1" applyBorder="1" applyAlignment="1">
      <alignment horizontal="right" vertical="center"/>
    </xf>
    <xf numFmtId="3" fontId="24" fillId="2" borderId="2" xfId="8" applyNumberFormat="1" applyFont="1" applyFill="1" applyBorder="1" applyAlignment="1">
      <alignment horizontal="right" vertical="center"/>
    </xf>
    <xf numFmtId="3" fontId="24" fillId="2" borderId="2" xfId="0" applyNumberFormat="1" applyFont="1" applyFill="1" applyBorder="1" applyAlignment="1">
      <alignment horizontal="right" vertical="center"/>
    </xf>
    <xf numFmtId="3" fontId="22" fillId="2" borderId="2" xfId="0" applyNumberFormat="1" applyFont="1" applyFill="1" applyBorder="1" applyAlignment="1">
      <alignment horizontal="right" vertical="center"/>
    </xf>
    <xf numFmtId="3" fontId="22" fillId="2" borderId="6" xfId="0" applyNumberFormat="1" applyFont="1" applyFill="1" applyBorder="1" applyAlignment="1">
      <alignment horizontal="right" vertical="center"/>
    </xf>
    <xf numFmtId="3" fontId="30" fillId="2" borderId="2" xfId="1" quotePrefix="1" applyNumberFormat="1" applyFont="1" applyFill="1" applyBorder="1" applyAlignment="1">
      <alignment horizontal="right" vertical="center" wrapText="1"/>
    </xf>
    <xf numFmtId="9" fontId="30" fillId="2" borderId="2" xfId="2" quotePrefix="1" applyFont="1" applyFill="1" applyBorder="1" applyAlignment="1">
      <alignment horizontal="right" vertical="center" wrapText="1"/>
    </xf>
    <xf numFmtId="3" fontId="23" fillId="2" borderId="24" xfId="0" applyNumberFormat="1" applyFont="1" applyFill="1" applyBorder="1" applyAlignment="1">
      <alignment horizontal="right" vertical="center"/>
    </xf>
    <xf numFmtId="3" fontId="23" fillId="2" borderId="24" xfId="0" applyNumberFormat="1" applyFont="1" applyFill="1" applyBorder="1" applyAlignment="1">
      <alignment horizontal="right"/>
    </xf>
    <xf numFmtId="3" fontId="23" fillId="2" borderId="26" xfId="0" applyNumberFormat="1" applyFont="1" applyFill="1" applyBorder="1" applyAlignment="1">
      <alignment horizontal="right"/>
    </xf>
    <xf numFmtId="0" fontId="22" fillId="2" borderId="0" xfId="0" applyFont="1" applyFill="1" applyAlignment="1">
      <alignment wrapText="1"/>
    </xf>
    <xf numFmtId="0" fontId="23" fillId="3" borderId="1" xfId="0" applyFont="1" applyFill="1" applyBorder="1" applyAlignment="1">
      <alignment horizontal="center" vertical="center"/>
    </xf>
    <xf numFmtId="0" fontId="22" fillId="2" borderId="0" xfId="0" applyFont="1" applyFill="1" applyAlignment="1">
      <alignment vertical="center"/>
    </xf>
    <xf numFmtId="0" fontId="22" fillId="2" borderId="0" xfId="0" applyFont="1" applyFill="1" applyAlignment="1">
      <alignment horizontal="left" wrapText="1"/>
    </xf>
    <xf numFmtId="0" fontId="22" fillId="2" borderId="0" xfId="0" applyFont="1" applyFill="1" applyBorder="1" applyAlignment="1">
      <alignment horizontal="left" vertical="top"/>
    </xf>
    <xf numFmtId="0" fontId="23" fillId="3" borderId="3" xfId="0" applyFont="1" applyFill="1" applyBorder="1" applyAlignment="1">
      <alignment vertical="center"/>
    </xf>
    <xf numFmtId="0" fontId="25" fillId="2" borderId="0" xfId="6" applyFont="1" applyFill="1" applyAlignment="1" applyProtection="1">
      <alignment vertical="center"/>
    </xf>
    <xf numFmtId="0" fontId="22" fillId="2" borderId="0" xfId="0" applyFont="1" applyFill="1" applyAlignment="1">
      <alignment horizontal="center" vertical="center"/>
    </xf>
    <xf numFmtId="49" fontId="22" fillId="2" borderId="0" xfId="0" applyNumberFormat="1" applyFont="1" applyFill="1" applyBorder="1" applyAlignment="1">
      <alignment horizontal="left" vertical="center"/>
    </xf>
    <xf numFmtId="0" fontId="24" fillId="2" borderId="0" xfId="6" applyFont="1" applyFill="1" applyAlignment="1" applyProtection="1">
      <alignment vertical="center"/>
    </xf>
    <xf numFmtId="166" fontId="22" fillId="2" borderId="0" xfId="0" applyNumberFormat="1" applyFont="1" applyFill="1" applyAlignment="1">
      <alignment horizontal="left" vertical="center"/>
    </xf>
    <xf numFmtId="166" fontId="22" fillId="2" borderId="0" xfId="0" quotePrefix="1" applyNumberFormat="1" applyFont="1" applyFill="1" applyAlignment="1">
      <alignment horizontal="left" vertical="center"/>
    </xf>
    <xf numFmtId="0" fontId="24" fillId="2" borderId="2" xfId="6" applyFont="1" applyFill="1" applyBorder="1" applyAlignment="1" applyProtection="1">
      <alignment vertical="center"/>
    </xf>
    <xf numFmtId="0" fontId="22" fillId="2" borderId="2" xfId="0" applyFont="1" applyFill="1" applyBorder="1" applyAlignment="1">
      <alignment horizontal="center" vertical="center"/>
    </xf>
    <xf numFmtId="49" fontId="22" fillId="2" borderId="2" xfId="0" applyNumberFormat="1" applyFont="1" applyFill="1" applyBorder="1" applyAlignment="1">
      <alignment horizontal="left" vertical="center"/>
    </xf>
    <xf numFmtId="0" fontId="47" fillId="4" borderId="0" xfId="0" applyFont="1" applyFill="1"/>
    <xf numFmtId="0" fontId="48" fillId="6" borderId="27" xfId="0" applyFont="1" applyFill="1" applyBorder="1" applyAlignment="1">
      <alignment vertical="center"/>
    </xf>
    <xf numFmtId="0" fontId="48" fillId="6" borderId="27" xfId="0" applyFont="1" applyFill="1" applyBorder="1" applyAlignment="1">
      <alignment vertical="center" wrapText="1"/>
    </xf>
    <xf numFmtId="0" fontId="46" fillId="2" borderId="0" xfId="0" applyFont="1" applyFill="1" applyAlignment="1">
      <alignment horizontal="left" vertical="center" wrapText="1"/>
    </xf>
    <xf numFmtId="0" fontId="23" fillId="3" borderId="28" xfId="0" applyFont="1" applyFill="1" applyBorder="1" applyAlignment="1">
      <alignment horizontal="center" vertical="center"/>
    </xf>
    <xf numFmtId="0" fontId="23" fillId="3" borderId="29" xfId="0" applyFont="1" applyFill="1" applyBorder="1" applyAlignment="1">
      <alignment horizontal="right" vertical="center"/>
    </xf>
    <xf numFmtId="3" fontId="41" fillId="2" borderId="30" xfId="0" applyNumberFormat="1" applyFont="1" applyFill="1" applyBorder="1"/>
    <xf numFmtId="3" fontId="42" fillId="2" borderId="30" xfId="10" applyNumberFormat="1" applyFont="1" applyFill="1" applyBorder="1"/>
    <xf numFmtId="3" fontId="42" fillId="2" borderId="30" xfId="10" applyNumberFormat="1" applyFont="1" applyFill="1" applyBorder="1" applyAlignment="1">
      <alignment horizontal="right"/>
    </xf>
    <xf numFmtId="3" fontId="42" fillId="2" borderId="30" xfId="10" applyNumberFormat="1" applyFont="1" applyFill="1" applyBorder="1" applyAlignment="1"/>
    <xf numFmtId="3" fontId="42" fillId="2" borderId="29" xfId="10" applyNumberFormat="1" applyFont="1" applyFill="1" applyBorder="1" applyAlignment="1"/>
    <xf numFmtId="3" fontId="43" fillId="2" borderId="30" xfId="9" applyNumberFormat="1" applyFont="1" applyFill="1" applyBorder="1" applyAlignment="1">
      <alignment horizontal="right"/>
    </xf>
    <xf numFmtId="3" fontId="42" fillId="2" borderId="29" xfId="10" applyNumberFormat="1" applyFont="1" applyFill="1" applyBorder="1" applyAlignment="1">
      <alignment horizontal="right"/>
    </xf>
    <xf numFmtId="0" fontId="42" fillId="2" borderId="30" xfId="10" applyFont="1" applyFill="1" applyBorder="1" applyAlignment="1">
      <alignment horizontal="right"/>
    </xf>
    <xf numFmtId="0" fontId="42" fillId="2" borderId="29" xfId="10" applyFont="1" applyFill="1" applyBorder="1" applyAlignment="1"/>
    <xf numFmtId="3" fontId="41" fillId="2" borderId="29" xfId="10" applyNumberFormat="1" applyFont="1" applyFill="1" applyBorder="1" applyAlignment="1"/>
    <xf numFmtId="3" fontId="43" fillId="2" borderId="2" xfId="9" applyNumberFormat="1" applyFont="1" applyFill="1" applyBorder="1" applyAlignment="1">
      <alignment horizontal="right"/>
    </xf>
    <xf numFmtId="0" fontId="41" fillId="2" borderId="2" xfId="10" applyFont="1" applyFill="1" applyBorder="1" applyAlignment="1"/>
    <xf numFmtId="0" fontId="41" fillId="2" borderId="29" xfId="10" applyFont="1" applyFill="1" applyBorder="1" applyAlignment="1"/>
    <xf numFmtId="3" fontId="41" fillId="2" borderId="0" xfId="10" applyNumberFormat="1" applyFont="1" applyFill="1" applyBorder="1" applyAlignment="1"/>
    <xf numFmtId="3" fontId="41" fillId="2" borderId="30" xfId="10" applyNumberFormat="1" applyFont="1" applyFill="1" applyBorder="1" applyAlignment="1"/>
    <xf numFmtId="0" fontId="24" fillId="2" borderId="0" xfId="11" applyNumberFormat="1" applyFont="1" applyFill="1" applyBorder="1" applyAlignment="1">
      <alignment horizontal="right" vertical="top"/>
    </xf>
    <xf numFmtId="3" fontId="22" fillId="2" borderId="0" xfId="10" applyNumberFormat="1" applyFont="1" applyFill="1" applyAlignment="1">
      <alignment horizontal="right" vertical="top"/>
    </xf>
    <xf numFmtId="3" fontId="22" fillId="2" borderId="0" xfId="10" applyNumberFormat="1" applyFont="1" applyFill="1" applyBorder="1" applyAlignment="1">
      <alignment horizontal="right" vertical="top"/>
    </xf>
    <xf numFmtId="3" fontId="24" fillId="2" borderId="1" xfId="14" applyNumberFormat="1" applyFont="1" applyFill="1" applyBorder="1" applyAlignment="1">
      <alignment horizontal="right" vertical="top"/>
    </xf>
    <xf numFmtId="3" fontId="24" fillId="2" borderId="0" xfId="14" applyNumberFormat="1" applyFont="1" applyFill="1" applyAlignment="1">
      <alignment horizontal="right" vertical="top"/>
    </xf>
    <xf numFmtId="3" fontId="24" fillId="2" borderId="5" xfId="14" applyNumberFormat="1" applyFont="1" applyFill="1" applyBorder="1" applyAlignment="1">
      <alignment horizontal="right" vertical="top"/>
    </xf>
    <xf numFmtId="3" fontId="24" fillId="2" borderId="0" xfId="14" applyNumberFormat="1" applyFont="1" applyFill="1" applyBorder="1" applyAlignment="1">
      <alignment horizontal="right" vertical="top"/>
    </xf>
    <xf numFmtId="3" fontId="24" fillId="2" borderId="7" xfId="14" applyNumberFormat="1" applyFont="1" applyFill="1" applyBorder="1" applyAlignment="1">
      <alignment horizontal="right" vertical="top"/>
    </xf>
    <xf numFmtId="0" fontId="24" fillId="2" borderId="0" xfId="14" applyFont="1" applyFill="1" applyAlignment="1">
      <alignment horizontal="right" vertical="top"/>
    </xf>
    <xf numFmtId="0" fontId="24" fillId="2" borderId="0" xfId="0" applyFont="1" applyFill="1" applyBorder="1" applyAlignment="1">
      <alignment horizontal="right" vertical="top"/>
    </xf>
    <xf numFmtId="0" fontId="22" fillId="2" borderId="0" xfId="0" applyNumberFormat="1" applyFont="1" applyFill="1" applyBorder="1" applyAlignment="1">
      <alignment horizontal="right" vertical="top"/>
    </xf>
    <xf numFmtId="0" fontId="22" fillId="2" borderId="0" xfId="0" applyNumberFormat="1" applyFont="1" applyFill="1" applyBorder="1" applyAlignment="1">
      <alignment horizontal="right"/>
    </xf>
    <xf numFmtId="3" fontId="22" fillId="2" borderId="0" xfId="10" applyNumberFormat="1" applyFont="1" applyFill="1" applyAlignment="1">
      <alignment horizontal="right"/>
    </xf>
    <xf numFmtId="0" fontId="24" fillId="2" borderId="0" xfId="0" applyFont="1" applyFill="1" applyBorder="1" applyAlignment="1">
      <alignment horizontal="right"/>
    </xf>
    <xf numFmtId="3" fontId="22" fillId="2" borderId="0" xfId="10" applyNumberFormat="1" applyFont="1" applyFill="1" applyBorder="1" applyAlignment="1">
      <alignment horizontal="right"/>
    </xf>
    <xf numFmtId="3" fontId="24" fillId="2" borderId="0" xfId="14" applyNumberFormat="1" applyFont="1" applyFill="1" applyAlignment="1">
      <alignment horizontal="right"/>
    </xf>
    <xf numFmtId="3" fontId="24" fillId="2" borderId="7" xfId="14" applyNumberFormat="1" applyFont="1" applyFill="1" applyBorder="1" applyAlignment="1">
      <alignment horizontal="right"/>
    </xf>
    <xf numFmtId="3" fontId="22" fillId="2" borderId="2" xfId="10" applyNumberFormat="1" applyFont="1" applyFill="1" applyBorder="1" applyAlignment="1">
      <alignment horizontal="right"/>
    </xf>
    <xf numFmtId="3" fontId="24" fillId="2" borderId="0" xfId="13" applyNumberFormat="1" applyFont="1" applyFill="1" applyBorder="1" applyAlignment="1">
      <alignment horizontal="right"/>
    </xf>
    <xf numFmtId="3" fontId="24" fillId="2" borderId="1" xfId="13" applyNumberFormat="1" applyFont="1" applyFill="1" applyBorder="1" applyAlignment="1">
      <alignment horizontal="right"/>
    </xf>
    <xf numFmtId="3" fontId="24" fillId="2" borderId="5" xfId="13" applyNumberFormat="1" applyFont="1" applyFill="1" applyBorder="1" applyAlignment="1">
      <alignment horizontal="right"/>
    </xf>
    <xf numFmtId="0" fontId="23" fillId="2" borderId="0" xfId="10" applyFont="1" applyFill="1" applyAlignment="1">
      <alignment horizontal="left"/>
    </xf>
    <xf numFmtId="0" fontId="23" fillId="2" borderId="2" xfId="10" applyFont="1" applyFill="1" applyBorder="1" applyAlignment="1">
      <alignment horizontal="left"/>
    </xf>
    <xf numFmtId="0" fontId="27" fillId="2" borderId="12" xfId="0" applyFont="1" applyFill="1" applyBorder="1" applyAlignment="1">
      <alignment horizontal="center" wrapText="1"/>
    </xf>
    <xf numFmtId="0" fontId="27" fillId="2" borderId="13" xfId="0" applyFont="1" applyFill="1" applyBorder="1" applyAlignment="1">
      <alignment horizontal="center" wrapText="1"/>
    </xf>
    <xf numFmtId="0" fontId="49" fillId="2" borderId="0" xfId="0" applyFont="1" applyFill="1" applyAlignment="1">
      <alignment vertical="center"/>
    </xf>
    <xf numFmtId="3" fontId="27" fillId="2" borderId="3" xfId="1" applyNumberFormat="1" applyFont="1" applyFill="1" applyBorder="1"/>
    <xf numFmtId="3" fontId="27" fillId="2" borderId="3" xfId="8" applyNumberFormat="1" applyFont="1" applyFill="1" applyBorder="1" applyAlignment="1">
      <alignment horizontal="right"/>
    </xf>
    <xf numFmtId="3" fontId="27" fillId="2" borderId="3" xfId="0" applyNumberFormat="1" applyFont="1" applyFill="1" applyBorder="1"/>
    <xf numFmtId="165" fontId="31" fillId="2" borderId="3" xfId="1" quotePrefix="1" applyNumberFormat="1" applyFont="1" applyFill="1" applyBorder="1" applyAlignment="1">
      <alignment horizontal="right" wrapText="1"/>
    </xf>
    <xf numFmtId="3" fontId="22" fillId="2" borderId="2" xfId="11" applyNumberFormat="1" applyFont="1" applyFill="1" applyBorder="1" applyAlignment="1">
      <alignment horizontal="right"/>
    </xf>
    <xf numFmtId="164" fontId="30" fillId="2" borderId="2" xfId="2" quotePrefix="1" applyNumberFormat="1" applyFont="1" applyFill="1" applyBorder="1" applyAlignment="1">
      <alignment horizontal="right" wrapText="1"/>
    </xf>
    <xf numFmtId="0" fontId="30" fillId="2" borderId="0" xfId="0" applyFont="1" applyFill="1" applyBorder="1" applyAlignment="1">
      <alignment horizontal="left" vertical="center" indent="1"/>
    </xf>
    <xf numFmtId="0" fontId="24" fillId="2" borderId="0" xfId="6" applyFont="1" applyFill="1" applyBorder="1" applyAlignment="1" applyProtection="1">
      <alignment vertical="center"/>
    </xf>
    <xf numFmtId="0" fontId="22" fillId="2" borderId="0" xfId="0" applyFont="1" applyFill="1" applyBorder="1" applyAlignment="1">
      <alignment horizontal="center" vertical="center"/>
    </xf>
    <xf numFmtId="0" fontId="37" fillId="2" borderId="0" xfId="17" applyFont="1" applyFill="1" applyAlignment="1" applyProtection="1">
      <alignment vertical="center"/>
    </xf>
    <xf numFmtId="0" fontId="37" fillId="2" borderId="0" xfId="17" applyFont="1" applyFill="1" applyBorder="1" applyAlignment="1" applyProtection="1">
      <alignment vertical="center"/>
    </xf>
    <xf numFmtId="0" fontId="37" fillId="2" borderId="2" xfId="17" applyFont="1" applyFill="1" applyBorder="1" applyAlignment="1" applyProtection="1">
      <alignment vertical="center"/>
    </xf>
    <xf numFmtId="164" fontId="31" fillId="2" borderId="3" xfId="2" quotePrefix="1" applyNumberFormat="1" applyFont="1" applyFill="1" applyBorder="1" applyAlignment="1">
      <alignment horizontal="right" wrapText="1"/>
    </xf>
    <xf numFmtId="0" fontId="2" fillId="2" borderId="0" xfId="0" applyFont="1" applyFill="1" applyBorder="1" applyAlignment="1">
      <alignment vertical="center" textRotation="90"/>
    </xf>
    <xf numFmtId="9" fontId="30" fillId="2" borderId="0" xfId="2" applyFont="1" applyFill="1" applyBorder="1" applyAlignment="1">
      <alignment horizontal="right" vertical="center" wrapText="1"/>
    </xf>
    <xf numFmtId="164" fontId="30" fillId="2" borderId="0" xfId="2" applyNumberFormat="1" applyFont="1" applyFill="1" applyBorder="1" applyAlignment="1">
      <alignment horizontal="right" wrapText="1"/>
    </xf>
    <xf numFmtId="164" fontId="30" fillId="2" borderId="0" xfId="2" applyNumberFormat="1" applyFont="1" applyFill="1" applyBorder="1" applyAlignment="1">
      <alignment horizontal="right" vertical="top" wrapText="1"/>
    </xf>
    <xf numFmtId="0" fontId="52" fillId="2" borderId="0" xfId="17" applyFont="1" applyFill="1" applyBorder="1" applyAlignment="1" applyProtection="1">
      <alignment vertical="center"/>
    </xf>
    <xf numFmtId="0" fontId="11" fillId="2" borderId="0" xfId="0" applyFont="1" applyFill="1" applyAlignment="1"/>
    <xf numFmtId="0" fontId="22" fillId="2" borderId="0" xfId="0" applyFont="1" applyFill="1" applyAlignment="1">
      <alignment horizontal="left" wrapText="1"/>
    </xf>
    <xf numFmtId="0" fontId="22" fillId="2" borderId="0" xfId="0" applyFont="1" applyFill="1" applyAlignment="1">
      <alignment horizontal="left" vertical="top" wrapText="1"/>
    </xf>
    <xf numFmtId="0" fontId="37" fillId="2" borderId="0" xfId="17" applyFont="1" applyFill="1" applyAlignment="1" applyProtection="1">
      <alignment horizontal="left" vertical="top" wrapText="1"/>
    </xf>
    <xf numFmtId="0" fontId="11" fillId="2" borderId="0" xfId="0" applyFont="1" applyFill="1" applyAlignment="1">
      <alignment horizontal="left"/>
    </xf>
    <xf numFmtId="0" fontId="37" fillId="2" borderId="0" xfId="17" applyFont="1" applyFill="1" applyAlignment="1" applyProtection="1"/>
    <xf numFmtId="49" fontId="37" fillId="2" borderId="0" xfId="17" applyNumberFormat="1" applyFont="1" applyFill="1" applyBorder="1" applyAlignment="1" applyProtection="1">
      <alignment horizontal="left" vertical="center"/>
    </xf>
    <xf numFmtId="49" fontId="37" fillId="2" borderId="2" xfId="17" applyNumberFormat="1" applyFont="1" applyFill="1" applyBorder="1" applyAlignment="1" applyProtection="1">
      <alignment horizontal="left" vertical="center"/>
    </xf>
    <xf numFmtId="0" fontId="39" fillId="5" borderId="20" xfId="0" applyFont="1" applyFill="1" applyBorder="1" applyAlignment="1">
      <alignment horizontal="center" vertical="center"/>
    </xf>
    <xf numFmtId="0" fontId="39" fillId="5" borderId="19" xfId="0" applyFont="1" applyFill="1" applyBorder="1" applyAlignment="1">
      <alignment horizontal="center" vertical="center"/>
    </xf>
    <xf numFmtId="0" fontId="38" fillId="5" borderId="20" xfId="0" applyFont="1" applyFill="1" applyBorder="1" applyAlignment="1">
      <alignment horizontal="center" vertical="center"/>
    </xf>
    <xf numFmtId="0" fontId="39" fillId="5" borderId="21" xfId="0" applyFont="1" applyFill="1" applyBorder="1" applyAlignment="1">
      <alignment horizontal="center" vertical="center"/>
    </xf>
    <xf numFmtId="0" fontId="39" fillId="5" borderId="22" xfId="0" applyFont="1" applyFill="1" applyBorder="1" applyAlignment="1">
      <alignment horizontal="center" vertical="center"/>
    </xf>
    <xf numFmtId="0" fontId="27" fillId="3" borderId="3" xfId="0" applyFont="1" applyFill="1" applyBorder="1" applyAlignment="1">
      <alignment vertical="center"/>
    </xf>
    <xf numFmtId="0" fontId="32" fillId="0" borderId="0" xfId="0" applyFont="1" applyFill="1"/>
    <xf numFmtId="0" fontId="37" fillId="2" borderId="0" xfId="17" applyFont="1" applyFill="1" applyAlignment="1" applyProtection="1">
      <alignment vertical="top" wrapText="1"/>
    </xf>
    <xf numFmtId="0" fontId="39" fillId="5" borderId="0" xfId="18" applyFont="1" applyFill="1" applyAlignment="1">
      <alignment vertical="top" wrapText="1"/>
    </xf>
    <xf numFmtId="0" fontId="21" fillId="0" borderId="0" xfId="0" applyFont="1" applyFill="1"/>
    <xf numFmtId="0" fontId="23" fillId="2" borderId="0" xfId="0" applyFont="1" applyFill="1" applyAlignment="1">
      <alignment horizontal="left" vertical="center"/>
    </xf>
    <xf numFmtId="0" fontId="22" fillId="2" borderId="0" xfId="0" applyFont="1" applyFill="1" applyAlignment="1">
      <alignment horizontal="left" vertical="center" wrapText="1"/>
    </xf>
    <xf numFmtId="0" fontId="11" fillId="2" borderId="0" xfId="0" applyFont="1" applyFill="1" applyAlignment="1">
      <alignment horizontal="left"/>
    </xf>
    <xf numFmtId="0" fontId="22" fillId="2" borderId="0" xfId="0" applyFont="1" applyFill="1" applyAlignment="1">
      <alignment horizontal="left" vertical="top" wrapText="1"/>
    </xf>
    <xf numFmtId="0" fontId="37" fillId="2" borderId="0" xfId="17" applyFont="1" applyFill="1" applyAlignment="1" applyProtection="1">
      <alignment horizontal="left" vertical="top" wrapText="1"/>
    </xf>
    <xf numFmtId="0" fontId="39" fillId="5" borderId="0" xfId="18" applyFont="1" applyFill="1" applyAlignment="1">
      <alignment horizontal="left" vertical="top" wrapText="1"/>
    </xf>
    <xf numFmtId="0" fontId="22" fillId="5" borderId="0" xfId="0" applyFont="1" applyFill="1" applyAlignment="1">
      <alignment horizontal="left" wrapText="1"/>
    </xf>
    <xf numFmtId="0" fontId="11" fillId="2" borderId="0" xfId="0" applyFont="1" applyFill="1" applyAlignment="1"/>
    <xf numFmtId="0" fontId="22" fillId="2" borderId="0" xfId="0" applyFont="1" applyFill="1" applyAlignment="1">
      <alignment horizontal="left"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8"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0" fontId="2" fillId="2" borderId="10" xfId="0" applyFont="1" applyFill="1" applyBorder="1" applyAlignment="1">
      <alignment horizontal="center" vertical="center" textRotation="90"/>
    </xf>
    <xf numFmtId="0" fontId="23" fillId="3" borderId="1" xfId="0" applyFont="1" applyFill="1" applyBorder="1" applyAlignment="1">
      <alignment horizontal="center" vertical="center" wrapText="1"/>
    </xf>
    <xf numFmtId="0" fontId="23" fillId="3" borderId="24" xfId="0" applyFont="1" applyFill="1" applyBorder="1" applyAlignment="1">
      <alignment horizontal="center" vertical="center" wrapText="1"/>
    </xf>
    <xf numFmtId="49" fontId="23" fillId="3" borderId="5" xfId="0" applyNumberFormat="1" applyFont="1" applyFill="1" applyBorder="1" applyAlignment="1">
      <alignment horizontal="center" vertical="center"/>
    </xf>
    <xf numFmtId="49" fontId="23" fillId="3" borderId="1" xfId="0" applyNumberFormat="1" applyFont="1" applyFill="1" applyBorder="1" applyAlignment="1">
      <alignment horizontal="center" vertical="center"/>
    </xf>
    <xf numFmtId="0" fontId="29" fillId="3" borderId="1" xfId="0" applyFont="1" applyFill="1" applyBorder="1" applyAlignment="1">
      <alignment horizontal="center" vertical="center"/>
    </xf>
    <xf numFmtId="3" fontId="22" fillId="2" borderId="0" xfId="0" applyNumberFormat="1" applyFont="1" applyFill="1" applyAlignment="1">
      <alignment horizontal="left" vertical="top" wrapText="1"/>
    </xf>
    <xf numFmtId="0" fontId="24" fillId="2" borderId="0" xfId="0" applyFont="1" applyFill="1" applyAlignment="1">
      <alignment horizontal="left" vertical="center" wrapText="1"/>
    </xf>
    <xf numFmtId="0" fontId="24" fillId="2" borderId="0" xfId="0" applyFont="1" applyFill="1" applyAlignment="1">
      <alignment horizontal="left" vertical="center"/>
    </xf>
    <xf numFmtId="0" fontId="23" fillId="3" borderId="1" xfId="0" applyFont="1" applyFill="1" applyBorder="1" applyAlignment="1">
      <alignment horizontal="left" vertical="center"/>
    </xf>
    <xf numFmtId="0" fontId="23" fillId="3" borderId="2" xfId="0" applyFont="1" applyFill="1" applyBorder="1" applyAlignment="1">
      <alignment horizontal="left" vertical="center"/>
    </xf>
    <xf numFmtId="0" fontId="27" fillId="3" borderId="1"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1" xfId="0" applyFont="1" applyFill="1" applyBorder="1" applyAlignment="1">
      <alignment horizontal="center" vertical="center"/>
    </xf>
    <xf numFmtId="0" fontId="22" fillId="2" borderId="0" xfId="0" applyFont="1" applyFill="1" applyAlignment="1">
      <alignment horizontal="left" vertical="center"/>
    </xf>
    <xf numFmtId="0" fontId="23" fillId="3" borderId="1" xfId="0" applyFont="1" applyFill="1" applyBorder="1" applyAlignment="1">
      <alignment horizontal="center"/>
    </xf>
    <xf numFmtId="0" fontId="23" fillId="3" borderId="5" xfId="0" applyFont="1" applyFill="1" applyBorder="1" applyAlignment="1">
      <alignment horizontal="center"/>
    </xf>
    <xf numFmtId="0" fontId="29" fillId="3" borderId="1" xfId="0" applyFont="1" applyFill="1" applyBorder="1" applyAlignment="1">
      <alignment horizontal="center"/>
    </xf>
    <xf numFmtId="0" fontId="24" fillId="0" borderId="0" xfId="0" applyFont="1" applyFill="1" applyBorder="1" applyAlignment="1">
      <alignment horizontal="left" vertical="top" wrapText="1"/>
    </xf>
    <xf numFmtId="3" fontId="22" fillId="2" borderId="0" xfId="0" applyNumberFormat="1" applyFont="1" applyFill="1" applyAlignment="1">
      <alignment horizontal="left" vertical="center" wrapText="1"/>
    </xf>
    <xf numFmtId="0" fontId="24" fillId="2" borderId="0" xfId="0" applyFont="1" applyFill="1" applyAlignment="1">
      <alignment horizontal="left" wrapText="1"/>
    </xf>
    <xf numFmtId="0" fontId="23" fillId="3" borderId="24" xfId="0" applyFont="1" applyFill="1" applyBorder="1" applyAlignment="1">
      <alignment horizontal="center" vertical="center"/>
    </xf>
    <xf numFmtId="0" fontId="23" fillId="3" borderId="1" xfId="0" applyFont="1" applyFill="1" applyBorder="1" applyAlignment="1">
      <alignment horizontal="left"/>
    </xf>
    <xf numFmtId="0" fontId="23" fillId="3" borderId="2" xfId="0" applyFont="1" applyFill="1" applyBorder="1" applyAlignment="1">
      <alignment horizontal="left"/>
    </xf>
    <xf numFmtId="0" fontId="23" fillId="2" borderId="0" xfId="0" applyFont="1" applyFill="1" applyBorder="1" applyAlignment="1">
      <alignment horizontal="left" vertical="center"/>
    </xf>
    <xf numFmtId="0" fontId="37" fillId="2" borderId="0" xfId="17" applyFont="1" applyFill="1" applyBorder="1" applyAlignment="1" applyProtection="1">
      <alignment horizontal="left" vertical="center"/>
    </xf>
    <xf numFmtId="3" fontId="24" fillId="2" borderId="0" xfId="0" applyNumberFormat="1" applyFont="1" applyFill="1" applyAlignment="1">
      <alignment horizontal="left" vertical="center" wrapText="1"/>
    </xf>
    <xf numFmtId="0" fontId="24" fillId="2" borderId="0" xfId="0" applyFont="1" applyFill="1" applyBorder="1" applyAlignment="1">
      <alignment horizontal="left" vertical="center" wrapText="1"/>
    </xf>
    <xf numFmtId="0" fontId="24" fillId="2" borderId="0" xfId="0" applyFont="1" applyFill="1" applyAlignment="1">
      <alignment horizontal="left" vertical="top" wrapText="1"/>
    </xf>
  </cellXfs>
  <cellStyles count="19">
    <cellStyle name="Comma" xfId="1" builtinId="3"/>
    <cellStyle name="Comma 2" xfId="12" xr:uid="{00000000-0005-0000-0000-000001000000}"/>
    <cellStyle name="Hyperlink" xfId="17" builtinId="8"/>
    <cellStyle name="Hyperlink 2" xfId="6" xr:uid="{00000000-0005-0000-0000-000003000000}"/>
    <cellStyle name="Hyperlink 2 2 2" xfId="4" xr:uid="{00000000-0005-0000-0000-000004000000}"/>
    <cellStyle name="Hyperlink 3" xfId="18" xr:uid="{98B52E7F-2972-4FAF-BE48-30F1A04D09D0}"/>
    <cellStyle name="Normal" xfId="0" builtinId="0"/>
    <cellStyle name="Normal 2 2" xfId="11" xr:uid="{00000000-0005-0000-0000-000006000000}"/>
    <cellStyle name="Normal 3" xfId="15" xr:uid="{00000000-0005-0000-0000-000007000000}"/>
    <cellStyle name="Normal 4" xfId="10" xr:uid="{00000000-0005-0000-0000-000008000000}"/>
    <cellStyle name="Normal 6" xfId="16" xr:uid="{00000000-0005-0000-0000-000009000000}"/>
    <cellStyle name="Normal 6 2" xfId="3" xr:uid="{00000000-0005-0000-0000-00000A000000}"/>
    <cellStyle name="Normal 8" xfId="5" xr:uid="{00000000-0005-0000-0000-00000B000000}"/>
    <cellStyle name="Normal_2005 Q3" xfId="8" xr:uid="{00000000-0005-0000-0000-00000C000000}"/>
    <cellStyle name="Normal_Book1" xfId="14" xr:uid="{00000000-0005-0000-0000-00000D000000}"/>
    <cellStyle name="Normal_Detention tables 2" xfId="13" xr:uid="{00000000-0005-0000-0000-00000E000000}"/>
    <cellStyle name="Normal_Sheet6 2 2" xfId="9" xr:uid="{00000000-0005-0000-0000-00000F000000}"/>
    <cellStyle name="Normal_Table 9_1" xfId="7"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Office_RGB_AW">
          <a:extLst>
            <a:ext uri="{FF2B5EF4-FFF2-40B4-BE49-F238E27FC236}">
              <a16:creationId xmlns:a16="http://schemas.microsoft.com/office/drawing/2014/main" id="{68210125-5045-4668-9481-9DD492048837}"/>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1</xdr:col>
      <xdr:colOff>4762503</xdr:colOff>
      <xdr:row>0</xdr:row>
      <xdr:rowOff>76196</xdr:rowOff>
    </xdr:from>
    <xdr:ext cx="1028700" cy="914400"/>
    <xdr:pic>
      <xdr:nvPicPr>
        <xdr:cNvPr id="3" name="Picture 5" descr="NS_RGB">
          <a:extLst>
            <a:ext uri="{FF2B5EF4-FFF2-40B4-BE49-F238E27FC236}">
              <a16:creationId xmlns:a16="http://schemas.microsoft.com/office/drawing/2014/main" id="{01654502-6D48-4415-B37E-CE339DA594C9}"/>
            </a:ext>
          </a:extLst>
        </xdr:cNvPr>
        <xdr:cNvPicPr>
          <a:picLocks noChangeAspect="1"/>
        </xdr:cNvPicPr>
      </xdr:nvPicPr>
      <xdr:blipFill>
        <a:blip xmlns:r="http://schemas.openxmlformats.org/officeDocument/2006/relationships" r:embed="rId2" cstate="print"/>
        <a:srcRect t="2588" b="8519"/>
        <a:stretch>
          <a:fillRect/>
        </a:stretch>
      </xdr:blipFill>
      <xdr:spPr>
        <a:xfrm>
          <a:off x="4965703" y="76196"/>
          <a:ext cx="1028700" cy="914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931545</xdr:colOff>
      <xdr:row>0</xdr:row>
      <xdr:rowOff>62865</xdr:rowOff>
    </xdr:from>
    <xdr:ext cx="1028700" cy="904871"/>
    <xdr:pic>
      <xdr:nvPicPr>
        <xdr:cNvPr id="2" name="Picture 22" descr="NS_RGB">
          <a:extLst>
            <a:ext uri="{FF2B5EF4-FFF2-40B4-BE49-F238E27FC236}">
              <a16:creationId xmlns:a16="http://schemas.microsoft.com/office/drawing/2014/main" id="{EA6CCAF5-2BC8-46BB-803D-2E7BA40C2BED}"/>
            </a:ext>
          </a:extLst>
        </xdr:cNvPr>
        <xdr:cNvPicPr>
          <a:picLocks noChangeAspect="1"/>
        </xdr:cNvPicPr>
      </xdr:nvPicPr>
      <xdr:blipFill>
        <a:blip xmlns:r="http://schemas.openxmlformats.org/officeDocument/2006/relationships" r:embed="rId1" cstate="print"/>
        <a:srcRect t="2588" b="8519"/>
        <a:stretch>
          <a:fillRect/>
        </a:stretch>
      </xdr:blipFill>
      <xdr:spPr>
        <a:xfrm>
          <a:off x="7151370" y="62865"/>
          <a:ext cx="1028700" cy="904871"/>
        </a:xfrm>
        <a:prstGeom prst="rect">
          <a:avLst/>
        </a:prstGeom>
        <a:noFill/>
        <a:ln>
          <a:noFill/>
        </a:ln>
      </xdr:spPr>
    </xdr:pic>
    <xdr:clientData/>
  </xdr:oneCellAnchor>
  <xdr:oneCellAnchor>
    <xdr:from>
      <xdr:col>4</xdr:col>
      <xdr:colOff>939165</xdr:colOff>
      <xdr:row>1</xdr:row>
      <xdr:rowOff>19050</xdr:rowOff>
    </xdr:from>
    <xdr:ext cx="1253486" cy="573401"/>
    <xdr:pic>
      <xdr:nvPicPr>
        <xdr:cNvPr id="3" name="Picture 1" descr="Home-Office_RGB_AW">
          <a:extLst>
            <a:ext uri="{FF2B5EF4-FFF2-40B4-BE49-F238E27FC236}">
              <a16:creationId xmlns:a16="http://schemas.microsoft.com/office/drawing/2014/main" id="{5A1DE83D-694D-4BBC-AC9A-C729395C212D}"/>
            </a:ext>
          </a:extLst>
        </xdr:cNvPr>
        <xdr:cNvPicPr>
          <a:picLocks noChangeAspect="1"/>
        </xdr:cNvPicPr>
      </xdr:nvPicPr>
      <xdr:blipFill>
        <a:blip xmlns:r="http://schemas.openxmlformats.org/officeDocument/2006/relationships" r:embed="rId2" cstate="print"/>
        <a:srcRect/>
        <a:stretch>
          <a:fillRect/>
        </a:stretch>
      </xdr:blipFill>
      <xdr:spPr>
        <a:xfrm>
          <a:off x="8168640" y="219075"/>
          <a:ext cx="1253486" cy="5734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161925</xdr:colOff>
      <xdr:row>1</xdr:row>
      <xdr:rowOff>0</xdr:rowOff>
    </xdr:from>
    <xdr:ext cx="1038228" cy="904871"/>
    <xdr:pic>
      <xdr:nvPicPr>
        <xdr:cNvPr id="2" name="Picture 1" descr="NS_RGB">
          <a:extLst>
            <a:ext uri="{FF2B5EF4-FFF2-40B4-BE49-F238E27FC236}">
              <a16:creationId xmlns:a16="http://schemas.microsoft.com/office/drawing/2014/main" id="{30C154EB-2E30-4234-AC24-019626A69740}"/>
            </a:ext>
          </a:extLst>
        </xdr:cNvPr>
        <xdr:cNvPicPr>
          <a:picLocks noChangeAspect="1"/>
        </xdr:cNvPicPr>
      </xdr:nvPicPr>
      <xdr:blipFill>
        <a:blip xmlns:r="http://schemas.openxmlformats.org/officeDocument/2006/relationships" r:embed="rId1" cstate="print"/>
        <a:srcRect t="2588" b="8519"/>
        <a:stretch>
          <a:fillRect/>
        </a:stretch>
      </xdr:blipFill>
      <xdr:spPr>
        <a:xfrm>
          <a:off x="7867650" y="200025"/>
          <a:ext cx="1038228" cy="90487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al-data-sets/returns-and-detention-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returns-and-detention-dataset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al-data-sets/returns-and-detention-dataset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statistical-data-sets/returns-and-detention-datase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al-data-sets/returns-and-detention-datasets" TargetMode="External"/><Relationship Id="rId1" Type="http://schemas.openxmlformats.org/officeDocument/2006/relationships/hyperlink" Target="https://www.gov.uk/government/statistical-data-sets/returns-and-detention-datasets" TargetMode="External"/><Relationship Id="rId6" Type="http://schemas.openxmlformats.org/officeDocument/2006/relationships/hyperlink" Target="https://www.gov.uk/government/publications/immigration-statistics-year-ending-june-2019/list-of-tables" TargetMode="External"/><Relationship Id="rId5" Type="http://schemas.openxmlformats.org/officeDocument/2006/relationships/hyperlink" Target="https://www.gov.uk/government/publications/immigration-statistics-year-ending-june-2019/list-of-tables" TargetMode="External"/><Relationship Id="rId4" Type="http://schemas.openxmlformats.org/officeDocument/2006/relationships/hyperlink" Target="https://www.gov.uk/government/publications/immigration-statistics-year-ending-june-2019/list-of-tabl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publishing-detailed-datasets-in-immigration-statistics" TargetMode="External"/><Relationship Id="rId1" Type="http://schemas.openxmlformats.org/officeDocument/2006/relationships/hyperlink" Target="https://www.gov.uk/government/statistics/immigration-statistics-year-ending-june-2019"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returns-and-detention-datase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al-data-sets/returns-and-detention-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returns-and-detention-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returns-and-detention-datase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al-data-sets/returns-and-detention-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5"/>
  <sheetViews>
    <sheetView tabSelected="1" zoomScaleNormal="100" workbookViewId="0"/>
  </sheetViews>
  <sheetFormatPr defaultRowHeight="13" x14ac:dyDescent="0.35"/>
  <cols>
    <col min="1" max="1" width="2.81640625" style="3" customWidth="1"/>
    <col min="2" max="2" width="72" style="3" bestFit="1" customWidth="1"/>
    <col min="3" max="256" width="11.453125" style="3" customWidth="1"/>
    <col min="257" max="257" width="2.81640625" style="3" customWidth="1"/>
    <col min="258" max="258" width="72" style="3" bestFit="1" customWidth="1"/>
    <col min="259" max="512" width="11.453125" style="3" customWidth="1"/>
    <col min="513" max="513" width="2.81640625" style="3" customWidth="1"/>
    <col min="514" max="514" width="72" style="3" bestFit="1" customWidth="1"/>
    <col min="515" max="768" width="11.453125" style="3" customWidth="1"/>
    <col min="769" max="769" width="2.81640625" style="3" customWidth="1"/>
    <col min="770" max="770" width="72" style="3" bestFit="1" customWidth="1"/>
    <col min="771" max="1024" width="11.453125" style="3" customWidth="1"/>
    <col min="1025" max="1025" width="2.81640625" style="3" customWidth="1"/>
    <col min="1026" max="1026" width="72" style="3" bestFit="1" customWidth="1"/>
    <col min="1027" max="1280" width="11.453125" style="3" customWidth="1"/>
    <col min="1281" max="1281" width="2.81640625" style="3" customWidth="1"/>
    <col min="1282" max="1282" width="72" style="3" bestFit="1" customWidth="1"/>
    <col min="1283" max="1536" width="11.453125" style="3" customWidth="1"/>
    <col min="1537" max="1537" width="2.81640625" style="3" customWidth="1"/>
    <col min="1538" max="1538" width="72" style="3" bestFit="1" customWidth="1"/>
    <col min="1539" max="1792" width="11.453125" style="3" customWidth="1"/>
    <col min="1793" max="1793" width="2.81640625" style="3" customWidth="1"/>
    <col min="1794" max="1794" width="72" style="3" bestFit="1" customWidth="1"/>
    <col min="1795" max="2048" width="11.453125" style="3" customWidth="1"/>
    <col min="2049" max="2049" width="2.81640625" style="3" customWidth="1"/>
    <col min="2050" max="2050" width="72" style="3" bestFit="1" customWidth="1"/>
    <col min="2051" max="2304" width="11.453125" style="3" customWidth="1"/>
    <col min="2305" max="2305" width="2.81640625" style="3" customWidth="1"/>
    <col min="2306" max="2306" width="72" style="3" bestFit="1" customWidth="1"/>
    <col min="2307" max="2560" width="11.453125" style="3" customWidth="1"/>
    <col min="2561" max="2561" width="2.81640625" style="3" customWidth="1"/>
    <col min="2562" max="2562" width="72" style="3" bestFit="1" customWidth="1"/>
    <col min="2563" max="2816" width="11.453125" style="3" customWidth="1"/>
    <col min="2817" max="2817" width="2.81640625" style="3" customWidth="1"/>
    <col min="2818" max="2818" width="72" style="3" bestFit="1" customWidth="1"/>
    <col min="2819" max="3072" width="11.453125" style="3" customWidth="1"/>
    <col min="3073" max="3073" width="2.81640625" style="3" customWidth="1"/>
    <col min="3074" max="3074" width="72" style="3" bestFit="1" customWidth="1"/>
    <col min="3075" max="3328" width="11.453125" style="3" customWidth="1"/>
    <col min="3329" max="3329" width="2.81640625" style="3" customWidth="1"/>
    <col min="3330" max="3330" width="72" style="3" bestFit="1" customWidth="1"/>
    <col min="3331" max="3584" width="11.453125" style="3" customWidth="1"/>
    <col min="3585" max="3585" width="2.81640625" style="3" customWidth="1"/>
    <col min="3586" max="3586" width="72" style="3" bestFit="1" customWidth="1"/>
    <col min="3587" max="3840" width="11.453125" style="3" customWidth="1"/>
    <col min="3841" max="3841" width="2.81640625" style="3" customWidth="1"/>
    <col min="3842" max="3842" width="72" style="3" bestFit="1" customWidth="1"/>
    <col min="3843" max="4096" width="11.453125" style="3" customWidth="1"/>
    <col min="4097" max="4097" width="2.81640625" style="3" customWidth="1"/>
    <col min="4098" max="4098" width="72" style="3" bestFit="1" customWidth="1"/>
    <col min="4099" max="4352" width="11.453125" style="3" customWidth="1"/>
    <col min="4353" max="4353" width="2.81640625" style="3" customWidth="1"/>
    <col min="4354" max="4354" width="72" style="3" bestFit="1" customWidth="1"/>
    <col min="4355" max="4608" width="11.453125" style="3" customWidth="1"/>
    <col min="4609" max="4609" width="2.81640625" style="3" customWidth="1"/>
    <col min="4610" max="4610" width="72" style="3" bestFit="1" customWidth="1"/>
    <col min="4611" max="4864" width="11.453125" style="3" customWidth="1"/>
    <col min="4865" max="4865" width="2.81640625" style="3" customWidth="1"/>
    <col min="4866" max="4866" width="72" style="3" bestFit="1" customWidth="1"/>
    <col min="4867" max="5120" width="11.453125" style="3" customWidth="1"/>
    <col min="5121" max="5121" width="2.81640625" style="3" customWidth="1"/>
    <col min="5122" max="5122" width="72" style="3" bestFit="1" customWidth="1"/>
    <col min="5123" max="5376" width="11.453125" style="3" customWidth="1"/>
    <col min="5377" max="5377" width="2.81640625" style="3" customWidth="1"/>
    <col min="5378" max="5378" width="72" style="3" bestFit="1" customWidth="1"/>
    <col min="5379" max="5632" width="11.453125" style="3" customWidth="1"/>
    <col min="5633" max="5633" width="2.81640625" style="3" customWidth="1"/>
    <col min="5634" max="5634" width="72" style="3" bestFit="1" customWidth="1"/>
    <col min="5635" max="5888" width="11.453125" style="3" customWidth="1"/>
    <col min="5889" max="5889" width="2.81640625" style="3" customWidth="1"/>
    <col min="5890" max="5890" width="72" style="3" bestFit="1" customWidth="1"/>
    <col min="5891" max="6144" width="11.453125" style="3" customWidth="1"/>
    <col min="6145" max="6145" width="2.81640625" style="3" customWidth="1"/>
    <col min="6146" max="6146" width="72" style="3" bestFit="1" customWidth="1"/>
    <col min="6147" max="6400" width="11.453125" style="3" customWidth="1"/>
    <col min="6401" max="6401" width="2.81640625" style="3" customWidth="1"/>
    <col min="6402" max="6402" width="72" style="3" bestFit="1" customWidth="1"/>
    <col min="6403" max="6656" width="11.453125" style="3" customWidth="1"/>
    <col min="6657" max="6657" width="2.81640625" style="3" customWidth="1"/>
    <col min="6658" max="6658" width="72" style="3" bestFit="1" customWidth="1"/>
    <col min="6659" max="6912" width="11.453125" style="3" customWidth="1"/>
    <col min="6913" max="6913" width="2.81640625" style="3" customWidth="1"/>
    <col min="6914" max="6914" width="72" style="3" bestFit="1" customWidth="1"/>
    <col min="6915" max="7168" width="11.453125" style="3" customWidth="1"/>
    <col min="7169" max="7169" width="2.81640625" style="3" customWidth="1"/>
    <col min="7170" max="7170" width="72" style="3" bestFit="1" customWidth="1"/>
    <col min="7171" max="7424" width="11.453125" style="3" customWidth="1"/>
    <col min="7425" max="7425" width="2.81640625" style="3" customWidth="1"/>
    <col min="7426" max="7426" width="72" style="3" bestFit="1" customWidth="1"/>
    <col min="7427" max="7680" width="11.453125" style="3" customWidth="1"/>
    <col min="7681" max="7681" width="2.81640625" style="3" customWidth="1"/>
    <col min="7682" max="7682" width="72" style="3" bestFit="1" customWidth="1"/>
    <col min="7683" max="7936" width="11.453125" style="3" customWidth="1"/>
    <col min="7937" max="7937" width="2.81640625" style="3" customWidth="1"/>
    <col min="7938" max="7938" width="72" style="3" bestFit="1" customWidth="1"/>
    <col min="7939" max="8192" width="11.453125" style="3" customWidth="1"/>
    <col min="8193" max="8193" width="2.81640625" style="3" customWidth="1"/>
    <col min="8194" max="8194" width="72" style="3" bestFit="1" customWidth="1"/>
    <col min="8195" max="8448" width="11.453125" style="3" customWidth="1"/>
    <col min="8449" max="8449" width="2.81640625" style="3" customWidth="1"/>
    <col min="8450" max="8450" width="72" style="3" bestFit="1" customWidth="1"/>
    <col min="8451" max="8704" width="11.453125" style="3" customWidth="1"/>
    <col min="8705" max="8705" width="2.81640625" style="3" customWidth="1"/>
    <col min="8706" max="8706" width="72" style="3" bestFit="1" customWidth="1"/>
    <col min="8707" max="8960" width="11.453125" style="3" customWidth="1"/>
    <col min="8961" max="8961" width="2.81640625" style="3" customWidth="1"/>
    <col min="8962" max="8962" width="72" style="3" bestFit="1" customWidth="1"/>
    <col min="8963" max="9216" width="11.453125" style="3" customWidth="1"/>
    <col min="9217" max="9217" width="2.81640625" style="3" customWidth="1"/>
    <col min="9218" max="9218" width="72" style="3" bestFit="1" customWidth="1"/>
    <col min="9219" max="9472" width="11.453125" style="3" customWidth="1"/>
    <col min="9473" max="9473" width="2.81640625" style="3" customWidth="1"/>
    <col min="9474" max="9474" width="72" style="3" bestFit="1" customWidth="1"/>
    <col min="9475" max="9728" width="11.453125" style="3" customWidth="1"/>
    <col min="9729" max="9729" width="2.81640625" style="3" customWidth="1"/>
    <col min="9730" max="9730" width="72" style="3" bestFit="1" customWidth="1"/>
    <col min="9731" max="9984" width="11.453125" style="3" customWidth="1"/>
    <col min="9985" max="9985" width="2.81640625" style="3" customWidth="1"/>
    <col min="9986" max="9986" width="72" style="3" bestFit="1" customWidth="1"/>
    <col min="9987" max="10240" width="11.453125" style="3" customWidth="1"/>
    <col min="10241" max="10241" width="2.81640625" style="3" customWidth="1"/>
    <col min="10242" max="10242" width="72" style="3" bestFit="1" customWidth="1"/>
    <col min="10243" max="10496" width="11.453125" style="3" customWidth="1"/>
    <col min="10497" max="10497" width="2.81640625" style="3" customWidth="1"/>
    <col min="10498" max="10498" width="72" style="3" bestFit="1" customWidth="1"/>
    <col min="10499" max="10752" width="11.453125" style="3" customWidth="1"/>
    <col min="10753" max="10753" width="2.81640625" style="3" customWidth="1"/>
    <col min="10754" max="10754" width="72" style="3" bestFit="1" customWidth="1"/>
    <col min="10755" max="11008" width="11.453125" style="3" customWidth="1"/>
    <col min="11009" max="11009" width="2.81640625" style="3" customWidth="1"/>
    <col min="11010" max="11010" width="72" style="3" bestFit="1" customWidth="1"/>
    <col min="11011" max="11264" width="11.453125" style="3" customWidth="1"/>
    <col min="11265" max="11265" width="2.81640625" style="3" customWidth="1"/>
    <col min="11266" max="11266" width="72" style="3" bestFit="1" customWidth="1"/>
    <col min="11267" max="11520" width="11.453125" style="3" customWidth="1"/>
    <col min="11521" max="11521" width="2.81640625" style="3" customWidth="1"/>
    <col min="11522" max="11522" width="72" style="3" bestFit="1" customWidth="1"/>
    <col min="11523" max="11776" width="11.453125" style="3" customWidth="1"/>
    <col min="11777" max="11777" width="2.81640625" style="3" customWidth="1"/>
    <col min="11778" max="11778" width="72" style="3" bestFit="1" customWidth="1"/>
    <col min="11779" max="12032" width="11.453125" style="3" customWidth="1"/>
    <col min="12033" max="12033" width="2.81640625" style="3" customWidth="1"/>
    <col min="12034" max="12034" width="72" style="3" bestFit="1" customWidth="1"/>
    <col min="12035" max="12288" width="11.453125" style="3" customWidth="1"/>
    <col min="12289" max="12289" width="2.81640625" style="3" customWidth="1"/>
    <col min="12290" max="12290" width="72" style="3" bestFit="1" customWidth="1"/>
    <col min="12291" max="12544" width="11.453125" style="3" customWidth="1"/>
    <col min="12545" max="12545" width="2.81640625" style="3" customWidth="1"/>
    <col min="12546" max="12546" width="72" style="3" bestFit="1" customWidth="1"/>
    <col min="12547" max="12800" width="11.453125" style="3" customWidth="1"/>
    <col min="12801" max="12801" width="2.81640625" style="3" customWidth="1"/>
    <col min="12802" max="12802" width="72" style="3" bestFit="1" customWidth="1"/>
    <col min="12803" max="13056" width="11.453125" style="3" customWidth="1"/>
    <col min="13057" max="13057" width="2.81640625" style="3" customWidth="1"/>
    <col min="13058" max="13058" width="72" style="3" bestFit="1" customWidth="1"/>
    <col min="13059" max="13312" width="11.453125" style="3" customWidth="1"/>
    <col min="13313" max="13313" width="2.81640625" style="3" customWidth="1"/>
    <col min="13314" max="13314" width="72" style="3" bestFit="1" customWidth="1"/>
    <col min="13315" max="13568" width="11.453125" style="3" customWidth="1"/>
    <col min="13569" max="13569" width="2.81640625" style="3" customWidth="1"/>
    <col min="13570" max="13570" width="72" style="3" bestFit="1" customWidth="1"/>
    <col min="13571" max="13824" width="11.453125" style="3" customWidth="1"/>
    <col min="13825" max="13825" width="2.81640625" style="3" customWidth="1"/>
    <col min="13826" max="13826" width="72" style="3" bestFit="1" customWidth="1"/>
    <col min="13827" max="14080" width="11.453125" style="3" customWidth="1"/>
    <col min="14081" max="14081" width="2.81640625" style="3" customWidth="1"/>
    <col min="14082" max="14082" width="72" style="3" bestFit="1" customWidth="1"/>
    <col min="14083" max="14336" width="11.453125" style="3" customWidth="1"/>
    <col min="14337" max="14337" width="2.81640625" style="3" customWidth="1"/>
    <col min="14338" max="14338" width="72" style="3" bestFit="1" customWidth="1"/>
    <col min="14339" max="14592" width="11.453125" style="3" customWidth="1"/>
    <col min="14593" max="14593" width="2.81640625" style="3" customWidth="1"/>
    <col min="14594" max="14594" width="72" style="3" bestFit="1" customWidth="1"/>
    <col min="14595" max="14848" width="11.453125" style="3" customWidth="1"/>
    <col min="14849" max="14849" width="2.81640625" style="3" customWidth="1"/>
    <col min="14850" max="14850" width="72" style="3" bestFit="1" customWidth="1"/>
    <col min="14851" max="15104" width="11.453125" style="3" customWidth="1"/>
    <col min="15105" max="15105" width="2.81640625" style="3" customWidth="1"/>
    <col min="15106" max="15106" width="72" style="3" bestFit="1" customWidth="1"/>
    <col min="15107" max="15360" width="11.453125" style="3" customWidth="1"/>
    <col min="15361" max="15361" width="2.81640625" style="3" customWidth="1"/>
    <col min="15362" max="15362" width="72" style="3" bestFit="1" customWidth="1"/>
    <col min="15363" max="15616" width="11.453125" style="3" customWidth="1"/>
    <col min="15617" max="15617" width="2.81640625" style="3" customWidth="1"/>
    <col min="15618" max="15618" width="72" style="3" bestFit="1" customWidth="1"/>
    <col min="15619" max="15872" width="11.453125" style="3" customWidth="1"/>
    <col min="15873" max="15873" width="2.81640625" style="3" customWidth="1"/>
    <col min="15874" max="15874" width="72" style="3" bestFit="1" customWidth="1"/>
    <col min="15875" max="16128" width="11.453125" style="3" customWidth="1"/>
    <col min="16129" max="16129" width="2.81640625" style="3" customWidth="1"/>
    <col min="16130" max="16130" width="72" style="3" bestFit="1" customWidth="1"/>
    <col min="16131" max="16384" width="11.453125" style="3" customWidth="1"/>
  </cols>
  <sheetData>
    <row r="7" spans="1:2" ht="78.75" customHeight="1" x14ac:dyDescent="0.35">
      <c r="A7" s="1"/>
      <c r="B7" s="2" t="s">
        <v>150</v>
      </c>
    </row>
    <row r="9" spans="1:2" ht="18.5" x14ac:dyDescent="0.35">
      <c r="B9" s="4" t="s">
        <v>58</v>
      </c>
    </row>
    <row r="10" spans="1:2" ht="12" customHeight="1" x14ac:dyDescent="0.35">
      <c r="B10" s="4"/>
    </row>
    <row r="11" spans="1:2" ht="12" customHeight="1" x14ac:dyDescent="0.35">
      <c r="B11" s="4"/>
    </row>
    <row r="12" spans="1:2" ht="12" customHeight="1" x14ac:dyDescent="0.35">
      <c r="B12" s="4"/>
    </row>
    <row r="13" spans="1:2" ht="16.5" customHeight="1" x14ac:dyDescent="0.35">
      <c r="B13" s="5" t="s">
        <v>120</v>
      </c>
    </row>
    <row r="14" spans="1:2" ht="16.5" customHeight="1" x14ac:dyDescent="0.35">
      <c r="B14" s="122" t="s">
        <v>121</v>
      </c>
    </row>
    <row r="15" spans="1:2" ht="7.5" customHeight="1" x14ac:dyDescent="0.35">
      <c r="B15" s="6"/>
    </row>
    <row r="16" spans="1:2" ht="16.5" customHeight="1" x14ac:dyDescent="0.35">
      <c r="B16" s="155" t="s">
        <v>48</v>
      </c>
    </row>
    <row r="17" spans="1:3" ht="14.5" x14ac:dyDescent="0.35">
      <c r="A17" s="7"/>
      <c r="B17" s="8" t="s">
        <v>49</v>
      </c>
      <c r="C17" s="7"/>
    </row>
    <row r="18" spans="1:3" ht="14.5" x14ac:dyDescent="0.35">
      <c r="A18" s="7"/>
      <c r="B18" s="9" t="s">
        <v>50</v>
      </c>
      <c r="C18" s="7"/>
    </row>
    <row r="19" spans="1:3" ht="15.5" x14ac:dyDescent="0.35">
      <c r="A19" s="7"/>
      <c r="B19" s="10" t="s">
        <v>51</v>
      </c>
      <c r="C19" s="11"/>
    </row>
    <row r="20" spans="1:3" ht="14.5" x14ac:dyDescent="0.35">
      <c r="B20" s="12" t="s">
        <v>52</v>
      </c>
    </row>
    <row r="22" spans="1:3" x14ac:dyDescent="0.35">
      <c r="B22" s="13" t="s">
        <v>53</v>
      </c>
    </row>
    <row r="25" spans="1:3" ht="11.25" customHeight="1" x14ac:dyDescent="0.35">
      <c r="B25" s="123"/>
    </row>
  </sheetData>
  <hyperlinks>
    <hyperlink ref="B18" r:id="rId1" xr:uid="{00000000-0004-0000-0000-000000000000}"/>
    <hyperlink ref="B22" location="Contents!A1" display="Contents"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workbookViewId="0"/>
  </sheetViews>
  <sheetFormatPr defaultColWidth="8.54296875" defaultRowHeight="14.5" x14ac:dyDescent="0.35"/>
  <cols>
    <col min="1" max="1" width="8.54296875" style="65" customWidth="1"/>
    <col min="2" max="16384" width="8.54296875" style="65"/>
  </cols>
  <sheetData>
    <row r="1" spans="1:12" ht="17.5" x14ac:dyDescent="0.35">
      <c r="A1" s="301" t="s">
        <v>223</v>
      </c>
    </row>
    <row r="2" spans="1:12" ht="9" customHeight="1" x14ac:dyDescent="0.35"/>
    <row r="3" spans="1:12" x14ac:dyDescent="0.35">
      <c r="A3" s="17"/>
      <c r="B3" s="17"/>
      <c r="C3" s="17"/>
      <c r="D3" s="17"/>
      <c r="E3" s="17"/>
      <c r="F3" s="17"/>
      <c r="G3" s="17"/>
      <c r="H3" s="17"/>
      <c r="I3" s="17"/>
      <c r="J3" s="17"/>
      <c r="K3" s="17"/>
      <c r="L3" s="18" t="s">
        <v>0</v>
      </c>
    </row>
    <row r="4" spans="1:12" x14ac:dyDescent="0.35">
      <c r="A4" s="375" t="s">
        <v>141</v>
      </c>
      <c r="B4" s="366" t="s">
        <v>37</v>
      </c>
      <c r="C4" s="366"/>
      <c r="D4" s="366"/>
      <c r="E4" s="366"/>
      <c r="F4" s="366"/>
      <c r="G4" s="366"/>
      <c r="H4" s="366"/>
      <c r="I4" s="132"/>
      <c r="J4" s="148"/>
      <c r="K4" s="132"/>
      <c r="L4" s="132"/>
    </row>
    <row r="5" spans="1:12" x14ac:dyDescent="0.35">
      <c r="A5" s="376"/>
      <c r="B5" s="21">
        <v>2010</v>
      </c>
      <c r="C5" s="21">
        <v>2011</v>
      </c>
      <c r="D5" s="56">
        <v>2012</v>
      </c>
      <c r="E5" s="21">
        <v>2013</v>
      </c>
      <c r="F5" s="21">
        <v>2014</v>
      </c>
      <c r="G5" s="21">
        <v>2015</v>
      </c>
      <c r="H5" s="21">
        <v>2016</v>
      </c>
      <c r="I5" s="23">
        <v>2017</v>
      </c>
      <c r="J5" s="149">
        <v>2018</v>
      </c>
      <c r="K5" s="23" t="s">
        <v>125</v>
      </c>
      <c r="L5" s="23" t="s">
        <v>126</v>
      </c>
    </row>
    <row r="6" spans="1:12" x14ac:dyDescent="0.35">
      <c r="A6" s="297">
        <v>1</v>
      </c>
      <c r="B6" s="100">
        <v>1885</v>
      </c>
      <c r="C6" s="100">
        <v>2250</v>
      </c>
      <c r="D6" s="100">
        <v>1620</v>
      </c>
      <c r="E6" s="100">
        <v>1428</v>
      </c>
      <c r="F6" s="100">
        <v>1793</v>
      </c>
      <c r="G6" s="100">
        <v>1396</v>
      </c>
      <c r="H6" s="100">
        <v>1333</v>
      </c>
      <c r="I6" s="147">
        <v>1698</v>
      </c>
      <c r="J6" s="150">
        <v>774</v>
      </c>
      <c r="K6" s="100">
        <v>811</v>
      </c>
      <c r="L6" s="100">
        <v>910</v>
      </c>
    </row>
    <row r="7" spans="1:12" x14ac:dyDescent="0.35">
      <c r="A7" s="297">
        <v>2</v>
      </c>
      <c r="B7" s="100">
        <v>1599</v>
      </c>
      <c r="C7" s="100">
        <v>1852</v>
      </c>
      <c r="D7" s="100">
        <v>1522</v>
      </c>
      <c r="E7" s="100">
        <v>1292</v>
      </c>
      <c r="F7" s="100">
        <v>1699</v>
      </c>
      <c r="G7" s="100">
        <v>1196</v>
      </c>
      <c r="H7" s="100">
        <v>990</v>
      </c>
      <c r="I7" s="100">
        <v>1195</v>
      </c>
      <c r="J7" s="150">
        <v>753</v>
      </c>
      <c r="K7" s="100">
        <v>772</v>
      </c>
      <c r="L7" s="100">
        <v>843</v>
      </c>
    </row>
    <row r="8" spans="1:12" x14ac:dyDescent="0.35">
      <c r="A8" s="297">
        <v>3</v>
      </c>
      <c r="B8" s="100">
        <v>1487</v>
      </c>
      <c r="C8" s="100">
        <v>1566</v>
      </c>
      <c r="D8" s="100">
        <v>1348</v>
      </c>
      <c r="E8" s="100">
        <v>1254</v>
      </c>
      <c r="F8" s="100">
        <v>1357</v>
      </c>
      <c r="G8" s="100">
        <v>1050</v>
      </c>
      <c r="H8" s="100">
        <v>964</v>
      </c>
      <c r="I8" s="100">
        <v>984</v>
      </c>
      <c r="J8" s="150">
        <v>642</v>
      </c>
      <c r="K8" s="100">
        <v>682</v>
      </c>
      <c r="L8" s="100">
        <v>767</v>
      </c>
    </row>
    <row r="9" spans="1:12" x14ac:dyDescent="0.35">
      <c r="A9" s="297">
        <v>4</v>
      </c>
      <c r="B9" s="100">
        <v>1437</v>
      </c>
      <c r="C9" s="100">
        <v>1506</v>
      </c>
      <c r="D9" s="100">
        <v>1117</v>
      </c>
      <c r="E9" s="100">
        <v>1078</v>
      </c>
      <c r="F9" s="100">
        <v>1210</v>
      </c>
      <c r="G9" s="100">
        <v>1017</v>
      </c>
      <c r="H9" s="100">
        <v>937</v>
      </c>
      <c r="I9" s="100">
        <v>877</v>
      </c>
      <c r="J9" s="150">
        <v>637</v>
      </c>
      <c r="K9" s="100">
        <v>661</v>
      </c>
      <c r="L9" s="100">
        <v>726</v>
      </c>
    </row>
    <row r="10" spans="1:12" x14ac:dyDescent="0.35">
      <c r="A10" s="297">
        <v>5</v>
      </c>
      <c r="B10" s="100">
        <v>1330</v>
      </c>
      <c r="C10" s="100">
        <v>1438</v>
      </c>
      <c r="D10" s="100">
        <v>1096</v>
      </c>
      <c r="E10" s="100">
        <v>1064</v>
      </c>
      <c r="F10" s="100">
        <v>1183</v>
      </c>
      <c r="G10" s="100">
        <v>974</v>
      </c>
      <c r="H10" s="100">
        <v>886</v>
      </c>
      <c r="I10" s="100">
        <v>828</v>
      </c>
      <c r="J10" s="150">
        <v>633</v>
      </c>
      <c r="K10" s="100">
        <v>657</v>
      </c>
      <c r="L10" s="100">
        <v>722</v>
      </c>
    </row>
    <row r="11" spans="1:12" x14ac:dyDescent="0.35">
      <c r="A11" s="297">
        <v>6</v>
      </c>
      <c r="B11" s="100">
        <v>1306</v>
      </c>
      <c r="C11" s="100">
        <v>1390</v>
      </c>
      <c r="D11" s="100">
        <v>1063</v>
      </c>
      <c r="E11" s="100">
        <v>1008</v>
      </c>
      <c r="F11" s="100">
        <v>1177</v>
      </c>
      <c r="G11" s="100">
        <v>967</v>
      </c>
      <c r="H11" s="100">
        <v>834</v>
      </c>
      <c r="I11" s="100">
        <v>724</v>
      </c>
      <c r="J11" s="150">
        <v>592</v>
      </c>
      <c r="K11" s="100">
        <v>625</v>
      </c>
      <c r="L11" s="100">
        <v>679</v>
      </c>
    </row>
    <row r="12" spans="1:12" x14ac:dyDescent="0.35">
      <c r="A12" s="297">
        <v>7</v>
      </c>
      <c r="B12" s="100">
        <v>1267</v>
      </c>
      <c r="C12" s="100">
        <v>1358</v>
      </c>
      <c r="D12" s="100">
        <v>1033</v>
      </c>
      <c r="E12" s="100">
        <v>951</v>
      </c>
      <c r="F12" s="100">
        <v>1075</v>
      </c>
      <c r="G12" s="100">
        <v>843</v>
      </c>
      <c r="H12" s="100">
        <v>827</v>
      </c>
      <c r="I12" s="100">
        <v>713</v>
      </c>
      <c r="J12" s="150">
        <v>588</v>
      </c>
      <c r="K12" s="100">
        <v>597</v>
      </c>
      <c r="L12" s="100">
        <v>648</v>
      </c>
    </row>
    <row r="13" spans="1:12" x14ac:dyDescent="0.35">
      <c r="A13" s="297">
        <v>8</v>
      </c>
      <c r="B13" s="100">
        <v>1232</v>
      </c>
      <c r="C13" s="100">
        <v>1347</v>
      </c>
      <c r="D13" s="100">
        <v>1019</v>
      </c>
      <c r="E13" s="100">
        <v>861</v>
      </c>
      <c r="F13" s="100">
        <v>1031</v>
      </c>
      <c r="G13" s="100">
        <v>748</v>
      </c>
      <c r="H13" s="100">
        <v>822</v>
      </c>
      <c r="I13" s="100">
        <v>692</v>
      </c>
      <c r="J13" s="150">
        <v>584</v>
      </c>
      <c r="K13" s="100">
        <v>597</v>
      </c>
      <c r="L13" s="100">
        <v>628</v>
      </c>
    </row>
    <row r="14" spans="1:12" x14ac:dyDescent="0.35">
      <c r="A14" s="297">
        <v>9</v>
      </c>
      <c r="B14" s="100">
        <v>1207</v>
      </c>
      <c r="C14" s="100">
        <v>1332</v>
      </c>
      <c r="D14" s="100">
        <v>1018</v>
      </c>
      <c r="E14" s="100">
        <v>845</v>
      </c>
      <c r="F14" s="100">
        <v>995</v>
      </c>
      <c r="G14" s="100">
        <v>719</v>
      </c>
      <c r="H14" s="100">
        <v>712</v>
      </c>
      <c r="I14" s="193">
        <v>669</v>
      </c>
      <c r="J14" s="150">
        <v>570</v>
      </c>
      <c r="K14" s="100">
        <v>590</v>
      </c>
      <c r="L14" s="100">
        <v>591</v>
      </c>
    </row>
    <row r="15" spans="1:12" x14ac:dyDescent="0.35">
      <c r="A15" s="297">
        <v>10</v>
      </c>
      <c r="B15" s="194">
        <v>1201</v>
      </c>
      <c r="C15" s="100">
        <v>1283</v>
      </c>
      <c r="D15" s="100">
        <v>980</v>
      </c>
      <c r="E15" s="100">
        <v>840</v>
      </c>
      <c r="F15" s="100">
        <v>957</v>
      </c>
      <c r="G15" s="100">
        <v>708</v>
      </c>
      <c r="H15" s="193">
        <v>681</v>
      </c>
      <c r="I15" s="193">
        <v>639</v>
      </c>
      <c r="J15" s="195">
        <v>559</v>
      </c>
      <c r="K15" s="193">
        <v>582</v>
      </c>
      <c r="L15" s="193">
        <v>574</v>
      </c>
    </row>
    <row r="16" spans="1:12" x14ac:dyDescent="0.35">
      <c r="A16" s="297">
        <v>11</v>
      </c>
      <c r="B16" s="100">
        <v>1141</v>
      </c>
      <c r="C16" s="194">
        <v>1257</v>
      </c>
      <c r="D16" s="101">
        <v>935</v>
      </c>
      <c r="E16" s="101">
        <v>818</v>
      </c>
      <c r="F16" s="101">
        <v>894</v>
      </c>
      <c r="G16" s="101">
        <v>706</v>
      </c>
      <c r="H16" s="100">
        <v>677</v>
      </c>
      <c r="I16" s="193">
        <v>633</v>
      </c>
      <c r="J16" s="195">
        <v>558</v>
      </c>
      <c r="K16" s="193">
        <v>565</v>
      </c>
      <c r="L16" s="193">
        <v>514</v>
      </c>
    </row>
    <row r="17" spans="1:12" x14ac:dyDescent="0.35">
      <c r="A17" s="297">
        <v>12</v>
      </c>
      <c r="B17" s="194">
        <v>1123</v>
      </c>
      <c r="C17" s="101">
        <v>1254</v>
      </c>
      <c r="D17" s="100">
        <v>893</v>
      </c>
      <c r="E17" s="100">
        <v>816</v>
      </c>
      <c r="F17" s="100">
        <v>883</v>
      </c>
      <c r="G17" s="100">
        <v>701</v>
      </c>
      <c r="H17" s="193">
        <v>668</v>
      </c>
      <c r="I17" s="100">
        <v>621</v>
      </c>
      <c r="J17" s="195">
        <v>553</v>
      </c>
      <c r="K17" s="193">
        <v>550</v>
      </c>
      <c r="L17" s="193">
        <v>508</v>
      </c>
    </row>
    <row r="18" spans="1:12" x14ac:dyDescent="0.35">
      <c r="A18" s="297">
        <v>13</v>
      </c>
      <c r="B18" s="101">
        <v>1115</v>
      </c>
      <c r="C18" s="100">
        <v>1179</v>
      </c>
      <c r="D18" s="100">
        <v>889</v>
      </c>
      <c r="E18" s="100">
        <v>813</v>
      </c>
      <c r="F18" s="100">
        <v>861</v>
      </c>
      <c r="G18" s="100">
        <v>694</v>
      </c>
      <c r="H18" s="101">
        <v>652</v>
      </c>
      <c r="I18" s="193">
        <v>621</v>
      </c>
      <c r="J18" s="150">
        <v>553</v>
      </c>
      <c r="K18" s="100">
        <v>548</v>
      </c>
      <c r="L18" s="100">
        <v>498</v>
      </c>
    </row>
    <row r="19" spans="1:12" x14ac:dyDescent="0.35">
      <c r="A19" s="297">
        <v>14</v>
      </c>
      <c r="B19" s="101">
        <v>1115</v>
      </c>
      <c r="C19" s="100">
        <v>1156</v>
      </c>
      <c r="D19" s="100">
        <v>888</v>
      </c>
      <c r="E19" s="100">
        <v>812</v>
      </c>
      <c r="F19" s="100">
        <v>834</v>
      </c>
      <c r="G19" s="100">
        <v>688</v>
      </c>
      <c r="H19" s="100">
        <v>639</v>
      </c>
      <c r="I19" s="101">
        <v>620</v>
      </c>
      <c r="J19" s="195">
        <v>546</v>
      </c>
      <c r="K19" s="193">
        <v>545</v>
      </c>
      <c r="L19" s="193">
        <v>478</v>
      </c>
    </row>
    <row r="20" spans="1:12" x14ac:dyDescent="0.35">
      <c r="A20" s="297">
        <v>15</v>
      </c>
      <c r="B20" s="100">
        <v>1103</v>
      </c>
      <c r="C20" s="194">
        <v>1156</v>
      </c>
      <c r="D20" s="100">
        <v>879</v>
      </c>
      <c r="E20" s="100">
        <v>763</v>
      </c>
      <c r="F20" s="100">
        <v>831</v>
      </c>
      <c r="G20" s="100">
        <v>687</v>
      </c>
      <c r="H20" s="100">
        <v>634</v>
      </c>
      <c r="I20" s="193">
        <v>612</v>
      </c>
      <c r="J20" s="151">
        <v>537</v>
      </c>
      <c r="K20" s="101">
        <v>541</v>
      </c>
      <c r="L20" s="101">
        <v>476</v>
      </c>
    </row>
    <row r="21" spans="1:12" x14ac:dyDescent="0.35">
      <c r="A21" s="297">
        <v>16</v>
      </c>
      <c r="B21" s="100">
        <v>1093</v>
      </c>
      <c r="C21" s="100">
        <v>1127</v>
      </c>
      <c r="D21" s="100">
        <v>871</v>
      </c>
      <c r="E21" s="100">
        <v>741</v>
      </c>
      <c r="F21" s="100">
        <v>792</v>
      </c>
      <c r="G21" s="100">
        <v>682</v>
      </c>
      <c r="H21" s="193">
        <v>607</v>
      </c>
      <c r="I21" s="100">
        <v>607</v>
      </c>
      <c r="J21" s="195">
        <v>532</v>
      </c>
      <c r="K21" s="193">
        <v>528</v>
      </c>
      <c r="L21" s="193">
        <v>472</v>
      </c>
    </row>
    <row r="22" spans="1:12" x14ac:dyDescent="0.35">
      <c r="A22" s="297">
        <v>17</v>
      </c>
      <c r="B22" s="194">
        <v>1073</v>
      </c>
      <c r="C22" s="100">
        <v>1104</v>
      </c>
      <c r="D22" s="100">
        <v>866</v>
      </c>
      <c r="E22" s="100">
        <v>722</v>
      </c>
      <c r="F22" s="100">
        <v>778</v>
      </c>
      <c r="G22" s="100">
        <v>679</v>
      </c>
      <c r="H22" s="100">
        <v>605</v>
      </c>
      <c r="I22" s="193">
        <v>601</v>
      </c>
      <c r="J22" s="150">
        <v>510</v>
      </c>
      <c r="K22" s="100">
        <v>513</v>
      </c>
      <c r="L22" s="100">
        <v>447</v>
      </c>
    </row>
    <row r="23" spans="1:12" x14ac:dyDescent="0.35">
      <c r="A23" s="297">
        <v>18</v>
      </c>
      <c r="B23" s="100">
        <v>1051</v>
      </c>
      <c r="C23" s="100">
        <v>1088</v>
      </c>
      <c r="D23" s="100">
        <v>826</v>
      </c>
      <c r="E23" s="100">
        <v>713</v>
      </c>
      <c r="F23" s="100">
        <v>751</v>
      </c>
      <c r="G23" s="100">
        <v>665</v>
      </c>
      <c r="H23" s="100">
        <v>604</v>
      </c>
      <c r="I23" s="100">
        <v>591</v>
      </c>
      <c r="J23" s="195">
        <v>494</v>
      </c>
      <c r="K23" s="193">
        <v>506</v>
      </c>
      <c r="L23" s="193">
        <v>430</v>
      </c>
    </row>
    <row r="24" spans="1:12" x14ac:dyDescent="0.35">
      <c r="A24" s="297">
        <v>19</v>
      </c>
      <c r="B24" s="100">
        <v>1035</v>
      </c>
      <c r="C24" s="100">
        <v>1072</v>
      </c>
      <c r="D24" s="100">
        <v>801</v>
      </c>
      <c r="E24" s="100">
        <v>710</v>
      </c>
      <c r="F24" s="100">
        <v>726</v>
      </c>
      <c r="G24" s="100">
        <v>664</v>
      </c>
      <c r="H24" s="100">
        <v>603</v>
      </c>
      <c r="I24" s="193">
        <v>590</v>
      </c>
      <c r="J24" s="150">
        <v>494</v>
      </c>
      <c r="K24" s="100">
        <v>500</v>
      </c>
      <c r="L24" s="100">
        <v>423</v>
      </c>
    </row>
    <row r="25" spans="1:12" x14ac:dyDescent="0.35">
      <c r="A25" s="298">
        <v>20</v>
      </c>
      <c r="B25" s="102">
        <v>1033</v>
      </c>
      <c r="C25" s="102">
        <v>1058</v>
      </c>
      <c r="D25" s="102">
        <v>780</v>
      </c>
      <c r="E25" s="102">
        <v>693</v>
      </c>
      <c r="F25" s="102">
        <v>714</v>
      </c>
      <c r="G25" s="102">
        <v>654</v>
      </c>
      <c r="H25" s="102">
        <v>568</v>
      </c>
      <c r="I25" s="102">
        <v>583</v>
      </c>
      <c r="J25" s="196">
        <v>488</v>
      </c>
      <c r="K25" s="197">
        <v>499</v>
      </c>
      <c r="L25" s="198">
        <v>412</v>
      </c>
    </row>
    <row r="26" spans="1:12" x14ac:dyDescent="0.35">
      <c r="A26" s="319" t="s">
        <v>210</v>
      </c>
      <c r="B26" s="30"/>
      <c r="C26" s="30"/>
      <c r="D26" s="30"/>
      <c r="E26" s="30"/>
      <c r="F26" s="30"/>
      <c r="G26" s="30"/>
      <c r="H26" s="30"/>
      <c r="I26" s="30"/>
      <c r="J26" s="30"/>
      <c r="K26" s="30"/>
      <c r="L26" s="17"/>
    </row>
    <row r="27" spans="1:12" x14ac:dyDescent="0.35">
      <c r="A27" s="17"/>
      <c r="B27" s="17"/>
      <c r="C27" s="17"/>
      <c r="D27" s="17"/>
      <c r="E27" s="17"/>
      <c r="F27" s="17"/>
      <c r="G27" s="17"/>
      <c r="H27" s="17"/>
      <c r="I27" s="17"/>
      <c r="J27" s="17"/>
      <c r="K27" s="17"/>
      <c r="L27" s="17"/>
    </row>
    <row r="28" spans="1:12" x14ac:dyDescent="0.35">
      <c r="A28" s="33" t="s">
        <v>26</v>
      </c>
      <c r="B28" s="33"/>
      <c r="C28" s="33"/>
      <c r="D28" s="33"/>
      <c r="E28" s="33"/>
      <c r="F28" s="33"/>
      <c r="G28" s="17"/>
      <c r="H28" s="17"/>
      <c r="I28" s="17"/>
      <c r="J28" s="17"/>
      <c r="K28" s="17"/>
      <c r="L28" s="17"/>
    </row>
    <row r="29" spans="1:12" x14ac:dyDescent="0.35">
      <c r="A29" s="346" t="s">
        <v>148</v>
      </c>
      <c r="B29" s="346"/>
      <c r="C29" s="346"/>
      <c r="D29" s="346"/>
      <c r="E29" s="346"/>
      <c r="F29" s="346"/>
      <c r="G29" s="346"/>
      <c r="H29" s="346"/>
      <c r="I29" s="346"/>
      <c r="J29" s="346"/>
      <c r="K29" s="346"/>
      <c r="L29" s="346"/>
    </row>
    <row r="30" spans="1:12" x14ac:dyDescent="0.35">
      <c r="A30" s="373" t="s">
        <v>179</v>
      </c>
      <c r="B30" s="373"/>
      <c r="C30" s="373"/>
      <c r="D30" s="373"/>
      <c r="E30" s="373"/>
      <c r="F30" s="373"/>
      <c r="G30" s="373"/>
      <c r="H30" s="373"/>
      <c r="I30" s="373"/>
      <c r="J30" s="373"/>
      <c r="K30" s="373"/>
      <c r="L30" s="373"/>
    </row>
    <row r="32" spans="1:12" x14ac:dyDescent="0.35">
      <c r="A32" s="311" t="s">
        <v>212</v>
      </c>
    </row>
  </sheetData>
  <mergeCells count="4">
    <mergeCell ref="A4:A5"/>
    <mergeCell ref="B4:H4"/>
    <mergeCell ref="A29:L29"/>
    <mergeCell ref="A30:L30"/>
  </mergeCells>
  <hyperlinks>
    <hyperlink ref="A26" r:id="rId1" display="Source: Detention datasets, Home Office" xr:uid="{E98DC217-5124-4107-93CE-C600ABABEDBE}"/>
    <hyperlink ref="A32" location="Contents!A1" display="Back to contents" xr:uid="{5A972F7A-CBCE-4CEE-A828-3C51DB674189}"/>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0"/>
  <sheetViews>
    <sheetView zoomScaleNormal="100" workbookViewId="0"/>
  </sheetViews>
  <sheetFormatPr defaultColWidth="9.1796875" defaultRowHeight="15" customHeight="1" x14ac:dyDescent="0.35"/>
  <cols>
    <col min="1" max="1" width="34.453125" style="17" customWidth="1"/>
    <col min="2" max="14" width="8.81640625" style="17" customWidth="1"/>
    <col min="15" max="16384" width="9.1796875" style="17"/>
  </cols>
  <sheetData>
    <row r="1" spans="1:14" ht="17.5" customHeight="1" x14ac:dyDescent="0.35">
      <c r="A1" s="301" t="s">
        <v>174</v>
      </c>
      <c r="B1" s="62"/>
      <c r="C1" s="62"/>
      <c r="D1" s="62"/>
      <c r="E1" s="62"/>
      <c r="F1" s="62"/>
      <c r="G1" s="62"/>
      <c r="H1" s="62"/>
      <c r="I1" s="62"/>
      <c r="J1" s="62"/>
    </row>
    <row r="2" spans="1:14" ht="9" customHeight="1" x14ac:dyDescent="0.35"/>
    <row r="3" spans="1:14" ht="14.5" customHeight="1" x14ac:dyDescent="0.35">
      <c r="N3" s="18" t="s">
        <v>0</v>
      </c>
    </row>
    <row r="4" spans="1:14" ht="15" customHeight="1" x14ac:dyDescent="0.35">
      <c r="A4" s="362"/>
      <c r="B4" s="366" t="s">
        <v>1</v>
      </c>
      <c r="C4" s="366"/>
      <c r="D4" s="366"/>
      <c r="E4" s="366"/>
      <c r="F4" s="366"/>
      <c r="G4" s="366"/>
      <c r="H4" s="366"/>
      <c r="I4" s="366"/>
      <c r="J4" s="127"/>
      <c r="K4" s="365" t="s">
        <v>66</v>
      </c>
      <c r="L4" s="366"/>
      <c r="M4" s="358" t="s">
        <v>67</v>
      </c>
      <c r="N4" s="358"/>
    </row>
    <row r="5" spans="1:14" ht="15" customHeight="1" x14ac:dyDescent="0.35">
      <c r="A5" s="363"/>
      <c r="B5" s="21">
        <v>2010</v>
      </c>
      <c r="C5" s="21">
        <v>2011</v>
      </c>
      <c r="D5" s="56">
        <v>2012</v>
      </c>
      <c r="E5" s="21">
        <v>2013</v>
      </c>
      <c r="F5" s="21">
        <v>2014</v>
      </c>
      <c r="G5" s="21">
        <v>2015</v>
      </c>
      <c r="H5" s="21">
        <v>2016</v>
      </c>
      <c r="I5" s="23">
        <v>2017</v>
      </c>
      <c r="J5" s="23">
        <v>2018</v>
      </c>
      <c r="K5" s="22" t="s">
        <v>125</v>
      </c>
      <c r="L5" s="23" t="s">
        <v>126</v>
      </c>
      <c r="M5" s="34" t="s">
        <v>2</v>
      </c>
      <c r="N5" s="34" t="s">
        <v>3</v>
      </c>
    </row>
    <row r="6" spans="1:14" ht="15" customHeight="1" x14ac:dyDescent="0.3">
      <c r="A6" s="58" t="s">
        <v>169</v>
      </c>
      <c r="B6" s="57">
        <v>16577</v>
      </c>
      <c r="C6" s="57">
        <v>16836</v>
      </c>
      <c r="D6" s="57">
        <v>17246</v>
      </c>
      <c r="E6" s="190">
        <v>16933</v>
      </c>
      <c r="F6" s="57">
        <v>15673</v>
      </c>
      <c r="G6" s="157">
        <v>15106</v>
      </c>
      <c r="H6" s="157">
        <v>13473</v>
      </c>
      <c r="I6" s="157">
        <v>13178</v>
      </c>
      <c r="J6" s="157">
        <v>11152</v>
      </c>
      <c r="K6" s="177">
        <v>11656</v>
      </c>
      <c r="L6" s="157">
        <v>9475</v>
      </c>
      <c r="M6" s="158">
        <v>-2181</v>
      </c>
      <c r="N6" s="159">
        <v>-0.18711393273850377</v>
      </c>
    </row>
    <row r="7" spans="1:14" ht="15" customHeight="1" x14ac:dyDescent="0.3">
      <c r="A7" s="58" t="s">
        <v>46</v>
      </c>
      <c r="B7" s="57">
        <v>141</v>
      </c>
      <c r="C7" s="57">
        <v>175</v>
      </c>
      <c r="D7" s="57">
        <v>152</v>
      </c>
      <c r="E7" s="190">
        <v>214</v>
      </c>
      <c r="F7" s="57">
        <v>354</v>
      </c>
      <c r="G7" s="157">
        <v>180</v>
      </c>
      <c r="H7" s="157">
        <v>59</v>
      </c>
      <c r="I7" s="157">
        <v>168</v>
      </c>
      <c r="J7" s="157">
        <v>46</v>
      </c>
      <c r="K7" s="177">
        <v>88</v>
      </c>
      <c r="L7" s="157">
        <v>54</v>
      </c>
      <c r="M7" s="158">
        <v>-34</v>
      </c>
      <c r="N7" s="159">
        <v>-0.38636363636363635</v>
      </c>
    </row>
    <row r="8" spans="1:14" ht="15" customHeight="1" x14ac:dyDescent="0.3">
      <c r="A8" s="58" t="s">
        <v>224</v>
      </c>
      <c r="B8" s="57">
        <v>7345</v>
      </c>
      <c r="C8" s="57">
        <v>8088</v>
      </c>
      <c r="D8" s="57">
        <v>8991</v>
      </c>
      <c r="E8" s="190">
        <v>10931</v>
      </c>
      <c r="F8" s="57">
        <v>11275</v>
      </c>
      <c r="G8" s="157">
        <v>14330</v>
      </c>
      <c r="H8" s="157">
        <v>11934</v>
      </c>
      <c r="I8" s="157">
        <v>10565</v>
      </c>
      <c r="J8" s="157">
        <v>10198</v>
      </c>
      <c r="K8" s="177">
        <v>9999</v>
      </c>
      <c r="L8" s="157">
        <v>12110</v>
      </c>
      <c r="M8" s="158">
        <v>2111</v>
      </c>
      <c r="N8" s="159">
        <v>0.21112111211121112</v>
      </c>
    </row>
    <row r="9" spans="1:14" ht="15" customHeight="1" x14ac:dyDescent="0.3">
      <c r="A9" s="58" t="s">
        <v>225</v>
      </c>
      <c r="B9" s="57">
        <v>1596</v>
      </c>
      <c r="C9" s="57">
        <v>1820</v>
      </c>
      <c r="D9" s="57">
        <v>1944</v>
      </c>
      <c r="E9" s="190">
        <v>1707</v>
      </c>
      <c r="F9" s="57">
        <v>2111</v>
      </c>
      <c r="G9" s="157">
        <v>3210</v>
      </c>
      <c r="H9" s="157">
        <v>2837</v>
      </c>
      <c r="I9" s="157">
        <v>3982</v>
      </c>
      <c r="J9" s="157">
        <v>3755</v>
      </c>
      <c r="K9" s="177">
        <v>4304</v>
      </c>
      <c r="L9" s="157">
        <v>2640</v>
      </c>
      <c r="M9" s="158">
        <v>-1664</v>
      </c>
      <c r="N9" s="159">
        <v>-0.38661710037174724</v>
      </c>
    </row>
    <row r="10" spans="1:14" ht="15" customHeight="1" x14ac:dyDescent="0.3">
      <c r="A10" s="58" t="s">
        <v>226</v>
      </c>
      <c r="B10" s="57">
        <v>300</v>
      </c>
      <c r="C10" s="57">
        <v>262</v>
      </c>
      <c r="D10" s="57">
        <v>242</v>
      </c>
      <c r="E10" s="190">
        <v>245</v>
      </c>
      <c r="F10" s="57">
        <v>261</v>
      </c>
      <c r="G10" s="157">
        <v>400</v>
      </c>
      <c r="H10" s="161">
        <v>374</v>
      </c>
      <c r="I10" s="157">
        <v>359</v>
      </c>
      <c r="J10" s="157">
        <v>348</v>
      </c>
      <c r="K10" s="177">
        <v>402</v>
      </c>
      <c r="L10" s="157">
        <v>296</v>
      </c>
      <c r="M10" s="158">
        <v>-106</v>
      </c>
      <c r="N10" s="159">
        <v>-0.26368159203980102</v>
      </c>
    </row>
    <row r="11" spans="1:14" ht="15" customHeight="1" x14ac:dyDescent="0.3">
      <c r="A11" s="60" t="s">
        <v>25</v>
      </c>
      <c r="B11" s="168">
        <f t="shared" ref="B11:L11" si="0">SUM(B6:B10)</f>
        <v>25959</v>
      </c>
      <c r="C11" s="168">
        <f t="shared" si="0"/>
        <v>27181</v>
      </c>
      <c r="D11" s="168">
        <f t="shared" si="0"/>
        <v>28575</v>
      </c>
      <c r="E11" s="168">
        <f t="shared" si="0"/>
        <v>30030</v>
      </c>
      <c r="F11" s="168">
        <f t="shared" si="0"/>
        <v>29674</v>
      </c>
      <c r="G11" s="168">
        <f t="shared" si="0"/>
        <v>33226</v>
      </c>
      <c r="H11" s="168">
        <f t="shared" si="0"/>
        <v>28677</v>
      </c>
      <c r="I11" s="168">
        <f t="shared" si="0"/>
        <v>28252</v>
      </c>
      <c r="J11" s="168">
        <f t="shared" si="0"/>
        <v>25499</v>
      </c>
      <c r="K11" s="187">
        <f t="shared" si="0"/>
        <v>26449</v>
      </c>
      <c r="L11" s="168">
        <f t="shared" si="0"/>
        <v>24575</v>
      </c>
      <c r="M11" s="188">
        <v>-1874</v>
      </c>
      <c r="N11" s="189">
        <v>-7.0853340390941058E-2</v>
      </c>
    </row>
    <row r="12" spans="1:14" ht="15" customHeight="1" x14ac:dyDescent="0.35">
      <c r="A12" s="319" t="s">
        <v>211</v>
      </c>
      <c r="B12" s="30"/>
      <c r="C12" s="30"/>
      <c r="D12" s="30"/>
      <c r="E12" s="30"/>
      <c r="F12" s="30"/>
      <c r="G12" s="30"/>
      <c r="H12" s="30"/>
      <c r="I12" s="30"/>
      <c r="J12" s="30"/>
    </row>
    <row r="14" spans="1:14" ht="15" customHeight="1" x14ac:dyDescent="0.35">
      <c r="A14" s="33" t="s">
        <v>26</v>
      </c>
      <c r="B14" s="33"/>
      <c r="C14" s="33"/>
      <c r="D14" s="33"/>
      <c r="E14" s="33"/>
      <c r="F14" s="33"/>
    </row>
    <row r="15" spans="1:14" s="242" customFormat="1" ht="27" customHeight="1" x14ac:dyDescent="0.35">
      <c r="A15" s="380" t="s">
        <v>168</v>
      </c>
      <c r="B15" s="380"/>
      <c r="C15" s="380"/>
      <c r="D15" s="380"/>
      <c r="E15" s="380"/>
      <c r="F15" s="380"/>
      <c r="G15" s="380"/>
      <c r="H15" s="380"/>
      <c r="I15" s="380"/>
      <c r="J15" s="380"/>
      <c r="K15" s="380"/>
      <c r="L15" s="380"/>
      <c r="M15" s="380"/>
      <c r="N15" s="380"/>
    </row>
    <row r="16" spans="1:14" ht="30" customHeight="1" x14ac:dyDescent="0.35">
      <c r="A16" s="339" t="s">
        <v>170</v>
      </c>
      <c r="B16" s="339"/>
      <c r="C16" s="339"/>
      <c r="D16" s="339"/>
      <c r="E16" s="339"/>
      <c r="F16" s="339"/>
      <c r="G16" s="339"/>
      <c r="H16" s="339"/>
      <c r="I16" s="339"/>
      <c r="J16" s="339"/>
      <c r="K16" s="339"/>
      <c r="L16" s="339"/>
      <c r="M16" s="339"/>
      <c r="N16" s="339"/>
    </row>
    <row r="17" spans="1:14" ht="13" x14ac:dyDescent="0.35">
      <c r="A17" s="379" t="s">
        <v>182</v>
      </c>
      <c r="B17" s="379"/>
      <c r="C17" s="379"/>
      <c r="D17" s="379"/>
      <c r="E17" s="379"/>
      <c r="F17" s="379"/>
      <c r="G17" s="379"/>
      <c r="H17" s="379"/>
      <c r="I17" s="379"/>
      <c r="J17" s="379"/>
      <c r="K17" s="379"/>
      <c r="L17" s="379"/>
      <c r="M17" s="379"/>
      <c r="N17" s="379"/>
    </row>
    <row r="18" spans="1:14" ht="15" customHeight="1" x14ac:dyDescent="0.35">
      <c r="A18" s="377"/>
      <c r="B18" s="377"/>
      <c r="C18" s="377"/>
      <c r="D18" s="377"/>
      <c r="E18" s="377"/>
      <c r="F18" s="377"/>
      <c r="G18" s="377"/>
      <c r="H18" s="377"/>
      <c r="I18" s="377"/>
      <c r="J18" s="377"/>
      <c r="K18" s="377"/>
      <c r="L18" s="377"/>
      <c r="M18" s="377"/>
      <c r="N18" s="377"/>
    </row>
    <row r="19" spans="1:14" ht="15" customHeight="1" x14ac:dyDescent="0.35">
      <c r="A19" s="378" t="s">
        <v>212</v>
      </c>
      <c r="B19" s="378"/>
      <c r="C19" s="378"/>
      <c r="D19" s="378"/>
      <c r="E19" s="378"/>
      <c r="F19" s="378"/>
      <c r="G19" s="378"/>
      <c r="H19" s="378"/>
      <c r="I19" s="378"/>
      <c r="J19" s="378"/>
      <c r="K19" s="378"/>
      <c r="L19" s="378"/>
      <c r="M19" s="378"/>
      <c r="N19" s="378"/>
    </row>
    <row r="20" spans="1:14" ht="15" customHeight="1" x14ac:dyDescent="0.35">
      <c r="A20" s="377"/>
      <c r="B20" s="377"/>
      <c r="C20" s="377"/>
      <c r="D20" s="377"/>
      <c r="E20" s="377"/>
      <c r="F20" s="377"/>
      <c r="G20" s="377"/>
      <c r="H20" s="377"/>
      <c r="I20" s="377"/>
      <c r="J20" s="377"/>
      <c r="K20" s="377"/>
      <c r="L20" s="377"/>
      <c r="M20" s="377"/>
      <c r="N20" s="377"/>
    </row>
  </sheetData>
  <mergeCells count="10">
    <mergeCell ref="A18:N18"/>
    <mergeCell ref="A19:N19"/>
    <mergeCell ref="A20:N20"/>
    <mergeCell ref="A4:A5"/>
    <mergeCell ref="M4:N4"/>
    <mergeCell ref="B4:I4"/>
    <mergeCell ref="K4:L4"/>
    <mergeCell ref="A16:N16"/>
    <mergeCell ref="A17:N17"/>
    <mergeCell ref="A15:N15"/>
  </mergeCells>
  <hyperlinks>
    <hyperlink ref="A12" r:id="rId1" display="Source: Detention datasets, Home Office" xr:uid="{00000000-0004-0000-0A00-000000000000}"/>
    <hyperlink ref="A19:N19" location="Contents!A1" display="Back to contents" xr:uid="{69EA6B5D-B0A7-4652-AF8B-F7EA7D99706E}"/>
  </hyperlinks>
  <pageMargins left="0.7" right="0.7" top="0.75" bottom="0.75" header="0.3" footer="0.3"/>
  <pageSetup paperSize="9" orientation="portrait" r:id="rId2"/>
  <ignoredErrors>
    <ignoredError sqref="K11:L11 B11 C11:J1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6"/>
  <sheetViews>
    <sheetView workbookViewId="0"/>
  </sheetViews>
  <sheetFormatPr defaultColWidth="8.54296875" defaultRowHeight="14.5" x14ac:dyDescent="0.35"/>
  <cols>
    <col min="1" max="1" width="30.453125" style="65" customWidth="1"/>
    <col min="2" max="16384" width="8.54296875" style="65"/>
  </cols>
  <sheetData>
    <row r="1" spans="1:14" ht="17.5" x14ac:dyDescent="0.35">
      <c r="A1" s="16" t="s">
        <v>189</v>
      </c>
    </row>
    <row r="2" spans="1:14" ht="9" customHeight="1" x14ac:dyDescent="0.35"/>
    <row r="3" spans="1:14" x14ac:dyDescent="0.35">
      <c r="A3" s="17"/>
      <c r="B3" s="17"/>
      <c r="C3" s="17"/>
      <c r="D3" s="17"/>
      <c r="E3" s="17"/>
      <c r="F3" s="17"/>
      <c r="G3" s="17"/>
      <c r="H3" s="17"/>
      <c r="I3" s="17"/>
      <c r="J3" s="17"/>
      <c r="K3" s="17"/>
      <c r="L3" s="17"/>
      <c r="M3" s="17"/>
      <c r="N3" s="18" t="s">
        <v>0</v>
      </c>
    </row>
    <row r="4" spans="1:14" x14ac:dyDescent="0.35">
      <c r="A4" s="362"/>
      <c r="B4" s="366" t="s">
        <v>1</v>
      </c>
      <c r="C4" s="366"/>
      <c r="D4" s="366"/>
      <c r="E4" s="366"/>
      <c r="F4" s="366"/>
      <c r="G4" s="366"/>
      <c r="H4" s="366"/>
      <c r="I4" s="366"/>
      <c r="J4" s="374"/>
      <c r="K4" s="365" t="s">
        <v>94</v>
      </c>
      <c r="L4" s="366"/>
      <c r="M4" s="358" t="s">
        <v>67</v>
      </c>
      <c r="N4" s="358"/>
    </row>
    <row r="5" spans="1:14" x14ac:dyDescent="0.35">
      <c r="A5" s="363"/>
      <c r="B5" s="21">
        <v>2010</v>
      </c>
      <c r="C5" s="21">
        <v>2011</v>
      </c>
      <c r="D5" s="56">
        <v>2012</v>
      </c>
      <c r="E5" s="21">
        <v>2013</v>
      </c>
      <c r="F5" s="21">
        <v>2014</v>
      </c>
      <c r="G5" s="21">
        <v>2015</v>
      </c>
      <c r="H5" s="21">
        <v>2016</v>
      </c>
      <c r="I5" s="23">
        <v>2017</v>
      </c>
      <c r="J5" s="23">
        <v>2018</v>
      </c>
      <c r="K5" s="22" t="s">
        <v>125</v>
      </c>
      <c r="L5" s="23" t="s">
        <v>126</v>
      </c>
      <c r="M5" s="34" t="s">
        <v>2</v>
      </c>
      <c r="N5" s="34" t="s">
        <v>3</v>
      </c>
    </row>
    <row r="6" spans="1:14" x14ac:dyDescent="0.35">
      <c r="A6" s="98" t="s">
        <v>80</v>
      </c>
      <c r="B6" s="294">
        <v>7509</v>
      </c>
      <c r="C6" s="294">
        <v>6525</v>
      </c>
      <c r="D6" s="294">
        <v>7115</v>
      </c>
      <c r="E6" s="191">
        <v>7740</v>
      </c>
      <c r="F6" s="294">
        <v>8592</v>
      </c>
      <c r="G6" s="294">
        <v>9101</v>
      </c>
      <c r="H6" s="105">
        <v>7866</v>
      </c>
      <c r="I6" s="295">
        <v>7388</v>
      </c>
      <c r="J6" s="105">
        <v>7581</v>
      </c>
      <c r="K6" s="296">
        <v>7301</v>
      </c>
      <c r="L6" s="105">
        <v>7797</v>
      </c>
      <c r="M6" s="80">
        <v>496</v>
      </c>
      <c r="N6" s="70">
        <v>6.7935899191891524E-2</v>
      </c>
    </row>
    <row r="7" spans="1:14" x14ac:dyDescent="0.35">
      <c r="A7" s="98" t="s">
        <v>81</v>
      </c>
      <c r="B7" s="294">
        <v>3602</v>
      </c>
      <c r="C7" s="294">
        <v>3941</v>
      </c>
      <c r="D7" s="294">
        <v>3930</v>
      </c>
      <c r="E7" s="191">
        <v>2883</v>
      </c>
      <c r="F7" s="294">
        <v>2462</v>
      </c>
      <c r="G7" s="294">
        <v>2449</v>
      </c>
      <c r="H7" s="105">
        <v>2289</v>
      </c>
      <c r="I7" s="294">
        <v>1945</v>
      </c>
      <c r="J7" s="105">
        <v>1796</v>
      </c>
      <c r="K7" s="91">
        <v>1807</v>
      </c>
      <c r="L7" s="105">
        <v>1798</v>
      </c>
      <c r="M7" s="80">
        <v>-9</v>
      </c>
      <c r="N7" s="159">
        <v>0</v>
      </c>
    </row>
    <row r="8" spans="1:14" x14ac:dyDescent="0.35">
      <c r="A8" s="98" t="s">
        <v>82</v>
      </c>
      <c r="B8" s="294">
        <v>3183</v>
      </c>
      <c r="C8" s="294">
        <v>3984</v>
      </c>
      <c r="D8" s="294">
        <v>3691</v>
      </c>
      <c r="E8" s="191">
        <v>3442</v>
      </c>
      <c r="F8" s="294">
        <v>3480</v>
      </c>
      <c r="G8" s="294">
        <v>3751</v>
      </c>
      <c r="H8" s="105">
        <v>3472</v>
      </c>
      <c r="I8" s="294">
        <v>3678</v>
      </c>
      <c r="J8" s="105">
        <v>4130</v>
      </c>
      <c r="K8" s="91">
        <v>4086</v>
      </c>
      <c r="L8" s="105">
        <v>4046</v>
      </c>
      <c r="M8" s="80">
        <v>-40</v>
      </c>
      <c r="N8" s="70">
        <v>-9.7895252080274098E-3</v>
      </c>
    </row>
    <row r="9" spans="1:14" x14ac:dyDescent="0.35">
      <c r="A9" s="98" t="s">
        <v>83</v>
      </c>
      <c r="B9" s="294">
        <v>3338</v>
      </c>
      <c r="C9" s="294">
        <v>3800</v>
      </c>
      <c r="D9" s="294">
        <v>4087</v>
      </c>
      <c r="E9" s="191">
        <v>4486</v>
      </c>
      <c r="F9" s="294">
        <v>4263</v>
      </c>
      <c r="G9" s="294">
        <v>5256</v>
      </c>
      <c r="H9" s="105">
        <v>4667</v>
      </c>
      <c r="I9" s="294">
        <v>4913</v>
      </c>
      <c r="J9" s="105">
        <v>4148</v>
      </c>
      <c r="K9" s="91">
        <v>4346</v>
      </c>
      <c r="L9" s="105">
        <v>4297</v>
      </c>
      <c r="M9" s="80">
        <v>-49</v>
      </c>
      <c r="N9" s="70">
        <v>-1.1274735388863323E-2</v>
      </c>
    </row>
    <row r="10" spans="1:14" x14ac:dyDescent="0.35">
      <c r="A10" s="98" t="s">
        <v>84</v>
      </c>
      <c r="B10" s="294">
        <v>3747</v>
      </c>
      <c r="C10" s="294">
        <v>4265</v>
      </c>
      <c r="D10" s="294">
        <v>4783</v>
      </c>
      <c r="E10" s="191">
        <v>5625</v>
      </c>
      <c r="F10" s="294">
        <v>5148</v>
      </c>
      <c r="G10" s="294">
        <v>6116</v>
      </c>
      <c r="H10" s="105">
        <v>5273</v>
      </c>
      <c r="I10" s="294">
        <v>4681</v>
      </c>
      <c r="J10" s="105">
        <v>3489</v>
      </c>
      <c r="K10" s="91">
        <v>3725</v>
      </c>
      <c r="L10" s="105">
        <v>3614</v>
      </c>
      <c r="M10" s="80">
        <v>-111</v>
      </c>
      <c r="N10" s="70">
        <v>-2.9798657718120805E-2</v>
      </c>
    </row>
    <row r="11" spans="1:14" x14ac:dyDescent="0.35">
      <c r="A11" s="98" t="s">
        <v>85</v>
      </c>
      <c r="B11" s="294">
        <v>1718</v>
      </c>
      <c r="C11" s="294">
        <v>1837</v>
      </c>
      <c r="D11" s="294">
        <v>1992</v>
      </c>
      <c r="E11" s="191">
        <v>2688</v>
      </c>
      <c r="F11" s="294">
        <v>2487</v>
      </c>
      <c r="G11" s="294">
        <v>2596</v>
      </c>
      <c r="H11" s="105">
        <v>2224</v>
      </c>
      <c r="I11" s="294">
        <v>2154</v>
      </c>
      <c r="J11" s="105">
        <v>1508</v>
      </c>
      <c r="K11" s="91">
        <v>1774</v>
      </c>
      <c r="L11" s="105">
        <v>1296</v>
      </c>
      <c r="M11" s="80">
        <v>-478</v>
      </c>
      <c r="N11" s="70">
        <v>-0.26944757609921083</v>
      </c>
    </row>
    <row r="12" spans="1:14" x14ac:dyDescent="0.35">
      <c r="A12" s="14" t="s">
        <v>86</v>
      </c>
      <c r="B12" s="294">
        <v>902</v>
      </c>
      <c r="C12" s="294">
        <v>920</v>
      </c>
      <c r="D12" s="294">
        <v>1059</v>
      </c>
      <c r="E12" s="294">
        <v>1293</v>
      </c>
      <c r="F12" s="294">
        <v>1302</v>
      </c>
      <c r="G12" s="294">
        <v>1427</v>
      </c>
      <c r="H12" s="294">
        <v>1038</v>
      </c>
      <c r="I12" s="294">
        <v>1150</v>
      </c>
      <c r="J12" s="294">
        <v>893</v>
      </c>
      <c r="K12" s="91">
        <v>1091</v>
      </c>
      <c r="L12" s="294">
        <v>632</v>
      </c>
      <c r="M12" s="80">
        <v>-459</v>
      </c>
      <c r="N12" s="70">
        <v>-0.42071494042163154</v>
      </c>
    </row>
    <row r="13" spans="1:14" x14ac:dyDescent="0.35">
      <c r="A13" s="14" t="s">
        <v>87</v>
      </c>
      <c r="B13" s="294">
        <v>855</v>
      </c>
      <c r="C13" s="294">
        <v>891</v>
      </c>
      <c r="D13" s="294">
        <v>923</v>
      </c>
      <c r="E13" s="191">
        <v>971</v>
      </c>
      <c r="F13" s="294">
        <v>1083</v>
      </c>
      <c r="G13" s="294">
        <v>1319</v>
      </c>
      <c r="H13" s="105">
        <v>969</v>
      </c>
      <c r="I13" s="294">
        <v>1187</v>
      </c>
      <c r="J13" s="105">
        <v>904</v>
      </c>
      <c r="K13" s="91">
        <v>1140</v>
      </c>
      <c r="L13" s="105">
        <v>499</v>
      </c>
      <c r="M13" s="80">
        <v>-641</v>
      </c>
      <c r="N13" s="70">
        <v>-0.56228070175438594</v>
      </c>
    </row>
    <row r="14" spans="1:14" x14ac:dyDescent="0.35">
      <c r="A14" s="14" t="s">
        <v>88</v>
      </c>
      <c r="B14" s="294">
        <v>789</v>
      </c>
      <c r="C14" s="294">
        <v>642</v>
      </c>
      <c r="D14" s="294">
        <v>670</v>
      </c>
      <c r="E14" s="191">
        <v>653</v>
      </c>
      <c r="F14" s="294">
        <v>696</v>
      </c>
      <c r="G14" s="294">
        <v>910</v>
      </c>
      <c r="H14" s="105">
        <v>671</v>
      </c>
      <c r="I14" s="294">
        <v>935</v>
      </c>
      <c r="J14" s="105">
        <v>848</v>
      </c>
      <c r="K14" s="91">
        <v>954</v>
      </c>
      <c r="L14" s="105">
        <v>447</v>
      </c>
      <c r="M14" s="80">
        <v>-507</v>
      </c>
      <c r="N14" s="70">
        <v>-0.53144654088050314</v>
      </c>
    </row>
    <row r="15" spans="1:14" x14ac:dyDescent="0.35">
      <c r="A15" s="14" t="s">
        <v>89</v>
      </c>
      <c r="B15" s="294">
        <v>156</v>
      </c>
      <c r="C15" s="294">
        <v>164</v>
      </c>
      <c r="D15" s="294">
        <v>188</v>
      </c>
      <c r="E15" s="191">
        <v>145</v>
      </c>
      <c r="F15" s="294">
        <v>93</v>
      </c>
      <c r="G15" s="294">
        <v>201</v>
      </c>
      <c r="H15" s="105">
        <v>126</v>
      </c>
      <c r="I15" s="294">
        <v>137</v>
      </c>
      <c r="J15" s="105">
        <v>142</v>
      </c>
      <c r="K15" s="91">
        <v>154</v>
      </c>
      <c r="L15" s="105">
        <v>109</v>
      </c>
      <c r="M15" s="80">
        <v>-45</v>
      </c>
      <c r="N15" s="70">
        <v>-0.29220779220779219</v>
      </c>
    </row>
    <row r="16" spans="1:14" x14ac:dyDescent="0.35">
      <c r="A16" s="14" t="s">
        <v>90</v>
      </c>
      <c r="B16" s="294">
        <v>83</v>
      </c>
      <c r="C16" s="294">
        <v>94</v>
      </c>
      <c r="D16" s="294">
        <v>69</v>
      </c>
      <c r="E16" s="191">
        <v>55</v>
      </c>
      <c r="F16" s="294">
        <v>41</v>
      </c>
      <c r="G16" s="294">
        <v>59</v>
      </c>
      <c r="H16" s="105">
        <v>53</v>
      </c>
      <c r="I16" s="294">
        <v>57</v>
      </c>
      <c r="J16" s="105">
        <v>46</v>
      </c>
      <c r="K16" s="91">
        <v>50</v>
      </c>
      <c r="L16" s="105">
        <v>35</v>
      </c>
      <c r="M16" s="80">
        <v>-15</v>
      </c>
      <c r="N16" s="70">
        <v>-0.3</v>
      </c>
    </row>
    <row r="17" spans="1:14" x14ac:dyDescent="0.35">
      <c r="A17" s="14" t="s">
        <v>91</v>
      </c>
      <c r="B17" s="294">
        <v>65</v>
      </c>
      <c r="C17" s="294">
        <v>87</v>
      </c>
      <c r="D17" s="294">
        <v>44</v>
      </c>
      <c r="E17" s="191">
        <v>36</v>
      </c>
      <c r="F17" s="294">
        <v>21</v>
      </c>
      <c r="G17" s="294">
        <v>28</v>
      </c>
      <c r="H17" s="105">
        <v>24</v>
      </c>
      <c r="I17" s="294">
        <v>27</v>
      </c>
      <c r="J17" s="105">
        <v>10</v>
      </c>
      <c r="K17" s="91">
        <v>16</v>
      </c>
      <c r="L17" s="105">
        <v>5</v>
      </c>
      <c r="M17" s="80">
        <v>-11</v>
      </c>
      <c r="N17" s="317" t="s">
        <v>9</v>
      </c>
    </row>
    <row r="18" spans="1:14" x14ac:dyDescent="0.35">
      <c r="A18" s="14" t="s">
        <v>92</v>
      </c>
      <c r="B18" s="294">
        <v>10</v>
      </c>
      <c r="C18" s="294">
        <v>24</v>
      </c>
      <c r="D18" s="294">
        <v>16</v>
      </c>
      <c r="E18" s="191">
        <v>8</v>
      </c>
      <c r="F18" s="294">
        <v>5</v>
      </c>
      <c r="G18" s="294">
        <v>11</v>
      </c>
      <c r="H18" s="105">
        <v>5</v>
      </c>
      <c r="I18" s="294">
        <v>2</v>
      </c>
      <c r="J18" s="105">
        <v>3</v>
      </c>
      <c r="K18" s="91">
        <v>3</v>
      </c>
      <c r="L18" s="105">
        <v>0</v>
      </c>
      <c r="M18" s="80">
        <v>-3</v>
      </c>
      <c r="N18" s="317" t="s">
        <v>9</v>
      </c>
    </row>
    <row r="19" spans="1:14" x14ac:dyDescent="0.35">
      <c r="A19" s="14" t="s">
        <v>93</v>
      </c>
      <c r="B19" s="294">
        <v>2</v>
      </c>
      <c r="C19" s="294">
        <v>7</v>
      </c>
      <c r="D19" s="294">
        <v>8</v>
      </c>
      <c r="E19" s="191">
        <v>5</v>
      </c>
      <c r="F19" s="294">
        <v>1</v>
      </c>
      <c r="G19" s="294">
        <v>2</v>
      </c>
      <c r="H19" s="108">
        <v>0</v>
      </c>
      <c r="I19" s="294">
        <v>1</v>
      </c>
      <c r="J19" s="105">
        <v>1</v>
      </c>
      <c r="K19" s="91">
        <v>2</v>
      </c>
      <c r="L19" s="105">
        <v>0</v>
      </c>
      <c r="M19" s="99">
        <v>-2</v>
      </c>
      <c r="N19" s="317" t="s">
        <v>9</v>
      </c>
    </row>
    <row r="20" spans="1:14" x14ac:dyDescent="0.35">
      <c r="A20" s="60" t="s">
        <v>32</v>
      </c>
      <c r="B20" s="51">
        <f t="shared" ref="B20:G20" si="0">SUM(B6:B19)</f>
        <v>25959</v>
      </c>
      <c r="C20" s="51">
        <f t="shared" si="0"/>
        <v>27181</v>
      </c>
      <c r="D20" s="51">
        <f t="shared" si="0"/>
        <v>28575</v>
      </c>
      <c r="E20" s="51">
        <f t="shared" si="0"/>
        <v>30030</v>
      </c>
      <c r="F20" s="51">
        <f t="shared" si="0"/>
        <v>29674</v>
      </c>
      <c r="G20" s="51">
        <f t="shared" si="0"/>
        <v>33226</v>
      </c>
      <c r="H20" s="51">
        <f t="shared" ref="H20:J20" si="1">SUM(H6:H19)</f>
        <v>28677</v>
      </c>
      <c r="I20" s="51">
        <f t="shared" si="1"/>
        <v>28255</v>
      </c>
      <c r="J20" s="51">
        <f t="shared" si="1"/>
        <v>25499</v>
      </c>
      <c r="K20" s="52">
        <f>SUM(K6:K19)</f>
        <v>26449</v>
      </c>
      <c r="L20" s="51">
        <f>SUM(L6:L19)</f>
        <v>24575</v>
      </c>
      <c r="M20" s="83">
        <v>-1874</v>
      </c>
      <c r="N20" s="314">
        <v>-7.0853340390941058E-2</v>
      </c>
    </row>
    <row r="21" spans="1:14" x14ac:dyDescent="0.35">
      <c r="A21" s="319" t="s">
        <v>211</v>
      </c>
      <c r="B21" s="30"/>
      <c r="C21" s="30"/>
      <c r="D21" s="30"/>
      <c r="E21" s="30"/>
      <c r="F21" s="30"/>
      <c r="G21" s="30"/>
      <c r="H21" s="30"/>
      <c r="I21" s="30"/>
      <c r="J21" s="30"/>
      <c r="K21" s="242"/>
      <c r="L21" s="242"/>
      <c r="M21" s="242"/>
      <c r="N21" s="242"/>
    </row>
    <row r="22" spans="1:14" x14ac:dyDescent="0.35">
      <c r="A22" s="17"/>
      <c r="B22" s="17"/>
      <c r="C22" s="17"/>
      <c r="D22" s="17"/>
      <c r="E22" s="17"/>
      <c r="F22" s="17"/>
      <c r="G22" s="17"/>
      <c r="H22" s="17"/>
      <c r="I22" s="17"/>
      <c r="J22" s="17"/>
      <c r="K22" s="17"/>
      <c r="L22" s="17"/>
      <c r="M22" s="17"/>
      <c r="N22" s="17"/>
    </row>
    <row r="23" spans="1:14" x14ac:dyDescent="0.35">
      <c r="A23" s="33" t="s">
        <v>26</v>
      </c>
      <c r="B23" s="33"/>
      <c r="C23" s="33"/>
      <c r="D23" s="33"/>
      <c r="E23" s="33"/>
      <c r="F23" s="33"/>
      <c r="G23" s="17"/>
      <c r="H23" s="17"/>
      <c r="I23" s="17"/>
      <c r="J23" s="17"/>
      <c r="K23" s="17"/>
      <c r="L23" s="17"/>
      <c r="M23" s="17"/>
      <c r="N23" s="17"/>
    </row>
    <row r="24" spans="1:14" ht="53" customHeight="1" x14ac:dyDescent="0.35">
      <c r="A24" s="339" t="s">
        <v>149</v>
      </c>
      <c r="B24" s="339"/>
      <c r="C24" s="339"/>
      <c r="D24" s="339"/>
      <c r="E24" s="339"/>
      <c r="F24" s="339"/>
      <c r="G24" s="339"/>
      <c r="H24" s="339"/>
      <c r="I24" s="339"/>
      <c r="J24" s="339"/>
      <c r="K24" s="339"/>
      <c r="L24" s="339"/>
      <c r="M24" s="339"/>
      <c r="N24" s="339"/>
    </row>
    <row r="26" spans="1:14" x14ac:dyDescent="0.35">
      <c r="A26" s="378" t="s">
        <v>212</v>
      </c>
      <c r="B26" s="378"/>
      <c r="C26" s="378"/>
      <c r="D26" s="378"/>
      <c r="E26" s="378"/>
      <c r="F26" s="378"/>
      <c r="G26" s="378"/>
      <c r="H26" s="378"/>
      <c r="I26" s="378"/>
      <c r="J26" s="378"/>
      <c r="K26" s="378"/>
      <c r="L26" s="378"/>
      <c r="M26" s="378"/>
      <c r="N26" s="378"/>
    </row>
  </sheetData>
  <mergeCells count="6">
    <mergeCell ref="A26:N26"/>
    <mergeCell ref="B4:J4"/>
    <mergeCell ref="A4:A5"/>
    <mergeCell ref="K4:L4"/>
    <mergeCell ref="M4:N4"/>
    <mergeCell ref="A24:N24"/>
  </mergeCells>
  <hyperlinks>
    <hyperlink ref="A21" r:id="rId1" display="Source: Detention datasets, Home Office" xr:uid="{CF8909D3-2F31-400D-A3DA-6F4D6A686771}"/>
    <hyperlink ref="A26:N26" location="Contents!A1" display="Back to contents" xr:uid="{04ACCB01-FF17-4893-B8BF-03EB8FC6E6DB}"/>
  </hyperlinks>
  <pageMargins left="0.7" right="0.7" top="0.75" bottom="0.75" header="0.3" footer="0.3"/>
  <pageSetup paperSize="9" orientation="portrait" r:id="rId2"/>
  <ignoredErrors>
    <ignoredError sqref="K20:L20 B20:G20 H20:J2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40"/>
  <sheetViews>
    <sheetView zoomScaleNormal="100" workbookViewId="0"/>
  </sheetViews>
  <sheetFormatPr defaultColWidth="9.1796875" defaultRowHeight="15" customHeight="1" x14ac:dyDescent="0.35"/>
  <cols>
    <col min="1" max="1" width="36.453125" style="217" customWidth="1"/>
    <col min="2" max="14" width="8.81640625" style="217" customWidth="1"/>
    <col min="15" max="16384" width="9.1796875" style="217"/>
  </cols>
  <sheetData>
    <row r="1" spans="1:14" ht="17.5" customHeight="1" x14ac:dyDescent="0.35">
      <c r="A1" s="16" t="s">
        <v>227</v>
      </c>
      <c r="B1" s="62"/>
      <c r="C1" s="62"/>
      <c r="D1" s="62"/>
      <c r="E1" s="62"/>
      <c r="F1" s="62"/>
      <c r="G1" s="62"/>
      <c r="H1" s="62"/>
      <c r="I1" s="62"/>
      <c r="J1" s="62"/>
    </row>
    <row r="2" spans="1:14" ht="9" customHeight="1" x14ac:dyDescent="0.35"/>
    <row r="3" spans="1:14" ht="14.5" customHeight="1" x14ac:dyDescent="0.35">
      <c r="N3" s="18" t="s">
        <v>0</v>
      </c>
    </row>
    <row r="4" spans="1:14" ht="15" customHeight="1" x14ac:dyDescent="0.35">
      <c r="A4" s="362"/>
      <c r="B4" s="366" t="s">
        <v>1</v>
      </c>
      <c r="C4" s="366"/>
      <c r="D4" s="366"/>
      <c r="E4" s="366"/>
      <c r="F4" s="366"/>
      <c r="G4" s="366"/>
      <c r="H4" s="366"/>
      <c r="I4" s="241"/>
      <c r="J4" s="241"/>
      <c r="K4" s="365" t="s">
        <v>66</v>
      </c>
      <c r="L4" s="366"/>
      <c r="M4" s="358" t="s">
        <v>67</v>
      </c>
      <c r="N4" s="358"/>
    </row>
    <row r="5" spans="1:14" ht="15" customHeight="1" x14ac:dyDescent="0.35">
      <c r="A5" s="363"/>
      <c r="B5" s="21">
        <v>2010</v>
      </c>
      <c r="C5" s="21">
        <v>2011</v>
      </c>
      <c r="D5" s="21">
        <v>2012</v>
      </c>
      <c r="E5" s="21">
        <v>2013</v>
      </c>
      <c r="F5" s="21">
        <v>2014</v>
      </c>
      <c r="G5" s="21">
        <v>2015</v>
      </c>
      <c r="H5" s="21">
        <v>2016</v>
      </c>
      <c r="I5" s="21">
        <v>2017</v>
      </c>
      <c r="J5" s="21">
        <v>2018</v>
      </c>
      <c r="K5" s="22" t="s">
        <v>125</v>
      </c>
      <c r="L5" s="23" t="s">
        <v>126</v>
      </c>
      <c r="M5" s="34" t="s">
        <v>2</v>
      </c>
      <c r="N5" s="34" t="s">
        <v>3</v>
      </c>
    </row>
    <row r="6" spans="1:14" ht="15" customHeight="1" x14ac:dyDescent="0.35">
      <c r="A6" s="35" t="s">
        <v>4</v>
      </c>
      <c r="B6" s="219">
        <f>SUM(B7:B19)</f>
        <v>19708</v>
      </c>
      <c r="C6" s="219">
        <f>SUM(C7:C19)</f>
        <v>20918</v>
      </c>
      <c r="D6" s="219">
        <f t="shared" ref="D6:J6" si="0">SUM(D7:D19)</f>
        <v>24114</v>
      </c>
      <c r="E6" s="219">
        <f t="shared" si="0"/>
        <v>27986</v>
      </c>
      <c r="F6" s="219">
        <f t="shared" si="0"/>
        <v>27711</v>
      </c>
      <c r="G6" s="219">
        <f t="shared" si="0"/>
        <v>31237</v>
      </c>
      <c r="H6" s="219">
        <f t="shared" si="0"/>
        <v>26853</v>
      </c>
      <c r="I6" s="219">
        <f t="shared" si="0"/>
        <v>26611</v>
      </c>
      <c r="J6" s="220">
        <f t="shared" si="0"/>
        <v>23411</v>
      </c>
      <c r="K6" s="219">
        <f t="shared" ref="K6" si="1">SUM(K7:K19)</f>
        <v>24480</v>
      </c>
      <c r="L6" s="219">
        <f t="shared" ref="L6" si="2">SUM(L7:L19)</f>
        <v>22359</v>
      </c>
      <c r="M6" s="221">
        <v>-2121</v>
      </c>
      <c r="N6" s="222">
        <v>-8.6642156862745096E-2</v>
      </c>
    </row>
    <row r="7" spans="1:14" ht="15" customHeight="1" x14ac:dyDescent="0.35">
      <c r="A7" s="39" t="s">
        <v>5</v>
      </c>
      <c r="B7" s="223">
        <v>3025</v>
      </c>
      <c r="C7" s="223">
        <v>3353</v>
      </c>
      <c r="D7" s="224">
        <v>3849</v>
      </c>
      <c r="E7" s="224">
        <v>5236</v>
      </c>
      <c r="F7" s="224">
        <v>4574</v>
      </c>
      <c r="G7" s="41">
        <v>4709</v>
      </c>
      <c r="H7" s="41">
        <v>4000</v>
      </c>
      <c r="I7" s="41">
        <v>5385</v>
      </c>
      <c r="J7" s="41">
        <v>3869</v>
      </c>
      <c r="K7" s="225">
        <v>4218</v>
      </c>
      <c r="L7" s="41">
        <v>3517</v>
      </c>
      <c r="M7" s="27">
        <v>-701</v>
      </c>
      <c r="N7" s="28">
        <v>-0.16619250829777146</v>
      </c>
    </row>
    <row r="8" spans="1:14" ht="15" customHeight="1" x14ac:dyDescent="0.35">
      <c r="A8" s="39" t="s">
        <v>6</v>
      </c>
      <c r="B8" s="223">
        <v>1900</v>
      </c>
      <c r="C8" s="223">
        <v>2522</v>
      </c>
      <c r="D8" s="224">
        <v>1934</v>
      </c>
      <c r="E8" s="224">
        <v>1710</v>
      </c>
      <c r="F8" s="224">
        <v>1579</v>
      </c>
      <c r="G8" s="41">
        <v>2473</v>
      </c>
      <c r="H8" s="41">
        <v>2454</v>
      </c>
      <c r="I8" s="41">
        <v>2611</v>
      </c>
      <c r="J8" s="41">
        <v>2115</v>
      </c>
      <c r="K8" s="225">
        <v>2559</v>
      </c>
      <c r="L8" s="41">
        <v>294</v>
      </c>
      <c r="M8" s="27">
        <v>-2265</v>
      </c>
      <c r="N8" s="28">
        <v>-0.88511137162954279</v>
      </c>
    </row>
    <row r="9" spans="1:14" ht="15" customHeight="1" x14ac:dyDescent="0.35">
      <c r="A9" s="39" t="s">
        <v>7</v>
      </c>
      <c r="B9" s="226">
        <v>524</v>
      </c>
      <c r="C9" s="226">
        <v>644</v>
      </c>
      <c r="D9" s="224">
        <v>2936</v>
      </c>
      <c r="E9" s="224">
        <v>5589</v>
      </c>
      <c r="F9" s="224">
        <v>4399</v>
      </c>
      <c r="G9" s="41">
        <v>4648</v>
      </c>
      <c r="H9" s="41">
        <v>4582</v>
      </c>
      <c r="I9" s="41">
        <v>3466</v>
      </c>
      <c r="J9" s="41">
        <v>3647</v>
      </c>
      <c r="K9" s="225">
        <v>3436</v>
      </c>
      <c r="L9" s="41">
        <v>3478</v>
      </c>
      <c r="M9" s="27">
        <v>42</v>
      </c>
      <c r="N9" s="28">
        <v>1.2223515715948778E-2</v>
      </c>
    </row>
    <row r="10" spans="1:14" ht="15" customHeight="1" x14ac:dyDescent="0.35">
      <c r="A10" s="39" t="s">
        <v>8</v>
      </c>
      <c r="B10" s="223">
        <v>1294</v>
      </c>
      <c r="C10" s="223">
        <v>2054</v>
      </c>
      <c r="D10" s="224">
        <v>2424</v>
      </c>
      <c r="E10" s="224">
        <v>2376</v>
      </c>
      <c r="F10" s="224">
        <v>2872</v>
      </c>
      <c r="G10" s="41">
        <v>2377</v>
      </c>
      <c r="H10" s="41" t="s">
        <v>9</v>
      </c>
      <c r="I10" s="41" t="s">
        <v>9</v>
      </c>
      <c r="J10" s="41" t="s">
        <v>9</v>
      </c>
      <c r="K10" s="225" t="s">
        <v>9</v>
      </c>
      <c r="L10" s="224" t="s">
        <v>9</v>
      </c>
      <c r="M10" s="224" t="s">
        <v>9</v>
      </c>
      <c r="N10" s="224" t="s">
        <v>9</v>
      </c>
    </row>
    <row r="11" spans="1:14" ht="15" customHeight="1" x14ac:dyDescent="0.35">
      <c r="A11" s="39" t="s">
        <v>10</v>
      </c>
      <c r="B11" s="223">
        <v>636</v>
      </c>
      <c r="C11" s="223">
        <v>850</v>
      </c>
      <c r="D11" s="224">
        <v>886</v>
      </c>
      <c r="E11" s="224">
        <v>1062</v>
      </c>
      <c r="F11" s="224">
        <v>1059</v>
      </c>
      <c r="G11" s="41">
        <v>1396</v>
      </c>
      <c r="H11" s="41">
        <v>1204</v>
      </c>
      <c r="I11" s="41">
        <v>1362</v>
      </c>
      <c r="J11" s="41">
        <v>995</v>
      </c>
      <c r="K11" s="225">
        <v>1186</v>
      </c>
      <c r="L11" s="41">
        <v>743</v>
      </c>
      <c r="M11" s="27">
        <v>-443</v>
      </c>
      <c r="N11" s="28">
        <v>-0.37352445193929174</v>
      </c>
    </row>
    <row r="12" spans="1:14" ht="15" customHeight="1" x14ac:dyDescent="0.35">
      <c r="A12" s="39" t="s">
        <v>11</v>
      </c>
      <c r="B12" s="223">
        <v>2610</v>
      </c>
      <c r="C12" s="223">
        <v>4639</v>
      </c>
      <c r="D12" s="224">
        <v>4520</v>
      </c>
      <c r="E12" s="224">
        <v>4196</v>
      </c>
      <c r="F12" s="224">
        <v>4199</v>
      </c>
      <c r="G12" s="41">
        <v>4560</v>
      </c>
      <c r="H12" s="41">
        <v>4790</v>
      </c>
      <c r="I12" s="41">
        <v>3820</v>
      </c>
      <c r="J12" s="41">
        <v>4683</v>
      </c>
      <c r="K12" s="225">
        <v>4185</v>
      </c>
      <c r="L12" s="41">
        <v>6109</v>
      </c>
      <c r="M12" s="27">
        <v>1924</v>
      </c>
      <c r="N12" s="28">
        <v>0.45973715651135005</v>
      </c>
    </row>
    <row r="13" spans="1:14" ht="15" customHeight="1" x14ac:dyDescent="0.35">
      <c r="A13" s="39" t="s">
        <v>12</v>
      </c>
      <c r="B13" s="223">
        <v>424</v>
      </c>
      <c r="C13" s="223">
        <v>742</v>
      </c>
      <c r="D13" s="224">
        <v>747</v>
      </c>
      <c r="E13" s="224">
        <v>828</v>
      </c>
      <c r="F13" s="224">
        <v>981</v>
      </c>
      <c r="G13" s="41">
        <v>312</v>
      </c>
      <c r="H13" s="41" t="s">
        <v>9</v>
      </c>
      <c r="I13" s="41" t="s">
        <v>9</v>
      </c>
      <c r="J13" s="41" t="s">
        <v>9</v>
      </c>
      <c r="K13" s="225" t="s">
        <v>9</v>
      </c>
      <c r="L13" s="224" t="s">
        <v>9</v>
      </c>
      <c r="M13" s="224" t="s">
        <v>9</v>
      </c>
      <c r="N13" s="224" t="s">
        <v>9</v>
      </c>
    </row>
    <row r="14" spans="1:14" ht="15" customHeight="1" x14ac:dyDescent="0.35">
      <c r="A14" s="39" t="s">
        <v>130</v>
      </c>
      <c r="B14" s="223">
        <v>296</v>
      </c>
      <c r="C14" s="223">
        <v>287</v>
      </c>
      <c r="D14" s="224" t="s">
        <v>9</v>
      </c>
      <c r="E14" s="224" t="s">
        <v>9</v>
      </c>
      <c r="F14" s="224" t="s">
        <v>9</v>
      </c>
      <c r="G14" s="224" t="s">
        <v>9</v>
      </c>
      <c r="H14" s="224" t="s">
        <v>9</v>
      </c>
      <c r="I14" s="224" t="s">
        <v>9</v>
      </c>
      <c r="J14" s="224" t="s">
        <v>9</v>
      </c>
      <c r="K14" s="227" t="s">
        <v>9</v>
      </c>
      <c r="L14" s="224" t="s">
        <v>9</v>
      </c>
      <c r="M14" s="224" t="s">
        <v>9</v>
      </c>
      <c r="N14" s="224" t="s">
        <v>9</v>
      </c>
    </row>
    <row r="15" spans="1:14" ht="15" customHeight="1" x14ac:dyDescent="0.35">
      <c r="A15" s="39" t="s">
        <v>13</v>
      </c>
      <c r="B15" s="228" t="s">
        <v>9</v>
      </c>
      <c r="C15" s="223">
        <v>434</v>
      </c>
      <c r="D15" s="224">
        <v>1223</v>
      </c>
      <c r="E15" s="224">
        <v>1544</v>
      </c>
      <c r="F15" s="224">
        <v>1365</v>
      </c>
      <c r="G15" s="41">
        <v>1445</v>
      </c>
      <c r="H15" s="41">
        <v>1931</v>
      </c>
      <c r="I15" s="41">
        <v>2180</v>
      </c>
      <c r="J15" s="41">
        <v>2128</v>
      </c>
      <c r="K15" s="225">
        <v>2228</v>
      </c>
      <c r="L15" s="41">
        <v>2173</v>
      </c>
      <c r="M15" s="27">
        <v>-55</v>
      </c>
      <c r="N15" s="28">
        <v>-2.4685816876122084E-2</v>
      </c>
    </row>
    <row r="16" spans="1:14" ht="15" customHeight="1" x14ac:dyDescent="0.35">
      <c r="A16" s="39" t="s">
        <v>128</v>
      </c>
      <c r="B16" s="228">
        <v>2982</v>
      </c>
      <c r="C16" s="223" t="s">
        <v>9</v>
      </c>
      <c r="D16" s="224" t="s">
        <v>9</v>
      </c>
      <c r="E16" s="224" t="s">
        <v>9</v>
      </c>
      <c r="F16" s="224" t="s">
        <v>9</v>
      </c>
      <c r="G16" s="41" t="s">
        <v>9</v>
      </c>
      <c r="H16" s="41" t="s">
        <v>9</v>
      </c>
      <c r="I16" s="41" t="s">
        <v>9</v>
      </c>
      <c r="J16" s="41" t="s">
        <v>9</v>
      </c>
      <c r="K16" s="225" t="s">
        <v>9</v>
      </c>
      <c r="L16" s="224" t="s">
        <v>9</v>
      </c>
      <c r="M16" s="224" t="s">
        <v>9</v>
      </c>
      <c r="N16" s="224" t="s">
        <v>9</v>
      </c>
    </row>
    <row r="17" spans="1:14" ht="15" customHeight="1" x14ac:dyDescent="0.35">
      <c r="A17" s="39" t="s">
        <v>14</v>
      </c>
      <c r="B17" s="228" t="s">
        <v>9</v>
      </c>
      <c r="C17" s="228" t="s">
        <v>9</v>
      </c>
      <c r="D17" s="228" t="s">
        <v>9</v>
      </c>
      <c r="E17" s="228" t="s">
        <v>9</v>
      </c>
      <c r="F17" s="228">
        <v>193</v>
      </c>
      <c r="G17" s="41">
        <v>2152</v>
      </c>
      <c r="H17" s="41">
        <v>2222</v>
      </c>
      <c r="I17" s="41">
        <v>2066</v>
      </c>
      <c r="J17" s="41" t="s">
        <v>9</v>
      </c>
      <c r="K17" s="225">
        <v>425</v>
      </c>
      <c r="L17" s="41" t="s">
        <v>9</v>
      </c>
      <c r="M17" s="27">
        <v>-425</v>
      </c>
      <c r="N17" s="316" t="s">
        <v>9</v>
      </c>
    </row>
    <row r="18" spans="1:14" ht="15" customHeight="1" x14ac:dyDescent="0.35">
      <c r="A18" s="39" t="s">
        <v>15</v>
      </c>
      <c r="B18" s="223">
        <v>2408</v>
      </c>
      <c r="C18" s="229">
        <v>1833</v>
      </c>
      <c r="D18" s="224">
        <v>1614</v>
      </c>
      <c r="E18" s="224">
        <v>1423</v>
      </c>
      <c r="F18" s="224">
        <v>1653</v>
      </c>
      <c r="G18" s="41">
        <v>1900</v>
      </c>
      <c r="H18" s="41">
        <v>1240</v>
      </c>
      <c r="I18" s="41">
        <v>992</v>
      </c>
      <c r="J18" s="41">
        <v>1420</v>
      </c>
      <c r="K18" s="225">
        <v>1624</v>
      </c>
      <c r="L18" s="41">
        <v>1458</v>
      </c>
      <c r="M18" s="27">
        <v>-166</v>
      </c>
      <c r="N18" s="28">
        <v>-0.10221674876847291</v>
      </c>
    </row>
    <row r="19" spans="1:14" ht="15" customHeight="1" x14ac:dyDescent="0.35">
      <c r="A19" s="48" t="s">
        <v>16</v>
      </c>
      <c r="B19" s="230">
        <v>3609</v>
      </c>
      <c r="C19" s="231">
        <v>3560</v>
      </c>
      <c r="D19" s="232">
        <v>3981</v>
      </c>
      <c r="E19" s="232">
        <v>4022</v>
      </c>
      <c r="F19" s="232">
        <v>4837</v>
      </c>
      <c r="G19" s="233">
        <v>5265</v>
      </c>
      <c r="H19" s="233">
        <v>4430</v>
      </c>
      <c r="I19" s="233">
        <v>4729</v>
      </c>
      <c r="J19" s="233">
        <v>4554</v>
      </c>
      <c r="K19" s="234">
        <v>4619</v>
      </c>
      <c r="L19" s="233">
        <v>4587</v>
      </c>
      <c r="M19" s="235">
        <v>-32</v>
      </c>
      <c r="N19" s="236">
        <v>-6.9279064732626107E-3</v>
      </c>
    </row>
    <row r="20" spans="1:14" ht="15" customHeight="1" x14ac:dyDescent="0.35">
      <c r="A20" s="35" t="s">
        <v>20</v>
      </c>
      <c r="B20" s="36">
        <f>SUM(B21:B26)</f>
        <v>6251</v>
      </c>
      <c r="C20" s="36">
        <f t="shared" ref="C20:J20" si="3">SUM(C21:C26)</f>
        <v>6210</v>
      </c>
      <c r="D20" s="36">
        <f t="shared" si="3"/>
        <v>4256</v>
      </c>
      <c r="E20" s="36">
        <f t="shared" si="3"/>
        <v>1884</v>
      </c>
      <c r="F20" s="36">
        <f t="shared" si="3"/>
        <v>1909</v>
      </c>
      <c r="G20" s="36">
        <f t="shared" si="3"/>
        <v>1923</v>
      </c>
      <c r="H20" s="36">
        <f t="shared" si="3"/>
        <v>1779</v>
      </c>
      <c r="I20" s="36">
        <f t="shared" si="3"/>
        <v>1276</v>
      </c>
      <c r="J20" s="237">
        <f t="shared" si="3"/>
        <v>1345</v>
      </c>
      <c r="K20" s="36">
        <f t="shared" ref="K20:L20" si="4">SUM(K21:K26)</f>
        <v>1198</v>
      </c>
      <c r="L20" s="36">
        <f t="shared" si="4"/>
        <v>1516</v>
      </c>
      <c r="M20" s="221">
        <v>318</v>
      </c>
      <c r="N20" s="222">
        <v>0.26544240400667779</v>
      </c>
    </row>
    <row r="21" spans="1:14" ht="15" customHeight="1" x14ac:dyDescent="0.35">
      <c r="A21" s="39" t="s">
        <v>7</v>
      </c>
      <c r="B21" s="223">
        <v>5499</v>
      </c>
      <c r="C21" s="229">
        <v>5586</v>
      </c>
      <c r="D21" s="224">
        <v>3475</v>
      </c>
      <c r="E21" s="224">
        <v>1038</v>
      </c>
      <c r="F21" s="224">
        <v>1038</v>
      </c>
      <c r="G21" s="41">
        <v>1011</v>
      </c>
      <c r="H21" s="41">
        <v>918</v>
      </c>
      <c r="I21" s="41">
        <v>901</v>
      </c>
      <c r="J21" s="41">
        <v>916</v>
      </c>
      <c r="K21" s="225">
        <v>849</v>
      </c>
      <c r="L21" s="41">
        <v>893</v>
      </c>
      <c r="M21" s="27">
        <v>44</v>
      </c>
      <c r="N21" s="28">
        <v>5.1825677267373381E-2</v>
      </c>
    </row>
    <row r="22" spans="1:14" ht="15" customHeight="1" x14ac:dyDescent="0.35">
      <c r="A22" s="39" t="s">
        <v>129</v>
      </c>
      <c r="B22" s="223">
        <v>276</v>
      </c>
      <c r="C22" s="229" t="s">
        <v>9</v>
      </c>
      <c r="D22" s="224" t="s">
        <v>9</v>
      </c>
      <c r="E22" s="224" t="s">
        <v>9</v>
      </c>
      <c r="F22" s="224" t="s">
        <v>9</v>
      </c>
      <c r="G22" s="41" t="s">
        <v>9</v>
      </c>
      <c r="H22" s="41" t="s">
        <v>9</v>
      </c>
      <c r="I22" s="41" t="s">
        <v>9</v>
      </c>
      <c r="J22" s="41" t="s">
        <v>9</v>
      </c>
      <c r="K22" s="225" t="s">
        <v>9</v>
      </c>
      <c r="L22" s="224" t="s">
        <v>9</v>
      </c>
      <c r="M22" s="224" t="s">
        <v>9</v>
      </c>
      <c r="N22" s="224" t="s">
        <v>9</v>
      </c>
    </row>
    <row r="23" spans="1:14" ht="15" customHeight="1" x14ac:dyDescent="0.35">
      <c r="A23" s="39" t="s">
        <v>142</v>
      </c>
      <c r="B23" s="223">
        <v>25</v>
      </c>
      <c r="C23" s="229" t="s">
        <v>9</v>
      </c>
      <c r="D23" s="224" t="s">
        <v>9</v>
      </c>
      <c r="E23" s="224" t="s">
        <v>9</v>
      </c>
      <c r="F23" s="224" t="s">
        <v>9</v>
      </c>
      <c r="G23" s="41" t="s">
        <v>9</v>
      </c>
      <c r="H23" s="41" t="s">
        <v>9</v>
      </c>
      <c r="I23" s="41" t="s">
        <v>9</v>
      </c>
      <c r="J23" s="41" t="s">
        <v>9</v>
      </c>
      <c r="K23" s="225" t="s">
        <v>9</v>
      </c>
      <c r="L23" s="224" t="s">
        <v>9</v>
      </c>
      <c r="M23" s="224" t="s">
        <v>9</v>
      </c>
      <c r="N23" s="224" t="s">
        <v>9</v>
      </c>
    </row>
    <row r="24" spans="1:14" ht="15" customHeight="1" x14ac:dyDescent="0.35">
      <c r="A24" s="39" t="s">
        <v>21</v>
      </c>
      <c r="B24" s="229" t="s">
        <v>9</v>
      </c>
      <c r="C24" s="229">
        <v>157</v>
      </c>
      <c r="D24" s="224">
        <v>265</v>
      </c>
      <c r="E24" s="224">
        <v>266</v>
      </c>
      <c r="F24" s="224">
        <v>279</v>
      </c>
      <c r="G24" s="41">
        <v>314</v>
      </c>
      <c r="H24" s="41">
        <v>240</v>
      </c>
      <c r="I24" s="41">
        <v>224</v>
      </c>
      <c r="J24" s="41">
        <v>222</v>
      </c>
      <c r="K24" s="225">
        <v>248</v>
      </c>
      <c r="L24" s="41">
        <v>228</v>
      </c>
      <c r="M24" s="27">
        <v>-20</v>
      </c>
      <c r="N24" s="28">
        <v>-8.0645161290322578E-2</v>
      </c>
    </row>
    <row r="25" spans="1:14" ht="15" customHeight="1" x14ac:dyDescent="0.35">
      <c r="A25" s="39" t="s">
        <v>22</v>
      </c>
      <c r="B25" s="229" t="s">
        <v>9</v>
      </c>
      <c r="C25" s="229" t="s">
        <v>9</v>
      </c>
      <c r="D25" s="229" t="s">
        <v>9</v>
      </c>
      <c r="E25" s="229" t="s">
        <v>9</v>
      </c>
      <c r="F25" s="229" t="s">
        <v>9</v>
      </c>
      <c r="G25" s="41" t="s">
        <v>9</v>
      </c>
      <c r="H25" s="41" t="s">
        <v>9</v>
      </c>
      <c r="I25" s="41" t="s">
        <v>9</v>
      </c>
      <c r="J25" s="41">
        <v>207</v>
      </c>
      <c r="K25" s="225">
        <v>101</v>
      </c>
      <c r="L25" s="41">
        <v>395</v>
      </c>
      <c r="M25" s="27">
        <v>294</v>
      </c>
      <c r="N25" s="28">
        <v>2.9108910891089108</v>
      </c>
    </row>
    <row r="26" spans="1:14" ht="15" customHeight="1" x14ac:dyDescent="0.35">
      <c r="A26" s="48" t="s">
        <v>23</v>
      </c>
      <c r="B26" s="223">
        <v>451</v>
      </c>
      <c r="C26" s="229">
        <v>467</v>
      </c>
      <c r="D26" s="224">
        <v>516</v>
      </c>
      <c r="E26" s="224">
        <v>580</v>
      </c>
      <c r="F26" s="224">
        <v>592</v>
      </c>
      <c r="G26" s="233">
        <v>598</v>
      </c>
      <c r="H26" s="233">
        <v>621</v>
      </c>
      <c r="I26" s="233">
        <v>151</v>
      </c>
      <c r="J26" s="41" t="s">
        <v>9</v>
      </c>
      <c r="K26" s="234" t="s">
        <v>9</v>
      </c>
      <c r="L26" s="224" t="s">
        <v>9</v>
      </c>
      <c r="M26" s="232" t="s">
        <v>9</v>
      </c>
      <c r="N26" s="232" t="s">
        <v>9</v>
      </c>
    </row>
    <row r="27" spans="1:14" ht="15" customHeight="1" x14ac:dyDescent="0.3">
      <c r="A27" s="49" t="s">
        <v>17</v>
      </c>
      <c r="B27" s="185" t="s">
        <v>9</v>
      </c>
      <c r="C27" s="185">
        <f>SUM(C28:C29)</f>
        <v>53</v>
      </c>
      <c r="D27" s="185">
        <f t="shared" ref="D27:J27" si="5">SUM(D28:D29)</f>
        <v>205</v>
      </c>
      <c r="E27" s="185">
        <f t="shared" si="5"/>
        <v>160</v>
      </c>
      <c r="F27" s="185">
        <f t="shared" si="5"/>
        <v>54</v>
      </c>
      <c r="G27" s="185">
        <f t="shared" si="5"/>
        <v>66</v>
      </c>
      <c r="H27" s="185">
        <f t="shared" si="5"/>
        <v>45</v>
      </c>
      <c r="I27" s="185">
        <f t="shared" si="5"/>
        <v>37</v>
      </c>
      <c r="J27" s="238">
        <f t="shared" si="5"/>
        <v>62</v>
      </c>
      <c r="K27" s="185">
        <f t="shared" ref="K27:L27" si="6">SUM(K28:K29)</f>
        <v>64</v>
      </c>
      <c r="L27" s="185">
        <f t="shared" si="6"/>
        <v>45</v>
      </c>
      <c r="M27" s="165">
        <v>-19</v>
      </c>
      <c r="N27" s="166">
        <v>-0.296875</v>
      </c>
    </row>
    <row r="28" spans="1:14" ht="15" customHeight="1" x14ac:dyDescent="0.3">
      <c r="A28" s="39" t="s">
        <v>39</v>
      </c>
      <c r="B28" s="47" t="s">
        <v>9</v>
      </c>
      <c r="C28" s="47">
        <v>53</v>
      </c>
      <c r="D28" s="43">
        <v>205</v>
      </c>
      <c r="E28" s="43">
        <v>160</v>
      </c>
      <c r="F28" s="43">
        <v>54</v>
      </c>
      <c r="G28" s="157">
        <v>66</v>
      </c>
      <c r="H28" s="157">
        <v>45</v>
      </c>
      <c r="I28" s="157" t="s">
        <v>9</v>
      </c>
      <c r="J28" s="157" t="s">
        <v>9</v>
      </c>
      <c r="K28" s="177" t="s">
        <v>9</v>
      </c>
      <c r="L28" s="43" t="s">
        <v>9</v>
      </c>
      <c r="M28" s="224" t="s">
        <v>9</v>
      </c>
      <c r="N28" s="224" t="s">
        <v>9</v>
      </c>
    </row>
    <row r="29" spans="1:14" ht="15" customHeight="1" x14ac:dyDescent="0.3">
      <c r="A29" s="48" t="s">
        <v>19</v>
      </c>
      <c r="B29" s="161" t="s">
        <v>9</v>
      </c>
      <c r="C29" s="161" t="s">
        <v>9</v>
      </c>
      <c r="D29" s="161" t="s">
        <v>9</v>
      </c>
      <c r="E29" s="161" t="s">
        <v>9</v>
      </c>
      <c r="F29" s="162" t="s">
        <v>9</v>
      </c>
      <c r="G29" s="163" t="s">
        <v>9</v>
      </c>
      <c r="H29" s="161" t="s">
        <v>9</v>
      </c>
      <c r="I29" s="161">
        <v>37</v>
      </c>
      <c r="J29" s="161">
        <v>62</v>
      </c>
      <c r="K29" s="178">
        <v>64</v>
      </c>
      <c r="L29" s="161">
        <v>45</v>
      </c>
      <c r="M29" s="162">
        <v>-19</v>
      </c>
      <c r="N29" s="163">
        <v>-0.296875</v>
      </c>
    </row>
    <row r="30" spans="1:14" ht="15" customHeight="1" x14ac:dyDescent="0.3">
      <c r="A30" s="50" t="s">
        <v>69</v>
      </c>
      <c r="B30" s="168" t="s">
        <v>9</v>
      </c>
      <c r="C30" s="168" t="s">
        <v>9</v>
      </c>
      <c r="D30" s="168" t="s">
        <v>9</v>
      </c>
      <c r="E30" s="168" t="s">
        <v>9</v>
      </c>
      <c r="F30" s="168" t="s">
        <v>9</v>
      </c>
      <c r="G30" s="168" t="s">
        <v>9</v>
      </c>
      <c r="H30" s="168" t="s">
        <v>9</v>
      </c>
      <c r="I30" s="168">
        <v>331</v>
      </c>
      <c r="J30" s="168">
        <v>681</v>
      </c>
      <c r="K30" s="187">
        <v>707</v>
      </c>
      <c r="L30" s="168">
        <v>655</v>
      </c>
      <c r="M30" s="165">
        <v>-52</v>
      </c>
      <c r="N30" s="166">
        <v>-7.355021216407355E-2</v>
      </c>
    </row>
    <row r="31" spans="1:14" ht="15" customHeight="1" x14ac:dyDescent="0.3">
      <c r="A31" s="50" t="s">
        <v>40</v>
      </c>
      <c r="B31" s="168">
        <f>B6+B20</f>
        <v>25959</v>
      </c>
      <c r="C31" s="168">
        <f t="shared" ref="C31:H31" si="7">C6+C20+C27</f>
        <v>27181</v>
      </c>
      <c r="D31" s="168">
        <f t="shared" si="7"/>
        <v>28575</v>
      </c>
      <c r="E31" s="168">
        <f t="shared" si="7"/>
        <v>30030</v>
      </c>
      <c r="F31" s="168">
        <f t="shared" si="7"/>
        <v>29674</v>
      </c>
      <c r="G31" s="168">
        <f t="shared" si="7"/>
        <v>33226</v>
      </c>
      <c r="H31" s="168">
        <f t="shared" si="7"/>
        <v>28677</v>
      </c>
      <c r="I31" s="168">
        <f>I6+I20+I27+I30</f>
        <v>28255</v>
      </c>
      <c r="J31" s="239">
        <f t="shared" ref="J31:L31" si="8">J6+J20+J27+J30</f>
        <v>25499</v>
      </c>
      <c r="K31" s="168">
        <f t="shared" si="8"/>
        <v>26449</v>
      </c>
      <c r="L31" s="168">
        <f t="shared" si="8"/>
        <v>24575</v>
      </c>
      <c r="M31" s="188">
        <v>-1874</v>
      </c>
      <c r="N31" s="189">
        <v>-7.0853340390941058E-2</v>
      </c>
    </row>
    <row r="32" spans="1:14" ht="15" customHeight="1" x14ac:dyDescent="0.3">
      <c r="A32" s="334" t="s">
        <v>159</v>
      </c>
      <c r="B32" s="30"/>
      <c r="C32" s="30"/>
      <c r="D32" s="30"/>
      <c r="E32" s="30"/>
      <c r="F32" s="30"/>
      <c r="G32" s="30"/>
      <c r="H32" s="30"/>
      <c r="I32" s="30"/>
      <c r="J32" s="30"/>
    </row>
    <row r="34" spans="1:14" ht="15" customHeight="1" x14ac:dyDescent="0.35">
      <c r="A34" s="33" t="s">
        <v>26</v>
      </c>
      <c r="B34" s="33"/>
      <c r="C34" s="33"/>
      <c r="D34" s="33"/>
      <c r="E34" s="33"/>
      <c r="F34" s="33"/>
    </row>
    <row r="35" spans="1:14" ht="15" customHeight="1" x14ac:dyDescent="0.35">
      <c r="A35" s="339" t="s">
        <v>137</v>
      </c>
      <c r="B35" s="339"/>
      <c r="C35" s="339"/>
      <c r="D35" s="339"/>
      <c r="E35" s="339"/>
      <c r="F35" s="339"/>
      <c r="G35" s="339"/>
      <c r="H35" s="339"/>
      <c r="I35" s="339"/>
      <c r="J35" s="339"/>
      <c r="K35" s="339"/>
      <c r="L35" s="339"/>
      <c r="M35" s="339"/>
      <c r="N35" s="339"/>
    </row>
    <row r="36" spans="1:14" ht="16.5" customHeight="1" x14ac:dyDescent="0.35">
      <c r="A36" s="381" t="s">
        <v>180</v>
      </c>
      <c r="B36" s="381"/>
      <c r="C36" s="381"/>
      <c r="D36" s="381"/>
      <c r="E36" s="381"/>
      <c r="F36" s="381"/>
      <c r="G36" s="381"/>
      <c r="H36" s="381"/>
      <c r="I36" s="381"/>
      <c r="J36" s="381"/>
      <c r="K36" s="381"/>
      <c r="L36" s="381"/>
      <c r="M36" s="381"/>
      <c r="N36" s="381"/>
    </row>
    <row r="37" spans="1:14" ht="27.5" customHeight="1" x14ac:dyDescent="0.35">
      <c r="A37" s="381" t="s">
        <v>181</v>
      </c>
      <c r="B37" s="381"/>
      <c r="C37" s="381"/>
      <c r="D37" s="381"/>
      <c r="E37" s="381"/>
      <c r="F37" s="381"/>
      <c r="G37" s="381"/>
      <c r="H37" s="381"/>
      <c r="I37" s="381"/>
      <c r="J37" s="381"/>
      <c r="K37" s="381"/>
      <c r="L37" s="381"/>
      <c r="M37" s="381"/>
      <c r="N37" s="381"/>
    </row>
    <row r="38" spans="1:14" ht="41.5" customHeight="1" x14ac:dyDescent="0.35">
      <c r="A38" s="359" t="s">
        <v>42</v>
      </c>
      <c r="B38" s="359"/>
      <c r="C38" s="359"/>
      <c r="D38" s="359"/>
      <c r="E38" s="359"/>
      <c r="F38" s="359"/>
      <c r="G38" s="359"/>
      <c r="H38" s="359"/>
      <c r="I38" s="359"/>
      <c r="J38" s="359"/>
      <c r="K38" s="359"/>
      <c r="L38" s="359"/>
      <c r="M38" s="359"/>
      <c r="N38" s="359"/>
    </row>
    <row r="40" spans="1:14" ht="15" customHeight="1" x14ac:dyDescent="0.35">
      <c r="A40" s="378" t="s">
        <v>212</v>
      </c>
      <c r="B40" s="378"/>
      <c r="C40" s="378"/>
      <c r="D40" s="378"/>
      <c r="E40" s="378"/>
      <c r="F40" s="378"/>
      <c r="G40" s="378"/>
      <c r="H40" s="378"/>
      <c r="I40" s="378"/>
      <c r="J40" s="378"/>
      <c r="K40" s="378"/>
      <c r="L40" s="378"/>
      <c r="M40" s="378"/>
      <c r="N40" s="378"/>
    </row>
  </sheetData>
  <mergeCells count="9">
    <mergeCell ref="A40:N40"/>
    <mergeCell ref="A36:N36"/>
    <mergeCell ref="A37:N37"/>
    <mergeCell ref="A38:N38"/>
    <mergeCell ref="A4:A5"/>
    <mergeCell ref="B4:H4"/>
    <mergeCell ref="K4:L4"/>
    <mergeCell ref="M4:N4"/>
    <mergeCell ref="A35:N35"/>
  </mergeCells>
  <hyperlinks>
    <hyperlink ref="A40:N40" location="Contents!A1" display="Back to contents" xr:uid="{CD01088C-477E-41D7-8EC2-6A7775516F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4"/>
  <sheetViews>
    <sheetView workbookViewId="0"/>
  </sheetViews>
  <sheetFormatPr defaultColWidth="9.1796875" defaultRowHeight="15" customHeight="1" x14ac:dyDescent="0.35"/>
  <cols>
    <col min="1" max="1" width="34.453125" style="17" customWidth="1"/>
    <col min="2" max="3" width="8.81640625" style="17" customWidth="1"/>
    <col min="4" max="16384" width="9.1796875" style="17"/>
  </cols>
  <sheetData>
    <row r="1" spans="1:14" ht="17.5" customHeight="1" x14ac:dyDescent="0.35">
      <c r="A1" s="16" t="s">
        <v>146</v>
      </c>
    </row>
    <row r="2" spans="1:14" ht="9" customHeight="1" x14ac:dyDescent="0.35"/>
    <row r="3" spans="1:14" ht="14.5" customHeight="1" x14ac:dyDescent="0.35">
      <c r="C3" s="18" t="s">
        <v>0</v>
      </c>
    </row>
    <row r="4" spans="1:14" ht="15" customHeight="1" x14ac:dyDescent="0.35">
      <c r="A4" s="19"/>
      <c r="B4" s="366" t="s">
        <v>47</v>
      </c>
      <c r="C4" s="366"/>
    </row>
    <row r="5" spans="1:14" ht="15" customHeight="1" x14ac:dyDescent="0.35">
      <c r="A5" s="20"/>
      <c r="B5" s="56">
        <v>2017</v>
      </c>
      <c r="C5" s="56">
        <v>2018</v>
      </c>
    </row>
    <row r="6" spans="1:14" ht="15" customHeight="1" x14ac:dyDescent="0.3">
      <c r="A6" s="58" t="s">
        <v>70</v>
      </c>
      <c r="B6" s="173">
        <v>4</v>
      </c>
      <c r="C6" s="173">
        <v>1</v>
      </c>
    </row>
    <row r="7" spans="1:14" ht="15" customHeight="1" x14ac:dyDescent="0.3">
      <c r="A7" s="61" t="s">
        <v>145</v>
      </c>
      <c r="B7" s="175">
        <v>3</v>
      </c>
      <c r="C7" s="175">
        <v>0</v>
      </c>
    </row>
    <row r="8" spans="1:14" ht="15" customHeight="1" x14ac:dyDescent="0.35">
      <c r="A8" s="30" t="s">
        <v>159</v>
      </c>
    </row>
    <row r="10" spans="1:14" ht="15" customHeight="1" x14ac:dyDescent="0.35">
      <c r="A10" s="62" t="s">
        <v>26</v>
      </c>
    </row>
    <row r="11" spans="1:14" ht="52.5" customHeight="1" x14ac:dyDescent="0.35">
      <c r="A11" s="341" t="s">
        <v>147</v>
      </c>
      <c r="B11" s="341"/>
      <c r="C11" s="341"/>
      <c r="D11" s="63"/>
      <c r="F11" s="62"/>
    </row>
    <row r="12" spans="1:14" ht="63.65" customHeight="1" x14ac:dyDescent="0.35">
      <c r="A12" s="360" t="s">
        <v>175</v>
      </c>
      <c r="B12" s="360"/>
      <c r="C12" s="360"/>
    </row>
    <row r="14" spans="1:14" ht="15" customHeight="1" x14ac:dyDescent="0.35">
      <c r="A14" s="378" t="s">
        <v>212</v>
      </c>
      <c r="B14" s="378"/>
      <c r="C14" s="378"/>
      <c r="D14" s="378"/>
      <c r="E14" s="378"/>
      <c r="F14" s="378"/>
      <c r="G14" s="378"/>
      <c r="H14" s="378"/>
      <c r="I14" s="378"/>
      <c r="J14" s="378"/>
      <c r="K14" s="378"/>
      <c r="L14" s="378"/>
      <c r="M14" s="378"/>
      <c r="N14" s="378"/>
    </row>
  </sheetData>
  <mergeCells count="4">
    <mergeCell ref="B4:C4"/>
    <mergeCell ref="A11:C11"/>
    <mergeCell ref="A12:C12"/>
    <mergeCell ref="A14:N14"/>
  </mergeCells>
  <hyperlinks>
    <hyperlink ref="A14:N14" location="Contents!A1" display="Back to contents" xr:uid="{78A638B9-3AD2-46D6-8681-BC1BC7EAA74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1"/>
  <sheetViews>
    <sheetView zoomScaleNormal="100" workbookViewId="0"/>
  </sheetViews>
  <sheetFormatPr defaultColWidth="9.1796875" defaultRowHeight="13" x14ac:dyDescent="0.35"/>
  <cols>
    <col min="1" max="1" width="1.1796875" style="242" customWidth="1"/>
    <col min="2" max="2" width="10.08984375" style="242" customWidth="1"/>
    <col min="3" max="3" width="88.54296875" style="242" customWidth="1"/>
    <col min="4" max="4" width="27.90625" style="242" customWidth="1"/>
    <col min="5" max="5" width="16.08984375" style="242" customWidth="1"/>
    <col min="6" max="6" width="20" style="242" customWidth="1"/>
    <col min="7" max="16384" width="9.1796875" style="242"/>
  </cols>
  <sheetData>
    <row r="1" spans="2:6" ht="17.5" customHeight="1" x14ac:dyDescent="0.35">
      <c r="B1" s="337" t="s">
        <v>122</v>
      </c>
      <c r="C1" s="337"/>
    </row>
    <row r="2" spans="2:6" ht="9" customHeight="1" x14ac:dyDescent="0.35"/>
    <row r="3" spans="2:6" ht="14.5" customHeight="1" x14ac:dyDescent="0.35">
      <c r="B3" s="338" t="s">
        <v>58</v>
      </c>
      <c r="C3" s="338"/>
    </row>
    <row r="4" spans="2:6" ht="4.25" customHeight="1" x14ac:dyDescent="0.35"/>
    <row r="5" spans="2:6" ht="38.4" customHeight="1" x14ac:dyDescent="0.35">
      <c r="B5" s="339" t="s">
        <v>118</v>
      </c>
      <c r="C5" s="339"/>
    </row>
    <row r="6" spans="2:6" ht="13" customHeight="1" x14ac:dyDescent="0.35"/>
    <row r="7" spans="2:6" ht="16.399999999999999" customHeight="1" x14ac:dyDescent="0.35">
      <c r="B7" s="333" t="s">
        <v>207</v>
      </c>
      <c r="C7" s="245" t="s">
        <v>54</v>
      </c>
      <c r="D7" s="245" t="s">
        <v>55</v>
      </c>
      <c r="E7" s="245" t="s">
        <v>154</v>
      </c>
      <c r="F7" s="245" t="s">
        <v>56</v>
      </c>
    </row>
    <row r="8" spans="2:6" ht="2.5" customHeight="1" x14ac:dyDescent="0.35"/>
    <row r="9" spans="2:6" ht="17.25" customHeight="1" x14ac:dyDescent="0.35">
      <c r="B9" s="311" t="s">
        <v>59</v>
      </c>
      <c r="C9" s="242" t="s">
        <v>191</v>
      </c>
      <c r="D9" s="242" t="s">
        <v>124</v>
      </c>
      <c r="E9" s="247" t="s">
        <v>57</v>
      </c>
      <c r="F9" s="248" t="s">
        <v>123</v>
      </c>
    </row>
    <row r="10" spans="2:6" ht="17.25" customHeight="1" x14ac:dyDescent="0.35">
      <c r="B10" s="311" t="s">
        <v>160</v>
      </c>
      <c r="C10" s="249" t="s">
        <v>186</v>
      </c>
      <c r="D10" s="242" t="s">
        <v>124</v>
      </c>
      <c r="E10" s="247" t="s">
        <v>57</v>
      </c>
      <c r="F10" s="248" t="s">
        <v>123</v>
      </c>
    </row>
    <row r="11" spans="2:6" ht="17.25" customHeight="1" x14ac:dyDescent="0.35">
      <c r="B11" s="311" t="s">
        <v>163</v>
      </c>
      <c r="C11" s="249" t="s">
        <v>187</v>
      </c>
      <c r="D11" s="242" t="s">
        <v>124</v>
      </c>
      <c r="E11" s="247" t="s">
        <v>57</v>
      </c>
      <c r="F11" s="248" t="s">
        <v>123</v>
      </c>
    </row>
    <row r="12" spans="2:6" ht="17.25" customHeight="1" x14ac:dyDescent="0.35">
      <c r="B12" s="311" t="s">
        <v>161</v>
      </c>
      <c r="C12" s="249" t="s">
        <v>144</v>
      </c>
      <c r="D12" s="242" t="s">
        <v>124</v>
      </c>
      <c r="E12" s="247" t="s">
        <v>57</v>
      </c>
      <c r="F12" s="248" t="s">
        <v>123</v>
      </c>
    </row>
    <row r="13" spans="2:6" ht="17.25" customHeight="1" x14ac:dyDescent="0.35">
      <c r="B13" s="311" t="s">
        <v>164</v>
      </c>
      <c r="C13" s="249" t="s">
        <v>73</v>
      </c>
      <c r="D13" s="242" t="s">
        <v>124</v>
      </c>
      <c r="E13" s="247" t="s">
        <v>57</v>
      </c>
      <c r="F13" s="248" t="s">
        <v>123</v>
      </c>
    </row>
    <row r="14" spans="2:6" ht="17.25" customHeight="1" x14ac:dyDescent="0.35">
      <c r="B14" s="311" t="s">
        <v>165</v>
      </c>
      <c r="C14" s="249" t="s">
        <v>192</v>
      </c>
      <c r="D14" s="242" t="s">
        <v>124</v>
      </c>
      <c r="E14" s="247" t="s">
        <v>57</v>
      </c>
      <c r="F14" s="248" t="s">
        <v>123</v>
      </c>
    </row>
    <row r="15" spans="2:6" ht="17.25" customHeight="1" x14ac:dyDescent="0.35">
      <c r="B15" s="311" t="s">
        <v>185</v>
      </c>
      <c r="C15" s="249" t="s">
        <v>188</v>
      </c>
      <c r="D15" s="242" t="s">
        <v>124</v>
      </c>
      <c r="E15" s="247" t="s">
        <v>57</v>
      </c>
      <c r="F15" s="248" t="s">
        <v>123</v>
      </c>
    </row>
    <row r="16" spans="2:6" ht="17.25" customHeight="1" x14ac:dyDescent="0.35">
      <c r="B16" s="311" t="s">
        <v>162</v>
      </c>
      <c r="C16" s="249" t="s">
        <v>174</v>
      </c>
      <c r="D16" s="242" t="s">
        <v>124</v>
      </c>
      <c r="E16" s="247" t="s">
        <v>57</v>
      </c>
      <c r="F16" s="248" t="s">
        <v>123</v>
      </c>
    </row>
    <row r="17" spans="2:6" ht="17.25" customHeight="1" x14ac:dyDescent="0.35">
      <c r="B17" s="312" t="s">
        <v>166</v>
      </c>
      <c r="C17" s="309" t="s">
        <v>195</v>
      </c>
      <c r="D17" s="25" t="s">
        <v>124</v>
      </c>
      <c r="E17" s="310" t="s">
        <v>57</v>
      </c>
      <c r="F17" s="248" t="s">
        <v>123</v>
      </c>
    </row>
    <row r="18" spans="2:6" ht="17.25" customHeight="1" x14ac:dyDescent="0.35">
      <c r="B18" s="312" t="s">
        <v>167</v>
      </c>
      <c r="C18" s="309" t="s">
        <v>190</v>
      </c>
      <c r="D18" s="25" t="s">
        <v>124</v>
      </c>
      <c r="E18" s="310" t="s">
        <v>57</v>
      </c>
      <c r="F18" s="248" t="s">
        <v>123</v>
      </c>
    </row>
    <row r="19" spans="2:6" ht="17.25" customHeight="1" x14ac:dyDescent="0.35">
      <c r="B19" s="313" t="s">
        <v>60</v>
      </c>
      <c r="C19" s="252" t="s">
        <v>146</v>
      </c>
      <c r="D19" s="29" t="s">
        <v>194</v>
      </c>
      <c r="E19" s="253" t="s">
        <v>57</v>
      </c>
      <c r="F19" s="254" t="s">
        <v>196</v>
      </c>
    </row>
    <row r="20" spans="2:6" ht="9.65" customHeight="1" x14ac:dyDescent="0.35"/>
    <row r="21" spans="2:6" ht="18.649999999999999" customHeight="1" x14ac:dyDescent="0.45">
      <c r="B21" s="255" t="s">
        <v>152</v>
      </c>
    </row>
    <row r="22" spans="2:6" ht="9.65" customHeight="1" x14ac:dyDescent="0.35"/>
    <row r="23" spans="2:6" ht="28" customHeight="1" x14ac:dyDescent="0.35">
      <c r="B23" s="256" t="s">
        <v>153</v>
      </c>
      <c r="C23" s="256" t="s">
        <v>54</v>
      </c>
      <c r="D23" s="256" t="s">
        <v>55</v>
      </c>
      <c r="E23" s="256" t="s">
        <v>154</v>
      </c>
      <c r="F23" s="257" t="s">
        <v>155</v>
      </c>
    </row>
    <row r="24" spans="2:6" ht="16.5" customHeight="1" x14ac:dyDescent="0.35">
      <c r="B24" s="311" t="s">
        <v>173</v>
      </c>
      <c r="C24" s="249" t="s">
        <v>200</v>
      </c>
      <c r="D24" s="242" t="s">
        <v>124</v>
      </c>
      <c r="E24" s="247" t="s">
        <v>57</v>
      </c>
      <c r="F24" s="326" t="s">
        <v>203</v>
      </c>
    </row>
    <row r="25" spans="2:6" ht="16.5" customHeight="1" x14ac:dyDescent="0.35">
      <c r="B25" s="311" t="s">
        <v>172</v>
      </c>
      <c r="C25" s="249" t="s">
        <v>201</v>
      </c>
      <c r="D25" s="242" t="s">
        <v>124</v>
      </c>
      <c r="E25" s="247" t="s">
        <v>57</v>
      </c>
      <c r="F25" s="326" t="s">
        <v>203</v>
      </c>
    </row>
    <row r="26" spans="2:6" ht="16.5" customHeight="1" x14ac:dyDescent="0.35">
      <c r="B26" s="313" t="s">
        <v>171</v>
      </c>
      <c r="C26" s="252" t="s">
        <v>202</v>
      </c>
      <c r="D26" s="29" t="s">
        <v>124</v>
      </c>
      <c r="E26" s="253" t="s">
        <v>57</v>
      </c>
      <c r="F26" s="327" t="s">
        <v>203</v>
      </c>
    </row>
    <row r="27" spans="2:6" ht="16.5" customHeight="1" x14ac:dyDescent="0.35">
      <c r="B27" s="62"/>
      <c r="C27" s="249"/>
      <c r="E27" s="247"/>
      <c r="F27" s="250"/>
    </row>
    <row r="28" spans="2:6" ht="16.5" customHeight="1" x14ac:dyDescent="0.35"/>
    <row r="29" spans="2:6" ht="16.5" customHeight="1" x14ac:dyDescent="0.35"/>
    <row r="30" spans="2:6" ht="16.5" customHeight="1" x14ac:dyDescent="0.35"/>
    <row r="31" spans="2:6" x14ac:dyDescent="0.35">
      <c r="B31" s="246"/>
      <c r="C31" s="249"/>
      <c r="F31" s="251"/>
    </row>
  </sheetData>
  <mergeCells count="3">
    <mergeCell ref="B1:C1"/>
    <mergeCell ref="B3:C3"/>
    <mergeCell ref="B5:C5"/>
  </mergeCells>
  <hyperlinks>
    <hyperlink ref="B9" location="Det_01!A1" display="Det_01" xr:uid="{00000000-0004-0000-0100-000000000000}"/>
    <hyperlink ref="B18" location="Det_04c!A1" display="Det_04c" xr:uid="{00000000-0004-0000-0100-000001000000}"/>
    <hyperlink ref="B15" location="Det_03d!A1" display="Det_03d" xr:uid="{00000000-0004-0000-0100-000002000000}"/>
    <hyperlink ref="B17" location="Det_04b!A1" display="Det_04b" xr:uid="{00000000-0004-0000-0100-000003000000}"/>
    <hyperlink ref="B14" location="Det_03c!A1" display="Det_03c" xr:uid="{00000000-0004-0000-0100-000004000000}"/>
    <hyperlink ref="B13" location="Det_03b!A1" display="Det_03b" xr:uid="{00000000-0004-0000-0100-000005000000}"/>
    <hyperlink ref="B11" location="Det_02b!A1" display="Det_02b" xr:uid="{00000000-0004-0000-0100-000006000000}"/>
    <hyperlink ref="B19" location="Det_05!A1" display="Det_05" xr:uid="{00000000-0004-0000-0100-000007000000}"/>
    <hyperlink ref="B16" location="Det_04a!A1" display="Det_04a" xr:uid="{00000000-0004-0000-0100-000008000000}"/>
    <hyperlink ref="B12" location="Det_03a!A1" display="Det_03a" xr:uid="{00000000-0004-0000-0100-000009000000}"/>
    <hyperlink ref="B10" location="Det_02a!A1" display="Det_02a" xr:uid="{00000000-0004-0000-0100-00000A000000}"/>
    <hyperlink ref="B24" r:id="rId1" xr:uid="{00000000-0004-0000-0100-00000B000000}"/>
    <hyperlink ref="B25" r:id="rId2" xr:uid="{00000000-0004-0000-0100-00000C000000}"/>
    <hyperlink ref="B26" r:id="rId3" xr:uid="{00000000-0004-0000-0100-00000D000000}"/>
    <hyperlink ref="F24" r:id="rId4" location="detention" xr:uid="{0E4BC46B-9C02-4251-85A8-CCD4C55669C8}"/>
    <hyperlink ref="F25" r:id="rId5" location="detention" xr:uid="{9095CBFC-66FC-4873-869C-4F79E3F34822}"/>
    <hyperlink ref="F26" r:id="rId6" location="detention" xr:uid="{46D255CE-D0CC-4ED4-A165-AB1CD93F28CD}"/>
  </hyperlinks>
  <pageMargins left="0.7" right="0.7" top="0.75" bottom="0.75" header="0.3" footer="0.3"/>
  <pageSetup paperSize="9"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
  <sheetViews>
    <sheetView workbookViewId="0"/>
  </sheetViews>
  <sheetFormatPr defaultColWidth="8.81640625" defaultRowHeight="14.5" x14ac:dyDescent="0.35"/>
  <cols>
    <col min="1" max="1" width="1.1796875" style="65" customWidth="1"/>
    <col min="2" max="2" width="8.1796875" style="65" customWidth="1"/>
    <col min="3" max="3" width="8.54296875" style="65" customWidth="1"/>
    <col min="4" max="19" width="13.453125" style="65" customWidth="1"/>
    <col min="20" max="16384" width="8.81640625" style="65"/>
  </cols>
  <sheetData>
    <row r="1" spans="2:20" ht="15.5" x14ac:dyDescent="0.35">
      <c r="B1" s="110" t="s">
        <v>26</v>
      </c>
    </row>
    <row r="2" spans="2:20" s="14" customFormat="1" ht="7.5" customHeight="1" x14ac:dyDescent="0.3"/>
    <row r="3" spans="2:20" s="112" customFormat="1" ht="40.5" customHeight="1" x14ac:dyDescent="0.35">
      <c r="B3" s="341" t="s">
        <v>204</v>
      </c>
      <c r="C3" s="341"/>
      <c r="D3" s="341"/>
      <c r="E3" s="341"/>
      <c r="F3" s="341"/>
      <c r="G3" s="341"/>
      <c r="H3" s="341"/>
      <c r="I3" s="341"/>
      <c r="J3" s="341"/>
      <c r="K3" s="111"/>
      <c r="L3" s="111"/>
      <c r="M3" s="111"/>
      <c r="N3" s="111"/>
      <c r="O3" s="322"/>
      <c r="P3" s="111"/>
      <c r="Q3" s="111"/>
    </row>
    <row r="4" spans="2:20" s="112" customFormat="1" ht="15.5" customHeight="1" x14ac:dyDescent="0.35">
      <c r="B4" s="342" t="s">
        <v>208</v>
      </c>
      <c r="C4" s="342"/>
      <c r="D4" s="342"/>
      <c r="E4" s="342"/>
      <c r="F4" s="342"/>
      <c r="G4" s="342"/>
      <c r="H4" s="342"/>
      <c r="I4" s="342"/>
      <c r="J4" s="342"/>
      <c r="K4" s="335"/>
      <c r="L4" s="335"/>
      <c r="M4" s="323"/>
      <c r="N4" s="323"/>
      <c r="O4" s="322"/>
      <c r="P4" s="111"/>
      <c r="Q4" s="111"/>
    </row>
    <row r="5" spans="2:20" s="112" customFormat="1" ht="15.75" customHeight="1" x14ac:dyDescent="0.35">
      <c r="B5" s="342" t="s">
        <v>99</v>
      </c>
      <c r="C5" s="342"/>
      <c r="D5" s="342"/>
      <c r="E5" s="342"/>
      <c r="F5" s="342"/>
      <c r="G5" s="342"/>
      <c r="H5" s="342"/>
      <c r="I5" s="342"/>
      <c r="J5" s="342"/>
      <c r="K5" s="335"/>
      <c r="L5" s="335"/>
      <c r="M5" s="335"/>
      <c r="N5" s="335"/>
      <c r="O5" s="323"/>
      <c r="P5" s="111"/>
      <c r="Q5" s="111"/>
    </row>
    <row r="6" spans="2:20" s="112" customFormat="1" ht="15.75" customHeight="1" x14ac:dyDescent="0.35">
      <c r="B6" s="342" t="s">
        <v>100</v>
      </c>
      <c r="C6" s="342"/>
      <c r="D6" s="342"/>
      <c r="E6" s="342"/>
      <c r="F6" s="342"/>
      <c r="G6" s="342"/>
      <c r="H6" s="342"/>
      <c r="I6" s="342"/>
      <c r="J6" s="342"/>
      <c r="K6" s="335"/>
      <c r="L6" s="335"/>
      <c r="M6" s="335"/>
      <c r="N6" s="335"/>
      <c r="O6" s="323"/>
      <c r="P6" s="111"/>
      <c r="Q6" s="111"/>
    </row>
    <row r="7" spans="2:20" s="112" customFormat="1" ht="27.75" customHeight="1" x14ac:dyDescent="0.35">
      <c r="B7" s="343" t="s">
        <v>205</v>
      </c>
      <c r="C7" s="343"/>
      <c r="D7" s="343"/>
      <c r="E7" s="343"/>
      <c r="F7" s="343"/>
      <c r="G7" s="343"/>
      <c r="H7" s="343"/>
      <c r="I7" s="343"/>
      <c r="J7" s="343"/>
      <c r="K7" s="336"/>
      <c r="L7" s="336"/>
      <c r="M7" s="111"/>
      <c r="N7" s="111"/>
      <c r="O7" s="322"/>
      <c r="P7" s="111"/>
      <c r="Q7" s="111"/>
    </row>
    <row r="8" spans="2:20" s="14" customFormat="1" ht="8.4" customHeight="1" x14ac:dyDescent="0.35">
      <c r="H8" s="124"/>
    </row>
    <row r="9" spans="2:20" s="14" customFormat="1" x14ac:dyDescent="0.35">
      <c r="B9" s="340" t="s">
        <v>97</v>
      </c>
      <c r="C9" s="340"/>
      <c r="D9" s="340"/>
      <c r="E9" s="340"/>
      <c r="F9" s="340"/>
      <c r="G9" s="340"/>
      <c r="H9" s="340"/>
      <c r="I9" s="340"/>
      <c r="J9" s="340"/>
      <c r="K9" s="340"/>
      <c r="L9" s="340"/>
      <c r="M9" s="340"/>
      <c r="N9" s="340"/>
      <c r="O9" s="324"/>
      <c r="P9" s="320"/>
      <c r="Q9" s="320"/>
    </row>
    <row r="10" spans="2:20" ht="14.5" customHeight="1" x14ac:dyDescent="0.35">
      <c r="B10" s="346" t="s">
        <v>151</v>
      </c>
      <c r="C10" s="346"/>
      <c r="D10" s="346"/>
      <c r="E10" s="346"/>
      <c r="F10" s="346"/>
      <c r="G10" s="346"/>
      <c r="H10" s="346"/>
      <c r="I10" s="346"/>
      <c r="J10" s="346"/>
      <c r="K10" s="346"/>
      <c r="L10" s="346"/>
      <c r="M10" s="346"/>
      <c r="N10" s="346"/>
      <c r="O10" s="321"/>
      <c r="P10" s="240"/>
      <c r="Q10" s="240"/>
    </row>
    <row r="11" spans="2:20" ht="14.5" customHeight="1" x14ac:dyDescent="0.35">
      <c r="B11" s="346" t="s">
        <v>27</v>
      </c>
      <c r="C11" s="346"/>
      <c r="D11" s="346"/>
      <c r="E11" s="346"/>
      <c r="F11" s="346"/>
      <c r="G11" s="346"/>
      <c r="H11" s="346"/>
      <c r="I11" s="346"/>
      <c r="J11" s="346"/>
      <c r="K11" s="346"/>
      <c r="L11" s="346"/>
      <c r="M11" s="346"/>
      <c r="N11" s="346"/>
      <c r="O11" s="321"/>
      <c r="P11" s="240"/>
      <c r="Q11" s="240"/>
    </row>
    <row r="12" spans="2:20" ht="14.5" customHeight="1" x14ac:dyDescent="0.35">
      <c r="B12" s="346" t="s">
        <v>28</v>
      </c>
      <c r="C12" s="346"/>
      <c r="D12" s="346"/>
      <c r="E12" s="346"/>
      <c r="F12" s="346"/>
      <c r="G12" s="346"/>
      <c r="H12" s="346"/>
      <c r="I12" s="346"/>
      <c r="J12" s="346"/>
      <c r="K12" s="346"/>
      <c r="L12" s="346"/>
      <c r="M12" s="346"/>
      <c r="N12" s="346"/>
      <c r="O12" s="321"/>
      <c r="P12" s="240"/>
      <c r="Q12" s="240"/>
    </row>
    <row r="13" spans="2:20" ht="7.4" customHeight="1" x14ac:dyDescent="0.35">
      <c r="B13" s="14"/>
    </row>
    <row r="14" spans="2:20" x14ac:dyDescent="0.35">
      <c r="B14" s="345" t="s">
        <v>98</v>
      </c>
      <c r="C14" s="345"/>
      <c r="D14" s="345"/>
      <c r="E14" s="345"/>
      <c r="F14" s="345"/>
      <c r="G14" s="345"/>
      <c r="H14" s="345"/>
      <c r="I14" s="345"/>
      <c r="J14" s="345"/>
      <c r="K14" s="345"/>
      <c r="L14" s="113"/>
      <c r="M14" s="113"/>
      <c r="N14" s="113"/>
      <c r="O14" s="113"/>
      <c r="P14" s="113"/>
      <c r="Q14" s="113"/>
    </row>
    <row r="15" spans="2:20" ht="27.75" customHeight="1" x14ac:dyDescent="0.35">
      <c r="B15" s="346" t="s">
        <v>119</v>
      </c>
      <c r="C15" s="346"/>
      <c r="D15" s="346"/>
      <c r="E15" s="346"/>
      <c r="F15" s="346"/>
      <c r="G15" s="346"/>
      <c r="H15" s="346"/>
      <c r="I15" s="240"/>
      <c r="J15" s="240"/>
      <c r="K15" s="240"/>
      <c r="L15" s="240"/>
      <c r="M15" s="240"/>
      <c r="N15" s="240"/>
      <c r="O15" s="321"/>
      <c r="P15" s="240"/>
      <c r="Q15" s="240"/>
    </row>
    <row r="16" spans="2:20" ht="6" customHeight="1" x14ac:dyDescent="0.35">
      <c r="B16" s="240"/>
      <c r="C16" s="240"/>
      <c r="D16" s="240"/>
      <c r="E16" s="240"/>
      <c r="F16" s="240"/>
      <c r="G16" s="240"/>
      <c r="H16" s="240"/>
      <c r="I16" s="240"/>
      <c r="J16" s="240"/>
      <c r="K16" s="128"/>
      <c r="L16" s="128"/>
      <c r="M16" s="128"/>
      <c r="N16" s="128"/>
      <c r="O16" s="128"/>
      <c r="P16" s="128"/>
      <c r="Q16" s="128"/>
      <c r="R16" s="120"/>
      <c r="S16" s="120"/>
      <c r="T16" s="120"/>
    </row>
    <row r="17" spans="2:20" x14ac:dyDescent="0.35">
      <c r="B17" s="347"/>
      <c r="C17" s="348"/>
      <c r="D17" s="114" t="s">
        <v>101</v>
      </c>
      <c r="E17" s="115"/>
      <c r="F17" s="115"/>
      <c r="G17" s="115"/>
      <c r="H17" s="115"/>
      <c r="I17" s="130"/>
      <c r="J17" s="129"/>
      <c r="K17" s="129"/>
      <c r="L17" s="129"/>
      <c r="M17" s="129"/>
      <c r="N17" s="129"/>
      <c r="O17" s="129"/>
      <c r="P17" s="129"/>
      <c r="Q17" s="129"/>
      <c r="R17" s="129"/>
      <c r="S17" s="129"/>
      <c r="T17" s="120"/>
    </row>
    <row r="18" spans="2:20" x14ac:dyDescent="0.35">
      <c r="B18" s="349"/>
      <c r="C18" s="350"/>
      <c r="D18" s="299" t="s">
        <v>173</v>
      </c>
      <c r="E18" s="300" t="s">
        <v>172</v>
      </c>
      <c r="F18" s="300" t="s">
        <v>171</v>
      </c>
      <c r="G18" s="300" t="s">
        <v>156</v>
      </c>
      <c r="H18" s="116" t="s">
        <v>103</v>
      </c>
      <c r="I18" s="131"/>
      <c r="J18" s="120"/>
    </row>
    <row r="19" spans="2:20" ht="15" customHeight="1" x14ac:dyDescent="0.35">
      <c r="B19" s="351" t="s">
        <v>102</v>
      </c>
      <c r="C19" s="117" t="s">
        <v>104</v>
      </c>
      <c r="D19" s="328" t="s">
        <v>131</v>
      </c>
      <c r="E19" s="328"/>
      <c r="F19" s="328"/>
      <c r="G19" s="328"/>
      <c r="H19" s="329"/>
      <c r="I19" s="131"/>
    </row>
    <row r="20" spans="2:20" x14ac:dyDescent="0.35">
      <c r="B20" s="352"/>
      <c r="C20" s="118" t="s">
        <v>105</v>
      </c>
      <c r="D20" s="328" t="s">
        <v>131</v>
      </c>
      <c r="E20" s="328"/>
      <c r="F20" s="328"/>
      <c r="G20" s="330" t="s">
        <v>131</v>
      </c>
      <c r="H20" s="329"/>
      <c r="I20" s="131"/>
    </row>
    <row r="21" spans="2:20" x14ac:dyDescent="0.35">
      <c r="B21" s="352"/>
      <c r="C21" s="118" t="s">
        <v>106</v>
      </c>
      <c r="D21" s="328"/>
      <c r="E21" s="328"/>
      <c r="F21" s="328"/>
      <c r="G21" s="328"/>
      <c r="H21" s="329" t="s">
        <v>132</v>
      </c>
      <c r="I21" s="131"/>
    </row>
    <row r="22" spans="2:20" x14ac:dyDescent="0.35">
      <c r="B22" s="352"/>
      <c r="C22" s="118" t="s">
        <v>107</v>
      </c>
      <c r="D22" s="328" t="s">
        <v>131</v>
      </c>
      <c r="E22" s="328"/>
      <c r="F22" s="328"/>
      <c r="G22" s="328"/>
      <c r="H22" s="329"/>
      <c r="I22" s="131"/>
    </row>
    <row r="23" spans="2:20" x14ac:dyDescent="0.35">
      <c r="B23" s="352"/>
      <c r="C23" s="118" t="s">
        <v>108</v>
      </c>
      <c r="D23" s="328"/>
      <c r="E23" s="328"/>
      <c r="F23" s="328" t="s">
        <v>131</v>
      </c>
      <c r="G23" s="328"/>
      <c r="H23" s="329"/>
      <c r="I23" s="131"/>
    </row>
    <row r="24" spans="2:20" x14ac:dyDescent="0.35">
      <c r="B24" s="352"/>
      <c r="C24" s="118" t="s">
        <v>109</v>
      </c>
      <c r="D24" s="328"/>
      <c r="E24" s="328"/>
      <c r="F24" s="328" t="s">
        <v>131</v>
      </c>
      <c r="G24" s="328"/>
      <c r="H24" s="329"/>
      <c r="I24" s="131"/>
    </row>
    <row r="25" spans="2:20" x14ac:dyDescent="0.35">
      <c r="B25" s="352"/>
      <c r="C25" s="118" t="s">
        <v>110</v>
      </c>
      <c r="D25" s="328"/>
      <c r="E25" s="328"/>
      <c r="F25" s="328" t="s">
        <v>131</v>
      </c>
      <c r="G25" s="328"/>
      <c r="H25" s="329"/>
      <c r="I25" s="131"/>
    </row>
    <row r="26" spans="2:20" x14ac:dyDescent="0.35">
      <c r="B26" s="352"/>
      <c r="C26" s="118" t="s">
        <v>111</v>
      </c>
      <c r="D26" s="328"/>
      <c r="E26" s="328"/>
      <c r="F26" s="328" t="s">
        <v>131</v>
      </c>
      <c r="G26" s="328"/>
      <c r="H26" s="329"/>
      <c r="I26" s="131"/>
    </row>
    <row r="27" spans="2:20" x14ac:dyDescent="0.35">
      <c r="B27" s="352"/>
      <c r="C27" s="118" t="s">
        <v>112</v>
      </c>
      <c r="D27" s="328"/>
      <c r="E27" s="328"/>
      <c r="F27" s="328" t="s">
        <v>131</v>
      </c>
      <c r="G27" s="328"/>
      <c r="H27" s="329"/>
      <c r="I27" s="131"/>
    </row>
    <row r="28" spans="2:20" x14ac:dyDescent="0.35">
      <c r="B28" s="352"/>
      <c r="C28" s="118" t="s">
        <v>113</v>
      </c>
      <c r="D28" s="328"/>
      <c r="E28" s="328"/>
      <c r="F28" s="328"/>
      <c r="G28" s="328"/>
      <c r="H28" s="329" t="s">
        <v>133</v>
      </c>
      <c r="I28" s="131"/>
    </row>
    <row r="29" spans="2:20" x14ac:dyDescent="0.35">
      <c r="B29" s="352"/>
      <c r="C29" s="118" t="s">
        <v>116</v>
      </c>
      <c r="D29" s="328"/>
      <c r="E29" s="328" t="s">
        <v>131</v>
      </c>
      <c r="F29" s="328"/>
      <c r="G29" s="328"/>
      <c r="H29" s="329"/>
      <c r="I29" s="131"/>
    </row>
    <row r="30" spans="2:20" x14ac:dyDescent="0.35">
      <c r="B30" s="352"/>
      <c r="C30" s="118" t="s">
        <v>117</v>
      </c>
      <c r="D30" s="328"/>
      <c r="E30" s="328" t="s">
        <v>131</v>
      </c>
      <c r="F30" s="328"/>
      <c r="G30" s="328"/>
      <c r="H30" s="329"/>
      <c r="I30" s="131"/>
    </row>
    <row r="31" spans="2:20" x14ac:dyDescent="0.35">
      <c r="B31" s="352"/>
      <c r="C31" s="118" t="s">
        <v>114</v>
      </c>
      <c r="D31" s="328"/>
      <c r="E31" s="328" t="s">
        <v>131</v>
      </c>
      <c r="F31" s="328"/>
      <c r="G31" s="328"/>
      <c r="H31" s="329"/>
      <c r="I31" s="131"/>
    </row>
    <row r="32" spans="2:20" x14ac:dyDescent="0.35">
      <c r="B32" s="352"/>
      <c r="C32" s="118" t="s">
        <v>115</v>
      </c>
      <c r="D32" s="328"/>
      <c r="E32" s="328"/>
      <c r="F32" s="328"/>
      <c r="G32" s="330" t="s">
        <v>131</v>
      </c>
      <c r="H32" s="329"/>
      <c r="I32" s="131"/>
    </row>
    <row r="33" spans="1:14" ht="15" x14ac:dyDescent="0.35">
      <c r="B33" s="353"/>
      <c r="C33" s="119" t="s">
        <v>199</v>
      </c>
      <c r="D33" s="331"/>
      <c r="E33" s="332"/>
      <c r="F33" s="332"/>
      <c r="G33" s="332"/>
      <c r="H33" s="332"/>
      <c r="I33" s="131"/>
    </row>
    <row r="34" spans="1:14" x14ac:dyDescent="0.35">
      <c r="A34" s="120"/>
      <c r="B34" s="315"/>
    </row>
    <row r="35" spans="1:14" x14ac:dyDescent="0.35">
      <c r="B35" s="344" t="s">
        <v>134</v>
      </c>
      <c r="C35" s="344"/>
      <c r="D35" s="344"/>
      <c r="E35" s="344"/>
      <c r="F35" s="344"/>
      <c r="G35" s="344"/>
      <c r="H35" s="344"/>
      <c r="I35" s="344"/>
      <c r="J35" s="344"/>
      <c r="K35" s="344"/>
      <c r="L35" s="344"/>
      <c r="M35" s="344"/>
      <c r="N35" s="344"/>
    </row>
    <row r="36" spans="1:14" x14ac:dyDescent="0.35">
      <c r="B36" s="14" t="s">
        <v>135</v>
      </c>
      <c r="C36" s="14"/>
      <c r="D36" s="14"/>
      <c r="E36" s="14"/>
      <c r="F36" s="14"/>
      <c r="G36" s="14"/>
      <c r="H36" s="14"/>
      <c r="I36" s="14"/>
      <c r="J36" s="14"/>
      <c r="K36" s="14"/>
      <c r="L36" s="14"/>
      <c r="M36" s="14"/>
      <c r="N36" s="14"/>
    </row>
    <row r="37" spans="1:14" x14ac:dyDescent="0.35">
      <c r="B37" s="14" t="s">
        <v>206</v>
      </c>
    </row>
    <row r="38" spans="1:14" x14ac:dyDescent="0.35">
      <c r="B38" s="325" t="s">
        <v>198</v>
      </c>
    </row>
  </sheetData>
  <mergeCells count="14">
    <mergeCell ref="B35:N35"/>
    <mergeCell ref="B14:K14"/>
    <mergeCell ref="B10:N10"/>
    <mergeCell ref="B11:N11"/>
    <mergeCell ref="B12:N12"/>
    <mergeCell ref="B17:C18"/>
    <mergeCell ref="B19:B33"/>
    <mergeCell ref="B15:H15"/>
    <mergeCell ref="B9:N9"/>
    <mergeCell ref="B3:J3"/>
    <mergeCell ref="B4:J4"/>
    <mergeCell ref="B5:J5"/>
    <mergeCell ref="B6:J6"/>
    <mergeCell ref="B7:J7"/>
  </mergeCells>
  <hyperlinks>
    <hyperlink ref="B38" r:id="rId1" xr:uid="{00000000-0004-0000-0200-000002000000}"/>
    <hyperlink ref="B7" r:id="rId2" xr:uid="{8077A654-0022-4DC3-9E39-323C9E68513C}"/>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
  <sheetViews>
    <sheetView workbookViewId="0"/>
  </sheetViews>
  <sheetFormatPr defaultColWidth="9.54296875" defaultRowHeight="15" customHeight="1" x14ac:dyDescent="0.35"/>
  <cols>
    <col min="1" max="1" width="38" style="17" customWidth="1"/>
    <col min="2" max="14" width="8.81640625" style="17" customWidth="1"/>
    <col min="15" max="15" width="15.54296875" style="17" customWidth="1"/>
    <col min="16" max="16384" width="9.54296875" style="17"/>
  </cols>
  <sheetData>
    <row r="1" spans="1:14" s="64" customFormat="1" ht="17.5" customHeight="1" x14ac:dyDescent="0.35">
      <c r="A1" s="301" t="s">
        <v>213</v>
      </c>
      <c r="B1" s="16"/>
      <c r="C1" s="16"/>
      <c r="D1" s="16"/>
      <c r="E1" s="16"/>
      <c r="F1" s="16"/>
      <c r="G1" s="16"/>
      <c r="H1" s="16"/>
      <c r="I1" s="16"/>
      <c r="J1" s="16"/>
    </row>
    <row r="2" spans="1:14" ht="9" customHeight="1" x14ac:dyDescent="0.35"/>
    <row r="3" spans="1:14" ht="14.5" customHeight="1" x14ac:dyDescent="0.35">
      <c r="N3" s="18" t="s">
        <v>0</v>
      </c>
    </row>
    <row r="4" spans="1:14" ht="15" customHeight="1" x14ac:dyDescent="0.35">
      <c r="A4" s="19"/>
      <c r="B4" s="354" t="s">
        <v>215</v>
      </c>
      <c r="C4" s="354"/>
      <c r="D4" s="354"/>
      <c r="E4" s="354"/>
      <c r="F4" s="354"/>
      <c r="G4" s="354"/>
      <c r="H4" s="354"/>
      <c r="I4" s="354"/>
      <c r="J4" s="355"/>
      <c r="K4" s="356" t="s">
        <v>66</v>
      </c>
      <c r="L4" s="357"/>
      <c r="M4" s="358" t="s">
        <v>67</v>
      </c>
      <c r="N4" s="358"/>
    </row>
    <row r="5" spans="1:14" ht="15" customHeight="1" x14ac:dyDescent="0.35">
      <c r="A5" s="20"/>
      <c r="B5" s="21">
        <v>2010</v>
      </c>
      <c r="C5" s="21">
        <v>2011</v>
      </c>
      <c r="D5" s="21">
        <v>2012</v>
      </c>
      <c r="E5" s="21">
        <v>2013</v>
      </c>
      <c r="F5" s="21">
        <v>2014</v>
      </c>
      <c r="G5" s="21">
        <v>2015</v>
      </c>
      <c r="H5" s="21">
        <v>2016</v>
      </c>
      <c r="I5" s="21">
        <v>2017</v>
      </c>
      <c r="J5" s="21">
        <v>2018</v>
      </c>
      <c r="K5" s="22" t="s">
        <v>125</v>
      </c>
      <c r="L5" s="23" t="s">
        <v>126</v>
      </c>
      <c r="M5" s="24" t="s">
        <v>2</v>
      </c>
      <c r="N5" s="24" t="s">
        <v>3</v>
      </c>
    </row>
    <row r="6" spans="1:14" ht="15" customHeight="1" x14ac:dyDescent="0.3">
      <c r="A6" s="33" t="s">
        <v>45</v>
      </c>
      <c r="B6" s="199">
        <v>25904</v>
      </c>
      <c r="C6" s="199">
        <v>27089</v>
      </c>
      <c r="D6" s="199">
        <v>28905</v>
      </c>
      <c r="E6" s="199">
        <v>30418</v>
      </c>
      <c r="F6" s="199">
        <v>30364</v>
      </c>
      <c r="G6" s="199">
        <v>32447</v>
      </c>
      <c r="H6" s="199">
        <v>28903</v>
      </c>
      <c r="I6" s="199">
        <v>27348</v>
      </c>
      <c r="J6" s="200">
        <v>24773</v>
      </c>
      <c r="K6" s="201">
        <v>25082</v>
      </c>
      <c r="L6" s="199">
        <f>L7+L8</f>
        <v>24441</v>
      </c>
      <c r="M6" s="165">
        <v>-641</v>
      </c>
      <c r="N6" s="166">
        <v>-2.5556175743561119E-2</v>
      </c>
    </row>
    <row r="7" spans="1:14" ht="15" customHeight="1" x14ac:dyDescent="0.3">
      <c r="A7" s="103" t="s">
        <v>95</v>
      </c>
      <c r="B7" s="181">
        <v>12878</v>
      </c>
      <c r="C7" s="47">
        <v>12596</v>
      </c>
      <c r="D7" s="194">
        <v>13849</v>
      </c>
      <c r="E7" s="194">
        <v>14806</v>
      </c>
      <c r="F7" s="194">
        <v>14056</v>
      </c>
      <c r="G7" s="194">
        <v>15713</v>
      </c>
      <c r="H7" s="194">
        <v>14811</v>
      </c>
      <c r="I7" s="194">
        <v>12921</v>
      </c>
      <c r="J7" s="202">
        <v>13168</v>
      </c>
      <c r="K7" s="203">
        <v>12835</v>
      </c>
      <c r="L7" s="194">
        <v>13882</v>
      </c>
      <c r="M7" s="158">
        <v>1047</v>
      </c>
      <c r="N7" s="159">
        <v>8.1573821581612777E-2</v>
      </c>
    </row>
    <row r="8" spans="1:14" ht="15" customHeight="1" x14ac:dyDescent="0.3">
      <c r="A8" s="104" t="s">
        <v>96</v>
      </c>
      <c r="B8" s="183">
        <v>13026</v>
      </c>
      <c r="C8" s="107">
        <v>14493</v>
      </c>
      <c r="D8" s="184">
        <v>15056</v>
      </c>
      <c r="E8" s="184">
        <v>15612</v>
      </c>
      <c r="F8" s="184">
        <v>16308</v>
      </c>
      <c r="G8" s="184">
        <v>16734</v>
      </c>
      <c r="H8" s="184">
        <v>14092</v>
      </c>
      <c r="I8" s="184">
        <v>14427</v>
      </c>
      <c r="J8" s="204">
        <v>11605</v>
      </c>
      <c r="K8" s="205">
        <v>12247</v>
      </c>
      <c r="L8" s="184">
        <v>10559</v>
      </c>
      <c r="M8" s="162">
        <v>-1688</v>
      </c>
      <c r="N8" s="163">
        <v>-0.13782967257287498</v>
      </c>
    </row>
    <row r="9" spans="1:14" ht="15" customHeight="1" x14ac:dyDescent="0.3">
      <c r="A9" s="33" t="s">
        <v>44</v>
      </c>
      <c r="B9" s="199">
        <v>25959</v>
      </c>
      <c r="C9" s="199">
        <v>27181</v>
      </c>
      <c r="D9" s="199">
        <v>28575</v>
      </c>
      <c r="E9" s="199">
        <v>30030</v>
      </c>
      <c r="F9" s="199">
        <v>29674</v>
      </c>
      <c r="G9" s="199">
        <v>33226</v>
      </c>
      <c r="H9" s="199">
        <v>28677</v>
      </c>
      <c r="I9" s="199">
        <v>28255</v>
      </c>
      <c r="J9" s="199">
        <v>25499</v>
      </c>
      <c r="K9" s="206">
        <v>26449</v>
      </c>
      <c r="L9" s="199">
        <f>L10+L11</f>
        <v>24575</v>
      </c>
      <c r="M9" s="165">
        <v>-1874</v>
      </c>
      <c r="N9" s="166">
        <v>-7.0853340390941058E-2</v>
      </c>
    </row>
    <row r="10" spans="1:14" ht="15" customHeight="1" x14ac:dyDescent="0.3">
      <c r="A10" s="103" t="s">
        <v>95</v>
      </c>
      <c r="B10" s="105">
        <v>13064</v>
      </c>
      <c r="C10" s="105">
        <v>12803</v>
      </c>
      <c r="D10" s="105">
        <v>13519</v>
      </c>
      <c r="E10" s="174">
        <v>14729</v>
      </c>
      <c r="F10" s="105">
        <v>14085</v>
      </c>
      <c r="G10" s="106">
        <v>16077</v>
      </c>
      <c r="H10" s="105">
        <v>14733</v>
      </c>
      <c r="I10" s="106">
        <v>14067</v>
      </c>
      <c r="J10" s="207">
        <v>13632</v>
      </c>
      <c r="K10" s="208">
        <v>13795</v>
      </c>
      <c r="L10" s="105">
        <v>14202</v>
      </c>
      <c r="M10" s="158">
        <v>407</v>
      </c>
      <c r="N10" s="159">
        <v>2.9503443276549475E-2</v>
      </c>
    </row>
    <row r="11" spans="1:14" ht="15" customHeight="1" x14ac:dyDescent="0.3">
      <c r="A11" s="104" t="s">
        <v>96</v>
      </c>
      <c r="B11" s="108">
        <v>12895</v>
      </c>
      <c r="C11" s="204">
        <v>14378</v>
      </c>
      <c r="D11" s="108">
        <v>15056</v>
      </c>
      <c r="E11" s="176">
        <v>15301</v>
      </c>
      <c r="F11" s="108">
        <v>15589</v>
      </c>
      <c r="G11" s="109">
        <v>17149</v>
      </c>
      <c r="H11" s="108">
        <v>13944</v>
      </c>
      <c r="I11" s="109">
        <v>14188</v>
      </c>
      <c r="J11" s="209">
        <v>11867</v>
      </c>
      <c r="K11" s="210">
        <v>12654</v>
      </c>
      <c r="L11" s="108">
        <v>10373</v>
      </c>
      <c r="M11" s="162">
        <v>-2281</v>
      </c>
      <c r="N11" s="163">
        <v>-0.18025920657499606</v>
      </c>
    </row>
    <row r="12" spans="1:14" ht="15" customHeight="1" x14ac:dyDescent="0.3">
      <c r="A12" s="33" t="s">
        <v>43</v>
      </c>
      <c r="B12" s="199">
        <v>2525</v>
      </c>
      <c r="C12" s="199">
        <v>2419</v>
      </c>
      <c r="D12" s="199">
        <v>2685</v>
      </c>
      <c r="E12" s="199">
        <v>2796</v>
      </c>
      <c r="F12" s="199">
        <v>3462</v>
      </c>
      <c r="G12" s="199">
        <v>2607</v>
      </c>
      <c r="H12" s="199">
        <v>2738</v>
      </c>
      <c r="I12" s="199">
        <v>2545</v>
      </c>
      <c r="J12" s="199">
        <v>1784</v>
      </c>
      <c r="K12" s="206">
        <v>2049</v>
      </c>
      <c r="L12" s="199">
        <f>L13+L14</f>
        <v>1826</v>
      </c>
      <c r="M12" s="165">
        <v>-223</v>
      </c>
      <c r="N12" s="166">
        <v>-0.10883357735480723</v>
      </c>
    </row>
    <row r="13" spans="1:14" ht="15" customHeight="1" x14ac:dyDescent="0.3">
      <c r="A13" s="103" t="s">
        <v>95</v>
      </c>
      <c r="B13" s="57">
        <v>1612</v>
      </c>
      <c r="C13" s="57">
        <v>1370</v>
      </c>
      <c r="D13" s="211">
        <v>1676</v>
      </c>
      <c r="E13" s="211">
        <v>1684</v>
      </c>
      <c r="F13" s="211">
        <v>1698</v>
      </c>
      <c r="G13" s="211">
        <v>1250</v>
      </c>
      <c r="H13" s="211">
        <v>1626</v>
      </c>
      <c r="I13" s="211">
        <v>1508</v>
      </c>
      <c r="J13" s="212">
        <v>1085</v>
      </c>
      <c r="K13" s="213">
        <v>1283</v>
      </c>
      <c r="L13" s="212">
        <v>1152</v>
      </c>
      <c r="M13" s="158">
        <v>-131</v>
      </c>
      <c r="N13" s="159">
        <v>-0.10210444271239283</v>
      </c>
    </row>
    <row r="14" spans="1:14" ht="15" customHeight="1" x14ac:dyDescent="0.3">
      <c r="A14" s="104" t="s">
        <v>96</v>
      </c>
      <c r="B14" s="152">
        <v>913</v>
      </c>
      <c r="C14" s="152">
        <v>1049</v>
      </c>
      <c r="D14" s="214">
        <v>1009</v>
      </c>
      <c r="E14" s="214">
        <v>1112</v>
      </c>
      <c r="F14" s="214">
        <v>1764</v>
      </c>
      <c r="G14" s="214">
        <v>1357</v>
      </c>
      <c r="H14" s="214">
        <v>1112</v>
      </c>
      <c r="I14" s="214">
        <v>1937</v>
      </c>
      <c r="J14" s="215">
        <v>699</v>
      </c>
      <c r="K14" s="216">
        <v>766</v>
      </c>
      <c r="L14" s="215">
        <v>674</v>
      </c>
      <c r="M14" s="162">
        <v>-92</v>
      </c>
      <c r="N14" s="163">
        <v>-0.12010443864229765</v>
      </c>
    </row>
    <row r="15" spans="1:14" ht="15" customHeight="1" x14ac:dyDescent="0.35">
      <c r="A15" s="319" t="s">
        <v>197</v>
      </c>
      <c r="B15" s="30"/>
      <c r="C15" s="30"/>
      <c r="D15" s="30"/>
      <c r="E15" s="30"/>
      <c r="F15" s="30"/>
      <c r="G15" s="30"/>
      <c r="H15" s="30"/>
      <c r="I15" s="30"/>
      <c r="J15" s="30"/>
      <c r="K15" s="26"/>
      <c r="L15" s="26"/>
      <c r="M15" s="31"/>
      <c r="N15" s="32"/>
    </row>
    <row r="16" spans="1:14" s="242" customFormat="1" ht="15" customHeight="1" x14ac:dyDescent="0.35">
      <c r="A16" s="319"/>
      <c r="B16" s="30"/>
      <c r="C16" s="30"/>
      <c r="D16" s="30"/>
      <c r="E16" s="30"/>
      <c r="F16" s="30"/>
      <c r="G16" s="30"/>
      <c r="H16" s="30"/>
      <c r="I16" s="30"/>
      <c r="J16" s="30"/>
      <c r="K16" s="26"/>
      <c r="L16" s="26"/>
      <c r="M16" s="31"/>
      <c r="N16" s="32"/>
    </row>
    <row r="17" spans="1:15" ht="15" customHeight="1" x14ac:dyDescent="0.3">
      <c r="A17" s="33" t="s">
        <v>26</v>
      </c>
      <c r="B17" s="243"/>
      <c r="C17" s="243"/>
      <c r="D17" s="243"/>
      <c r="E17" s="243"/>
      <c r="F17" s="243"/>
      <c r="G17" s="243"/>
      <c r="H17" s="243"/>
      <c r="I17" s="243"/>
      <c r="J17" s="243"/>
      <c r="K17" s="243"/>
      <c r="L17" s="243"/>
      <c r="M17" s="243"/>
      <c r="N17" s="243"/>
    </row>
    <row r="18" spans="1:15" ht="27" customHeight="1" x14ac:dyDescent="0.35">
      <c r="A18" s="341" t="s">
        <v>138</v>
      </c>
      <c r="B18" s="341"/>
      <c r="C18" s="341"/>
      <c r="D18" s="341"/>
      <c r="E18" s="341"/>
      <c r="F18" s="341"/>
      <c r="G18" s="341"/>
      <c r="H18" s="341"/>
      <c r="I18" s="341"/>
      <c r="J18" s="341"/>
      <c r="K18" s="341"/>
      <c r="L18" s="341"/>
      <c r="M18" s="341"/>
      <c r="N18" s="341"/>
      <c r="O18" s="25"/>
    </row>
    <row r="19" spans="1:15" ht="41" customHeight="1" x14ac:dyDescent="0.35">
      <c r="A19" s="359" t="s">
        <v>68</v>
      </c>
      <c r="B19" s="359"/>
      <c r="C19" s="359"/>
      <c r="D19" s="359"/>
      <c r="E19" s="359"/>
      <c r="F19" s="359"/>
      <c r="G19" s="359"/>
      <c r="H19" s="359"/>
      <c r="I19" s="359"/>
      <c r="J19" s="359"/>
      <c r="K19" s="359"/>
      <c r="L19" s="359"/>
      <c r="M19" s="359"/>
      <c r="N19" s="359"/>
    </row>
    <row r="20" spans="1:15" ht="28" customHeight="1" x14ac:dyDescent="0.35">
      <c r="A20" s="341" t="s">
        <v>139</v>
      </c>
      <c r="B20" s="341"/>
      <c r="C20" s="341"/>
      <c r="D20" s="341"/>
      <c r="E20" s="341"/>
      <c r="F20" s="341"/>
      <c r="G20" s="341"/>
      <c r="H20" s="341"/>
      <c r="I20" s="341"/>
      <c r="J20" s="341"/>
      <c r="K20" s="341"/>
      <c r="L20" s="341"/>
      <c r="M20" s="341"/>
      <c r="N20" s="341"/>
    </row>
    <row r="21" spans="1:15" ht="26" customHeight="1" x14ac:dyDescent="0.35">
      <c r="A21" s="360" t="s">
        <v>214</v>
      </c>
      <c r="B21" s="360"/>
      <c r="C21" s="360"/>
      <c r="D21" s="360"/>
      <c r="E21" s="360"/>
      <c r="F21" s="360"/>
      <c r="G21" s="360"/>
      <c r="H21" s="360"/>
      <c r="I21" s="360"/>
      <c r="J21" s="360"/>
      <c r="K21" s="360"/>
      <c r="L21" s="360"/>
      <c r="M21" s="360"/>
      <c r="N21" s="360"/>
    </row>
    <row r="22" spans="1:15" ht="18.5" customHeight="1" x14ac:dyDescent="0.35">
      <c r="A22" s="244" t="s">
        <v>216</v>
      </c>
      <c r="B22" s="258"/>
      <c r="C22" s="258"/>
      <c r="D22" s="258"/>
      <c r="E22" s="258"/>
      <c r="F22" s="258"/>
      <c r="G22" s="258"/>
      <c r="H22" s="258"/>
      <c r="I22" s="258"/>
      <c r="J22" s="258"/>
      <c r="K22" s="258"/>
      <c r="L22" s="258"/>
      <c r="M22" s="258"/>
      <c r="N22" s="258"/>
    </row>
    <row r="23" spans="1:15" ht="17.149999999999999" customHeight="1" x14ac:dyDescent="0.35">
      <c r="A23" s="244" t="s">
        <v>217</v>
      </c>
    </row>
    <row r="24" spans="1:15" ht="13" x14ac:dyDescent="0.35">
      <c r="A24" s="341" t="s">
        <v>218</v>
      </c>
      <c r="B24" s="341"/>
      <c r="C24" s="341"/>
      <c r="D24" s="341"/>
      <c r="E24" s="341"/>
      <c r="F24" s="341"/>
      <c r="G24" s="341"/>
      <c r="H24" s="341"/>
      <c r="I24" s="341"/>
      <c r="J24" s="341"/>
    </row>
    <row r="26" spans="1:15" ht="15" customHeight="1" x14ac:dyDescent="0.35">
      <c r="A26" s="311" t="s">
        <v>212</v>
      </c>
    </row>
  </sheetData>
  <mergeCells count="8">
    <mergeCell ref="B4:J4"/>
    <mergeCell ref="K4:L4"/>
    <mergeCell ref="M4:N4"/>
    <mergeCell ref="A24:J24"/>
    <mergeCell ref="A18:N18"/>
    <mergeCell ref="A19:N19"/>
    <mergeCell ref="A20:N20"/>
    <mergeCell ref="A21:N21"/>
  </mergeCells>
  <hyperlinks>
    <hyperlink ref="A15" r:id="rId1" xr:uid="{00000000-0004-0000-0300-000000000000}"/>
    <hyperlink ref="A26" location="Contents!A1" display="Back to contents" xr:uid="{C3D55EF9-BB4D-4276-B295-AF1AC4B8218A}"/>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1"/>
  <sheetViews>
    <sheetView zoomScaleNormal="100" workbookViewId="0"/>
  </sheetViews>
  <sheetFormatPr defaultColWidth="9.1796875" defaultRowHeight="15" customHeight="1" x14ac:dyDescent="0.35"/>
  <cols>
    <col min="1" max="1" width="36.453125" style="17" customWidth="1"/>
    <col min="2" max="14" width="8.81640625" style="17" customWidth="1"/>
    <col min="15" max="16384" width="9.1796875" style="17"/>
  </cols>
  <sheetData>
    <row r="1" spans="1:14" ht="17.5" customHeight="1" x14ac:dyDescent="0.35">
      <c r="A1" s="301" t="s">
        <v>220</v>
      </c>
      <c r="B1" s="62"/>
      <c r="C1" s="62"/>
      <c r="D1" s="62"/>
      <c r="E1" s="62"/>
      <c r="F1" s="62"/>
      <c r="G1" s="62"/>
      <c r="H1" s="62"/>
      <c r="I1" s="62"/>
      <c r="J1" s="62"/>
    </row>
    <row r="2" spans="1:14" ht="9" customHeight="1" x14ac:dyDescent="0.35"/>
    <row r="3" spans="1:14" ht="14.5" customHeight="1" x14ac:dyDescent="0.35">
      <c r="N3" s="18" t="s">
        <v>0</v>
      </c>
    </row>
    <row r="4" spans="1:14" ht="15" customHeight="1" x14ac:dyDescent="0.35">
      <c r="A4" s="362"/>
      <c r="B4" s="364" t="s">
        <v>184</v>
      </c>
      <c r="C4" s="364"/>
      <c r="D4" s="364"/>
      <c r="E4" s="364"/>
      <c r="F4" s="364"/>
      <c r="G4" s="364"/>
      <c r="H4" s="364"/>
      <c r="I4" s="121"/>
      <c r="J4" s="121"/>
      <c r="K4" s="365" t="s">
        <v>66</v>
      </c>
      <c r="L4" s="366"/>
      <c r="M4" s="358" t="s">
        <v>67</v>
      </c>
      <c r="N4" s="358"/>
    </row>
    <row r="5" spans="1:14" ht="15" customHeight="1" x14ac:dyDescent="0.35">
      <c r="A5" s="363"/>
      <c r="B5" s="21">
        <v>2010</v>
      </c>
      <c r="C5" s="21">
        <v>2011</v>
      </c>
      <c r="D5" s="21">
        <v>2012</v>
      </c>
      <c r="E5" s="21">
        <v>2013</v>
      </c>
      <c r="F5" s="21">
        <v>2014</v>
      </c>
      <c r="G5" s="21">
        <v>2015</v>
      </c>
      <c r="H5" s="21">
        <v>2016</v>
      </c>
      <c r="I5" s="21">
        <v>2017</v>
      </c>
      <c r="J5" s="21">
        <v>2018</v>
      </c>
      <c r="K5" s="22" t="s">
        <v>125</v>
      </c>
      <c r="L5" s="23" t="s">
        <v>126</v>
      </c>
      <c r="M5" s="34" t="s">
        <v>2</v>
      </c>
      <c r="N5" s="34" t="s">
        <v>3</v>
      </c>
    </row>
    <row r="6" spans="1:14" ht="15" customHeight="1" x14ac:dyDescent="0.3">
      <c r="A6" s="35" t="s">
        <v>4</v>
      </c>
      <c r="B6" s="179">
        <v>16526</v>
      </c>
      <c r="C6" s="179">
        <v>18567</v>
      </c>
      <c r="D6" s="179">
        <v>21679</v>
      </c>
      <c r="E6" s="179">
        <v>25854</v>
      </c>
      <c r="F6" s="179">
        <v>25358</v>
      </c>
      <c r="G6" s="164">
        <v>27203</v>
      </c>
      <c r="H6" s="164">
        <v>24232</v>
      </c>
      <c r="I6" s="164">
        <v>22787</v>
      </c>
      <c r="J6" s="164">
        <v>18809</v>
      </c>
      <c r="K6" s="180">
        <v>19237</v>
      </c>
      <c r="L6" s="164">
        <f>SUM(L7:L19)</f>
        <v>18487</v>
      </c>
      <c r="M6" s="165">
        <v>-750</v>
      </c>
      <c r="N6" s="166">
        <v>-3.8987368092737951E-2</v>
      </c>
    </row>
    <row r="7" spans="1:14" ht="15" customHeight="1" x14ac:dyDescent="0.3">
      <c r="A7" s="39" t="s">
        <v>5</v>
      </c>
      <c r="B7" s="181">
        <v>2160</v>
      </c>
      <c r="C7" s="40">
        <v>2857</v>
      </c>
      <c r="D7" s="182">
        <v>3359</v>
      </c>
      <c r="E7" s="182">
        <v>4448</v>
      </c>
      <c r="F7" s="182">
        <v>3798</v>
      </c>
      <c r="G7" s="157">
        <v>3913</v>
      </c>
      <c r="H7" s="157">
        <v>3455</v>
      </c>
      <c r="I7" s="157">
        <v>4261</v>
      </c>
      <c r="J7" s="157">
        <v>3130</v>
      </c>
      <c r="K7" s="177">
        <v>3152</v>
      </c>
      <c r="L7" s="157">
        <v>3200</v>
      </c>
      <c r="M7" s="158">
        <v>48</v>
      </c>
      <c r="N7" s="159">
        <v>1.5228426395939087E-2</v>
      </c>
    </row>
    <row r="8" spans="1:14" ht="15" customHeight="1" x14ac:dyDescent="0.3">
      <c r="A8" s="39" t="s">
        <v>6</v>
      </c>
      <c r="B8" s="181">
        <v>1746</v>
      </c>
      <c r="C8" s="40">
        <v>2589</v>
      </c>
      <c r="D8" s="182">
        <v>1965</v>
      </c>
      <c r="E8" s="182">
        <v>2133</v>
      </c>
      <c r="F8" s="182">
        <v>1978</v>
      </c>
      <c r="G8" s="157">
        <v>2756</v>
      </c>
      <c r="H8" s="157">
        <v>2636</v>
      </c>
      <c r="I8" s="157">
        <v>2785</v>
      </c>
      <c r="J8" s="157">
        <v>2174</v>
      </c>
      <c r="K8" s="177">
        <v>2619</v>
      </c>
      <c r="L8" s="157">
        <v>245</v>
      </c>
      <c r="M8" s="158">
        <v>-2374</v>
      </c>
      <c r="N8" s="159">
        <v>-0.90645284459717446</v>
      </c>
    </row>
    <row r="9" spans="1:14" ht="15" customHeight="1" x14ac:dyDescent="0.3">
      <c r="A9" s="39" t="s">
        <v>7</v>
      </c>
      <c r="B9" s="42" t="s">
        <v>9</v>
      </c>
      <c r="C9" s="42" t="s">
        <v>9</v>
      </c>
      <c r="D9" s="182">
        <v>2240</v>
      </c>
      <c r="E9" s="182">
        <v>4007</v>
      </c>
      <c r="F9" s="182">
        <v>2911</v>
      </c>
      <c r="G9" s="157">
        <v>2941</v>
      </c>
      <c r="H9" s="157">
        <v>2986</v>
      </c>
      <c r="I9" s="157">
        <v>1834</v>
      </c>
      <c r="J9" s="157">
        <v>2094</v>
      </c>
      <c r="K9" s="177">
        <v>1832</v>
      </c>
      <c r="L9" s="157">
        <v>2329</v>
      </c>
      <c r="M9" s="158">
        <v>497</v>
      </c>
      <c r="N9" s="159">
        <v>0.27128820960698691</v>
      </c>
    </row>
    <row r="10" spans="1:14" ht="15" customHeight="1" x14ac:dyDescent="0.3">
      <c r="A10" s="39" t="s">
        <v>8</v>
      </c>
      <c r="B10" s="181">
        <v>947</v>
      </c>
      <c r="C10" s="40">
        <v>1725</v>
      </c>
      <c r="D10" s="182">
        <v>2610</v>
      </c>
      <c r="E10" s="182">
        <v>2915</v>
      </c>
      <c r="F10" s="182">
        <v>3386</v>
      </c>
      <c r="G10" s="157">
        <v>2781</v>
      </c>
      <c r="H10" s="157" t="s">
        <v>9</v>
      </c>
      <c r="I10" s="157" t="s">
        <v>9</v>
      </c>
      <c r="J10" s="157" t="s">
        <v>9</v>
      </c>
      <c r="K10" s="177" t="s">
        <v>9</v>
      </c>
      <c r="L10" s="157" t="s">
        <v>9</v>
      </c>
      <c r="M10" s="158" t="s">
        <v>9</v>
      </c>
      <c r="N10" s="159" t="s">
        <v>9</v>
      </c>
    </row>
    <row r="11" spans="1:14" ht="15" customHeight="1" x14ac:dyDescent="0.3">
      <c r="A11" s="39" t="s">
        <v>10</v>
      </c>
      <c r="B11" s="181">
        <v>1432</v>
      </c>
      <c r="C11" s="40">
        <v>1481</v>
      </c>
      <c r="D11" s="182">
        <v>1431</v>
      </c>
      <c r="E11" s="182">
        <v>1626</v>
      </c>
      <c r="F11" s="182">
        <v>1296</v>
      </c>
      <c r="G11" s="157">
        <v>1463</v>
      </c>
      <c r="H11" s="157">
        <v>1236</v>
      </c>
      <c r="I11" s="157">
        <v>1669</v>
      </c>
      <c r="J11" s="157">
        <v>1210</v>
      </c>
      <c r="K11" s="177">
        <v>1389</v>
      </c>
      <c r="L11" s="157">
        <v>969</v>
      </c>
      <c r="M11" s="158">
        <v>-420</v>
      </c>
      <c r="N11" s="159">
        <v>-0.30237580993520519</v>
      </c>
    </row>
    <row r="12" spans="1:14" ht="15" customHeight="1" x14ac:dyDescent="0.3">
      <c r="A12" s="39" t="s">
        <v>11</v>
      </c>
      <c r="B12" s="181">
        <v>1996</v>
      </c>
      <c r="C12" s="40">
        <v>3493</v>
      </c>
      <c r="D12" s="182">
        <v>2742</v>
      </c>
      <c r="E12" s="182">
        <v>2412</v>
      </c>
      <c r="F12" s="182">
        <v>2430</v>
      </c>
      <c r="G12" s="157">
        <v>2182</v>
      </c>
      <c r="H12" s="157">
        <v>2503</v>
      </c>
      <c r="I12" s="157">
        <v>1735</v>
      </c>
      <c r="J12" s="157">
        <v>2474</v>
      </c>
      <c r="K12" s="177">
        <v>2117</v>
      </c>
      <c r="L12" s="157">
        <v>3616</v>
      </c>
      <c r="M12" s="158">
        <v>1499</v>
      </c>
      <c r="N12" s="159">
        <v>0.7080774681152574</v>
      </c>
    </row>
    <row r="13" spans="1:14" ht="15" customHeight="1" x14ac:dyDescent="0.3">
      <c r="A13" s="39" t="s">
        <v>12</v>
      </c>
      <c r="B13" s="181">
        <v>217</v>
      </c>
      <c r="C13" s="40">
        <v>223</v>
      </c>
      <c r="D13" s="182">
        <v>277</v>
      </c>
      <c r="E13" s="182">
        <v>333</v>
      </c>
      <c r="F13" s="182">
        <v>711</v>
      </c>
      <c r="G13" s="157">
        <v>351</v>
      </c>
      <c r="H13" s="157" t="s">
        <v>9</v>
      </c>
      <c r="I13" s="157" t="s">
        <v>9</v>
      </c>
      <c r="J13" s="157" t="s">
        <v>9</v>
      </c>
      <c r="K13" s="177" t="s">
        <v>9</v>
      </c>
      <c r="L13" s="157" t="s">
        <v>9</v>
      </c>
      <c r="M13" s="158" t="s">
        <v>9</v>
      </c>
      <c r="N13" s="159" t="s">
        <v>9</v>
      </c>
    </row>
    <row r="14" spans="1:14" ht="15" customHeight="1" x14ac:dyDescent="0.3">
      <c r="A14" s="39" t="s">
        <v>130</v>
      </c>
      <c r="B14" s="181">
        <v>261</v>
      </c>
      <c r="C14" s="40">
        <v>278</v>
      </c>
      <c r="D14" s="43" t="s">
        <v>9</v>
      </c>
      <c r="E14" s="43" t="s">
        <v>9</v>
      </c>
      <c r="F14" s="43" t="s">
        <v>9</v>
      </c>
      <c r="G14" s="43" t="s">
        <v>9</v>
      </c>
      <c r="H14" s="43" t="s">
        <v>9</v>
      </c>
      <c r="I14" s="43" t="s">
        <v>9</v>
      </c>
      <c r="J14" s="43" t="s">
        <v>9</v>
      </c>
      <c r="K14" s="44" t="s">
        <v>9</v>
      </c>
      <c r="L14" s="45" t="s">
        <v>9</v>
      </c>
      <c r="M14" s="158" t="s">
        <v>9</v>
      </c>
      <c r="N14" s="159" t="s">
        <v>9</v>
      </c>
    </row>
    <row r="15" spans="1:14" ht="15" customHeight="1" x14ac:dyDescent="0.3">
      <c r="A15" s="39" t="s">
        <v>13</v>
      </c>
      <c r="B15" s="46" t="s">
        <v>9</v>
      </c>
      <c r="C15" s="40">
        <v>902</v>
      </c>
      <c r="D15" s="182">
        <v>1989</v>
      </c>
      <c r="E15" s="182">
        <v>2982</v>
      </c>
      <c r="F15" s="182">
        <v>2694</v>
      </c>
      <c r="G15" s="157">
        <v>2437</v>
      </c>
      <c r="H15" s="157">
        <v>2888</v>
      </c>
      <c r="I15" s="157">
        <v>2957</v>
      </c>
      <c r="J15" s="157">
        <v>2667</v>
      </c>
      <c r="K15" s="177">
        <v>2717</v>
      </c>
      <c r="L15" s="157">
        <v>2695</v>
      </c>
      <c r="M15" s="158">
        <v>-22</v>
      </c>
      <c r="N15" s="159">
        <v>-8.0971659919028341E-3</v>
      </c>
    </row>
    <row r="16" spans="1:14" ht="15" customHeight="1" x14ac:dyDescent="0.3">
      <c r="A16" s="39" t="s">
        <v>128</v>
      </c>
      <c r="B16" s="46">
        <v>2659</v>
      </c>
      <c r="C16" s="40" t="s">
        <v>9</v>
      </c>
      <c r="D16" s="43" t="s">
        <v>9</v>
      </c>
      <c r="E16" s="43" t="s">
        <v>9</v>
      </c>
      <c r="F16" s="43" t="s">
        <v>9</v>
      </c>
      <c r="G16" s="157" t="s">
        <v>9</v>
      </c>
      <c r="H16" s="157" t="s">
        <v>9</v>
      </c>
      <c r="I16" s="157" t="s">
        <v>9</v>
      </c>
      <c r="J16" s="157" t="s">
        <v>9</v>
      </c>
      <c r="K16" s="177" t="s">
        <v>9</v>
      </c>
      <c r="L16" s="157" t="s">
        <v>9</v>
      </c>
      <c r="M16" s="158" t="s">
        <v>9</v>
      </c>
      <c r="N16" s="159" t="s">
        <v>9</v>
      </c>
    </row>
    <row r="17" spans="1:14" ht="15" customHeight="1" x14ac:dyDescent="0.3">
      <c r="A17" s="39" t="s">
        <v>14</v>
      </c>
      <c r="B17" s="46" t="s">
        <v>9</v>
      </c>
      <c r="C17" s="46" t="s">
        <v>9</v>
      </c>
      <c r="D17" s="46" t="s">
        <v>9</v>
      </c>
      <c r="E17" s="46" t="s">
        <v>9</v>
      </c>
      <c r="F17" s="46">
        <v>522</v>
      </c>
      <c r="G17" s="157">
        <v>2657</v>
      </c>
      <c r="H17" s="157">
        <v>3571</v>
      </c>
      <c r="I17" s="157">
        <v>2714</v>
      </c>
      <c r="J17" s="157" t="s">
        <v>9</v>
      </c>
      <c r="K17" s="177">
        <v>265</v>
      </c>
      <c r="L17" s="157" t="s">
        <v>9</v>
      </c>
      <c r="M17" s="158" t="s">
        <v>9</v>
      </c>
      <c r="N17" s="159" t="s">
        <v>9</v>
      </c>
    </row>
    <row r="18" spans="1:14" ht="15" customHeight="1" x14ac:dyDescent="0.3">
      <c r="A18" s="39" t="s">
        <v>15</v>
      </c>
      <c r="B18" s="181">
        <v>2044</v>
      </c>
      <c r="C18" s="47">
        <v>2061</v>
      </c>
      <c r="D18" s="182">
        <v>1532</v>
      </c>
      <c r="E18" s="182">
        <v>1550</v>
      </c>
      <c r="F18" s="182">
        <v>1965</v>
      </c>
      <c r="G18" s="157">
        <v>1753</v>
      </c>
      <c r="H18" s="157">
        <v>1312</v>
      </c>
      <c r="I18" s="157">
        <v>1148</v>
      </c>
      <c r="J18" s="157">
        <v>1628</v>
      </c>
      <c r="K18" s="177">
        <v>1709</v>
      </c>
      <c r="L18" s="157">
        <v>1698</v>
      </c>
      <c r="M18" s="158">
        <v>-11</v>
      </c>
      <c r="N18" s="159">
        <v>-6.436512580456407E-3</v>
      </c>
    </row>
    <row r="19" spans="1:14" ht="15" customHeight="1" x14ac:dyDescent="0.3">
      <c r="A19" s="48" t="s">
        <v>16</v>
      </c>
      <c r="B19" s="183">
        <v>3064</v>
      </c>
      <c r="C19" s="107">
        <v>2958</v>
      </c>
      <c r="D19" s="184">
        <v>3534</v>
      </c>
      <c r="E19" s="184">
        <v>3448</v>
      </c>
      <c r="F19" s="184">
        <v>3667</v>
      </c>
      <c r="G19" s="161">
        <v>3969</v>
      </c>
      <c r="H19" s="161">
        <v>3645</v>
      </c>
      <c r="I19" s="161">
        <v>3684</v>
      </c>
      <c r="J19" s="161">
        <v>3432</v>
      </c>
      <c r="K19" s="178">
        <v>3437</v>
      </c>
      <c r="L19" s="161">
        <v>3735</v>
      </c>
      <c r="M19" s="162">
        <v>298</v>
      </c>
      <c r="N19" s="163">
        <v>8.6703520512074486E-2</v>
      </c>
    </row>
    <row r="20" spans="1:14" ht="15" customHeight="1" x14ac:dyDescent="0.3">
      <c r="A20" s="35" t="s">
        <v>20</v>
      </c>
      <c r="B20" s="164">
        <v>9378</v>
      </c>
      <c r="C20" s="164">
        <v>8468</v>
      </c>
      <c r="D20" s="164">
        <v>7017</v>
      </c>
      <c r="E20" s="164">
        <v>4400</v>
      </c>
      <c r="F20" s="164">
        <v>4952</v>
      </c>
      <c r="G20" s="164">
        <v>5177</v>
      </c>
      <c r="H20" s="164">
        <v>4626</v>
      </c>
      <c r="I20" s="164">
        <v>2836</v>
      </c>
      <c r="J20" s="164">
        <v>2757</v>
      </c>
      <c r="K20" s="180">
        <v>2475</v>
      </c>
      <c r="L20" s="164">
        <f>SUM(L21:L25)</f>
        <v>3045</v>
      </c>
      <c r="M20" s="165">
        <v>570</v>
      </c>
      <c r="N20" s="166">
        <v>0.23030303030303031</v>
      </c>
    </row>
    <row r="21" spans="1:14" ht="15" customHeight="1" x14ac:dyDescent="0.3">
      <c r="A21" s="308" t="s">
        <v>183</v>
      </c>
      <c r="B21" s="181">
        <v>6491</v>
      </c>
      <c r="C21" s="47">
        <v>5824</v>
      </c>
      <c r="D21" s="182">
        <v>4076</v>
      </c>
      <c r="E21" s="182">
        <v>1595</v>
      </c>
      <c r="F21" s="182">
        <v>1958</v>
      </c>
      <c r="G21" s="157">
        <v>1949</v>
      </c>
      <c r="H21" s="157">
        <v>1626</v>
      </c>
      <c r="I21" s="157">
        <v>1735</v>
      </c>
      <c r="J21" s="157">
        <v>1524</v>
      </c>
      <c r="K21" s="177">
        <v>1513</v>
      </c>
      <c r="L21" s="157">
        <v>1449</v>
      </c>
      <c r="M21" s="158">
        <v>-64</v>
      </c>
      <c r="N21" s="159">
        <v>-4.230006609385327E-2</v>
      </c>
    </row>
    <row r="22" spans="1:14" ht="15" customHeight="1" x14ac:dyDescent="0.3">
      <c r="A22" s="39" t="s">
        <v>129</v>
      </c>
      <c r="B22" s="181">
        <v>505</v>
      </c>
      <c r="C22" s="47" t="s">
        <v>9</v>
      </c>
      <c r="D22" s="43" t="s">
        <v>9</v>
      </c>
      <c r="E22" s="43" t="s">
        <v>9</v>
      </c>
      <c r="F22" s="43" t="s">
        <v>9</v>
      </c>
      <c r="G22" s="157" t="s">
        <v>9</v>
      </c>
      <c r="H22" s="157" t="s">
        <v>9</v>
      </c>
      <c r="I22" s="157" t="s">
        <v>9</v>
      </c>
      <c r="J22" s="157" t="s">
        <v>9</v>
      </c>
      <c r="K22" s="177" t="s">
        <v>9</v>
      </c>
      <c r="L22" s="157" t="s">
        <v>9</v>
      </c>
      <c r="M22" s="158" t="s">
        <v>9</v>
      </c>
      <c r="N22" s="159" t="s">
        <v>9</v>
      </c>
    </row>
    <row r="23" spans="1:14" ht="15" customHeight="1" x14ac:dyDescent="0.3">
      <c r="A23" s="39" t="s">
        <v>21</v>
      </c>
      <c r="B23" s="47" t="s">
        <v>9</v>
      </c>
      <c r="C23" s="47">
        <v>246</v>
      </c>
      <c r="D23" s="182">
        <v>446</v>
      </c>
      <c r="E23" s="182">
        <v>526</v>
      </c>
      <c r="F23" s="182">
        <v>629</v>
      </c>
      <c r="G23" s="157">
        <v>739</v>
      </c>
      <c r="H23" s="157">
        <v>682</v>
      </c>
      <c r="I23" s="157">
        <v>534</v>
      </c>
      <c r="J23" s="157">
        <v>488</v>
      </c>
      <c r="K23" s="177">
        <v>538</v>
      </c>
      <c r="L23" s="157">
        <v>452</v>
      </c>
      <c r="M23" s="158">
        <v>-86</v>
      </c>
      <c r="N23" s="159">
        <v>-0.15985130111524162</v>
      </c>
    </row>
    <row r="24" spans="1:14" ht="15" customHeight="1" x14ac:dyDescent="0.3">
      <c r="A24" s="39" t="s">
        <v>22</v>
      </c>
      <c r="B24" s="47" t="s">
        <v>9</v>
      </c>
      <c r="C24" s="47" t="s">
        <v>9</v>
      </c>
      <c r="D24" s="47" t="s">
        <v>9</v>
      </c>
      <c r="E24" s="47" t="s">
        <v>9</v>
      </c>
      <c r="F24" s="47" t="s">
        <v>9</v>
      </c>
      <c r="G24" s="157" t="s">
        <v>9</v>
      </c>
      <c r="H24" s="157" t="s">
        <v>9</v>
      </c>
      <c r="I24" s="157" t="s">
        <v>9</v>
      </c>
      <c r="J24" s="157">
        <v>745</v>
      </c>
      <c r="K24" s="177">
        <v>424</v>
      </c>
      <c r="L24" s="157">
        <v>1144</v>
      </c>
      <c r="M24" s="158">
        <v>720</v>
      </c>
      <c r="N24" s="159">
        <v>1.6981132075471699</v>
      </c>
    </row>
    <row r="25" spans="1:14" ht="15" customHeight="1" x14ac:dyDescent="0.3">
      <c r="A25" s="48" t="s">
        <v>23</v>
      </c>
      <c r="B25" s="181">
        <v>2382</v>
      </c>
      <c r="C25" s="47">
        <v>2398</v>
      </c>
      <c r="D25" s="182">
        <v>2495</v>
      </c>
      <c r="E25" s="182">
        <v>2279</v>
      </c>
      <c r="F25" s="182">
        <v>2365</v>
      </c>
      <c r="G25" s="161">
        <v>2489</v>
      </c>
      <c r="H25" s="161">
        <v>2318</v>
      </c>
      <c r="I25" s="161">
        <v>567</v>
      </c>
      <c r="J25" s="161">
        <v>0</v>
      </c>
      <c r="K25" s="178" t="s">
        <v>9</v>
      </c>
      <c r="L25" s="161" t="s">
        <v>9</v>
      </c>
      <c r="M25" s="162" t="s">
        <v>9</v>
      </c>
      <c r="N25" s="163" t="s">
        <v>9</v>
      </c>
    </row>
    <row r="26" spans="1:14" ht="15" customHeight="1" x14ac:dyDescent="0.3">
      <c r="A26" s="49" t="s">
        <v>17</v>
      </c>
      <c r="B26" s="185" t="s">
        <v>9</v>
      </c>
      <c r="C26" s="185">
        <v>54</v>
      </c>
      <c r="D26" s="185">
        <v>209</v>
      </c>
      <c r="E26" s="185">
        <v>164</v>
      </c>
      <c r="F26" s="185">
        <v>54</v>
      </c>
      <c r="G26" s="185">
        <v>67</v>
      </c>
      <c r="H26" s="185">
        <v>45</v>
      </c>
      <c r="I26" s="185">
        <v>34</v>
      </c>
      <c r="J26" s="185">
        <v>62</v>
      </c>
      <c r="K26" s="186">
        <v>64</v>
      </c>
      <c r="L26" s="185">
        <f>SUM(L27:L28)</f>
        <v>46</v>
      </c>
      <c r="M26" s="165">
        <v>-18</v>
      </c>
      <c r="N26" s="166">
        <v>-0.28125</v>
      </c>
    </row>
    <row r="27" spans="1:14" ht="15" customHeight="1" x14ac:dyDescent="0.3">
      <c r="A27" s="39" t="s">
        <v>39</v>
      </c>
      <c r="B27" s="47" t="s">
        <v>9</v>
      </c>
      <c r="C27" s="47">
        <v>54</v>
      </c>
      <c r="D27" s="182">
        <v>209</v>
      </c>
      <c r="E27" s="182">
        <v>164</v>
      </c>
      <c r="F27" s="182">
        <v>54</v>
      </c>
      <c r="G27" s="157">
        <v>67</v>
      </c>
      <c r="H27" s="157">
        <v>45</v>
      </c>
      <c r="I27" s="157" t="s">
        <v>9</v>
      </c>
      <c r="J27" s="157" t="s">
        <v>9</v>
      </c>
      <c r="K27" s="177" t="s">
        <v>9</v>
      </c>
      <c r="L27" s="157" t="s">
        <v>9</v>
      </c>
      <c r="M27" s="158" t="s">
        <v>9</v>
      </c>
      <c r="N27" s="159" t="s">
        <v>9</v>
      </c>
    </row>
    <row r="28" spans="1:14" ht="15" customHeight="1" x14ac:dyDescent="0.3">
      <c r="A28" s="48" t="s">
        <v>19</v>
      </c>
      <c r="B28" s="161" t="s">
        <v>9</v>
      </c>
      <c r="C28" s="161" t="s">
        <v>9</v>
      </c>
      <c r="D28" s="161" t="s">
        <v>9</v>
      </c>
      <c r="E28" s="161" t="s">
        <v>9</v>
      </c>
      <c r="F28" s="162" t="s">
        <v>9</v>
      </c>
      <c r="G28" s="163" t="s">
        <v>9</v>
      </c>
      <c r="H28" s="161" t="s">
        <v>9</v>
      </c>
      <c r="I28" s="161">
        <v>34</v>
      </c>
      <c r="J28" s="161">
        <v>62</v>
      </c>
      <c r="K28" s="178">
        <v>64</v>
      </c>
      <c r="L28" s="161">
        <v>46</v>
      </c>
      <c r="M28" s="162">
        <v>-18</v>
      </c>
      <c r="N28" s="163">
        <v>-0.28125</v>
      </c>
    </row>
    <row r="29" spans="1:14" ht="15" customHeight="1" x14ac:dyDescent="0.3">
      <c r="A29" s="50" t="s">
        <v>69</v>
      </c>
      <c r="B29" s="168" t="s">
        <v>24</v>
      </c>
      <c r="C29" s="168" t="s">
        <v>24</v>
      </c>
      <c r="D29" s="168" t="s">
        <v>24</v>
      </c>
      <c r="E29" s="168" t="s">
        <v>24</v>
      </c>
      <c r="F29" s="168" t="s">
        <v>24</v>
      </c>
      <c r="G29" s="168" t="s">
        <v>24</v>
      </c>
      <c r="H29" s="168" t="s">
        <v>24</v>
      </c>
      <c r="I29" s="168">
        <v>1691</v>
      </c>
      <c r="J29" s="168">
        <v>3145</v>
      </c>
      <c r="K29" s="187">
        <v>3306</v>
      </c>
      <c r="L29" s="168">
        <v>2863</v>
      </c>
      <c r="M29" s="165">
        <v>-443</v>
      </c>
      <c r="N29" s="166">
        <v>-0.13399879007864487</v>
      </c>
    </row>
    <row r="30" spans="1:14" ht="15" customHeight="1" x14ac:dyDescent="0.3">
      <c r="A30" s="50" t="s">
        <v>40</v>
      </c>
      <c r="B30" s="168">
        <v>25904</v>
      </c>
      <c r="C30" s="168">
        <v>27089</v>
      </c>
      <c r="D30" s="168">
        <v>28905</v>
      </c>
      <c r="E30" s="168">
        <v>30418</v>
      </c>
      <c r="F30" s="168">
        <v>30364</v>
      </c>
      <c r="G30" s="168">
        <v>32447</v>
      </c>
      <c r="H30" s="168">
        <v>28903</v>
      </c>
      <c r="I30" s="168">
        <v>27348</v>
      </c>
      <c r="J30" s="168">
        <v>24773</v>
      </c>
      <c r="K30" s="168">
        <v>25082</v>
      </c>
      <c r="L30" s="168">
        <f>L6+L20+L26+L29</f>
        <v>24441</v>
      </c>
      <c r="M30" s="188">
        <v>-641</v>
      </c>
      <c r="N30" s="189">
        <v>-2.5556175743561119E-2</v>
      </c>
    </row>
    <row r="31" spans="1:14" ht="15" customHeight="1" x14ac:dyDescent="0.35">
      <c r="A31" s="319" t="s">
        <v>209</v>
      </c>
      <c r="B31" s="30"/>
      <c r="C31" s="30"/>
      <c r="D31" s="30"/>
      <c r="E31" s="30"/>
      <c r="F31" s="30"/>
      <c r="G31" s="30"/>
      <c r="H31" s="30"/>
      <c r="I31" s="30"/>
      <c r="J31" s="30"/>
    </row>
    <row r="33" spans="1:14" ht="15" customHeight="1" x14ac:dyDescent="0.35">
      <c r="A33" s="33" t="s">
        <v>26</v>
      </c>
      <c r="B33" s="33"/>
      <c r="C33" s="33"/>
      <c r="D33" s="33"/>
      <c r="E33" s="33"/>
      <c r="F33" s="33"/>
    </row>
    <row r="34" spans="1:14" ht="15" customHeight="1" x14ac:dyDescent="0.35">
      <c r="A34" s="367" t="s">
        <v>137</v>
      </c>
      <c r="B34" s="367"/>
      <c r="C34" s="367"/>
      <c r="D34" s="367"/>
      <c r="E34" s="367"/>
      <c r="F34" s="367"/>
      <c r="G34" s="367"/>
      <c r="H34" s="367"/>
      <c r="I34" s="367"/>
      <c r="J34" s="367"/>
      <c r="K34" s="367"/>
      <c r="L34" s="367"/>
      <c r="M34" s="367"/>
      <c r="N34" s="367"/>
    </row>
    <row r="35" spans="1:14" ht="13" x14ac:dyDescent="0.35">
      <c r="A35" s="341" t="s">
        <v>127</v>
      </c>
      <c r="B35" s="341"/>
      <c r="C35" s="341"/>
      <c r="D35" s="341"/>
      <c r="E35" s="341"/>
      <c r="F35" s="341"/>
      <c r="G35" s="341"/>
      <c r="H35" s="341"/>
      <c r="I35" s="341"/>
      <c r="J35" s="341"/>
      <c r="K35" s="341"/>
      <c r="L35" s="341"/>
      <c r="M35" s="341"/>
      <c r="N35" s="341"/>
    </row>
    <row r="36" spans="1:14" ht="31.4" customHeight="1" x14ac:dyDescent="0.35">
      <c r="A36" s="341" t="s">
        <v>41</v>
      </c>
      <c r="B36" s="341"/>
      <c r="C36" s="341"/>
      <c r="D36" s="341"/>
      <c r="E36" s="341"/>
      <c r="F36" s="341"/>
      <c r="G36" s="341"/>
      <c r="H36" s="341"/>
      <c r="I36" s="341"/>
      <c r="J36" s="341"/>
      <c r="K36" s="341"/>
      <c r="L36" s="341"/>
      <c r="M36" s="341"/>
      <c r="N36" s="341"/>
    </row>
    <row r="37" spans="1:14" ht="27" customHeight="1" x14ac:dyDescent="0.35">
      <c r="A37" s="360" t="s">
        <v>219</v>
      </c>
      <c r="B37" s="360"/>
      <c r="C37" s="360"/>
      <c r="D37" s="360"/>
      <c r="E37" s="360"/>
      <c r="F37" s="360"/>
      <c r="G37" s="360"/>
      <c r="H37" s="360"/>
      <c r="I37" s="360"/>
      <c r="J37" s="360"/>
      <c r="K37" s="360"/>
      <c r="L37" s="360"/>
      <c r="M37" s="360"/>
      <c r="N37" s="360"/>
    </row>
    <row r="38" spans="1:14" ht="15" customHeight="1" x14ac:dyDescent="0.35">
      <c r="A38" s="361" t="s">
        <v>157</v>
      </c>
      <c r="B38" s="361"/>
      <c r="C38" s="361"/>
      <c r="D38" s="361"/>
      <c r="E38" s="361"/>
      <c r="F38" s="361"/>
      <c r="G38" s="361"/>
      <c r="H38" s="361"/>
      <c r="I38" s="361"/>
      <c r="J38" s="361"/>
      <c r="K38" s="361"/>
      <c r="L38" s="361"/>
      <c r="M38" s="361"/>
      <c r="N38" s="361"/>
    </row>
    <row r="39" spans="1:14" ht="41.5" customHeight="1" x14ac:dyDescent="0.35">
      <c r="A39" s="359" t="s">
        <v>221</v>
      </c>
      <c r="B39" s="359"/>
      <c r="C39" s="359"/>
      <c r="D39" s="359"/>
      <c r="E39" s="359"/>
      <c r="F39" s="359"/>
      <c r="G39" s="359"/>
      <c r="H39" s="359"/>
      <c r="I39" s="359"/>
      <c r="J39" s="359"/>
      <c r="K39" s="359"/>
      <c r="L39" s="359"/>
      <c r="M39" s="359"/>
      <c r="N39" s="359"/>
    </row>
    <row r="41" spans="1:14" ht="15" customHeight="1" x14ac:dyDescent="0.35">
      <c r="A41" s="311" t="s">
        <v>212</v>
      </c>
    </row>
  </sheetData>
  <mergeCells count="10">
    <mergeCell ref="A39:N39"/>
    <mergeCell ref="A38:N38"/>
    <mergeCell ref="A37:N37"/>
    <mergeCell ref="A4:A5"/>
    <mergeCell ref="M4:N4"/>
    <mergeCell ref="B4:H4"/>
    <mergeCell ref="K4:L4"/>
    <mergeCell ref="A34:N34"/>
    <mergeCell ref="A35:N35"/>
    <mergeCell ref="A36:N36"/>
  </mergeCells>
  <hyperlinks>
    <hyperlink ref="A31" r:id="rId1" display="Source: Detention datasets, Home Office" xr:uid="{00000000-0004-0000-0400-000000000000}"/>
    <hyperlink ref="A41" location="Contents!A1" display="Back to contents" xr:uid="{3AA84BC9-9860-48E9-BD48-105D62FF01D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8"/>
  <sheetViews>
    <sheetView workbookViewId="0"/>
  </sheetViews>
  <sheetFormatPr defaultColWidth="8.54296875" defaultRowHeight="14.5" x14ac:dyDescent="0.35"/>
  <cols>
    <col min="1" max="1" width="32.54296875" style="65" customWidth="1"/>
    <col min="2" max="14" width="8.81640625" style="65" customWidth="1"/>
    <col min="15" max="16384" width="8.54296875" style="65"/>
  </cols>
  <sheetData>
    <row r="1" spans="1:14" ht="17.5" x14ac:dyDescent="0.35">
      <c r="A1" s="301" t="s">
        <v>176</v>
      </c>
    </row>
    <row r="2" spans="1:14" ht="9" customHeight="1" x14ac:dyDescent="0.35"/>
    <row r="3" spans="1:14" x14ac:dyDescent="0.35">
      <c r="A3" s="14"/>
      <c r="B3" s="14"/>
      <c r="C3" s="14"/>
      <c r="D3" s="14"/>
      <c r="E3" s="14"/>
      <c r="F3" s="14"/>
      <c r="G3" s="14"/>
      <c r="H3" s="14"/>
      <c r="I3" s="14"/>
      <c r="J3" s="14"/>
      <c r="K3" s="14"/>
      <c r="L3" s="14"/>
      <c r="M3" s="14"/>
      <c r="N3" s="73" t="s">
        <v>0</v>
      </c>
    </row>
    <row r="4" spans="1:14" x14ac:dyDescent="0.35">
      <c r="A4" s="74"/>
      <c r="B4" s="368" t="s">
        <v>38</v>
      </c>
      <c r="C4" s="368"/>
      <c r="D4" s="368"/>
      <c r="E4" s="368"/>
      <c r="F4" s="368"/>
      <c r="G4" s="368"/>
      <c r="H4" s="368"/>
      <c r="I4" s="368"/>
      <c r="J4" s="368"/>
      <c r="K4" s="369" t="s">
        <v>71</v>
      </c>
      <c r="L4" s="368"/>
      <c r="M4" s="370" t="s">
        <v>67</v>
      </c>
      <c r="N4" s="370"/>
    </row>
    <row r="5" spans="1:14" x14ac:dyDescent="0.35">
      <c r="A5" s="75"/>
      <c r="B5" s="66">
        <v>2010</v>
      </c>
      <c r="C5" s="67">
        <v>2011</v>
      </c>
      <c r="D5" s="67">
        <v>2012</v>
      </c>
      <c r="E5" s="67">
        <v>2013</v>
      </c>
      <c r="F5" s="67">
        <v>2014</v>
      </c>
      <c r="G5" s="67">
        <v>2015</v>
      </c>
      <c r="H5" s="67">
        <v>2016</v>
      </c>
      <c r="I5" s="67">
        <v>2017</v>
      </c>
      <c r="J5" s="67">
        <v>2018</v>
      </c>
      <c r="K5" s="68" t="s">
        <v>125</v>
      </c>
      <c r="L5" s="69" t="s">
        <v>126</v>
      </c>
      <c r="M5" s="76" t="s">
        <v>2</v>
      </c>
      <c r="N5" s="76" t="s">
        <v>3</v>
      </c>
    </row>
    <row r="6" spans="1:14" x14ac:dyDescent="0.35">
      <c r="A6" s="71" t="s">
        <v>74</v>
      </c>
      <c r="B6" s="86">
        <v>436</v>
      </c>
      <c r="C6" s="86">
        <v>127</v>
      </c>
      <c r="D6" s="86">
        <v>242</v>
      </c>
      <c r="E6" s="87">
        <v>228</v>
      </c>
      <c r="F6" s="87">
        <v>128</v>
      </c>
      <c r="G6" s="87">
        <v>163</v>
      </c>
      <c r="H6" s="87">
        <v>103</v>
      </c>
      <c r="I6" s="87">
        <v>63</v>
      </c>
      <c r="J6" s="87">
        <v>85</v>
      </c>
      <c r="K6" s="88">
        <v>74</v>
      </c>
      <c r="L6" s="89">
        <f>SUM(L7:L10)</f>
        <v>76</v>
      </c>
      <c r="M6" s="77">
        <v>2</v>
      </c>
      <c r="N6" s="78">
        <v>2.7027027027027029E-2</v>
      </c>
    </row>
    <row r="7" spans="1:14" x14ac:dyDescent="0.35">
      <c r="A7" s="79" t="s">
        <v>75</v>
      </c>
      <c r="B7" s="43">
        <v>153</v>
      </c>
      <c r="C7" s="43">
        <v>43</v>
      </c>
      <c r="D7" s="43">
        <v>72</v>
      </c>
      <c r="E7" s="90">
        <v>70</v>
      </c>
      <c r="F7" s="90">
        <v>40</v>
      </c>
      <c r="G7" s="90">
        <v>38</v>
      </c>
      <c r="H7" s="90">
        <v>24</v>
      </c>
      <c r="I7" s="143">
        <v>10</v>
      </c>
      <c r="J7" s="144">
        <v>16</v>
      </c>
      <c r="K7" s="91">
        <v>14</v>
      </c>
      <c r="L7" s="92">
        <v>20</v>
      </c>
      <c r="M7" s="80">
        <v>6</v>
      </c>
      <c r="N7" s="70" t="s">
        <v>9</v>
      </c>
    </row>
    <row r="8" spans="1:14" x14ac:dyDescent="0.35">
      <c r="A8" s="82" t="s">
        <v>76</v>
      </c>
      <c r="B8" s="43">
        <v>145</v>
      </c>
      <c r="C8" s="43">
        <v>24</v>
      </c>
      <c r="D8" s="43">
        <v>84</v>
      </c>
      <c r="E8" s="90">
        <v>85</v>
      </c>
      <c r="F8" s="90">
        <v>28</v>
      </c>
      <c r="G8" s="90">
        <v>35</v>
      </c>
      <c r="H8" s="90">
        <v>18</v>
      </c>
      <c r="I8" s="143">
        <v>10</v>
      </c>
      <c r="J8" s="144">
        <v>27</v>
      </c>
      <c r="K8" s="91">
        <v>24</v>
      </c>
      <c r="L8" s="92">
        <v>22</v>
      </c>
      <c r="M8" s="80">
        <v>-2</v>
      </c>
      <c r="N8" s="70" t="s">
        <v>9</v>
      </c>
    </row>
    <row r="9" spans="1:14" x14ac:dyDescent="0.35">
      <c r="A9" s="79" t="s">
        <v>77</v>
      </c>
      <c r="B9" s="43">
        <v>106</v>
      </c>
      <c r="C9" s="43">
        <v>40</v>
      </c>
      <c r="D9" s="43">
        <v>67</v>
      </c>
      <c r="E9" s="90">
        <v>50</v>
      </c>
      <c r="F9" s="90">
        <v>37</v>
      </c>
      <c r="G9" s="90">
        <v>56</v>
      </c>
      <c r="H9" s="90">
        <v>30</v>
      </c>
      <c r="I9" s="143">
        <v>23</v>
      </c>
      <c r="J9" s="144">
        <v>29</v>
      </c>
      <c r="K9" s="91">
        <v>25</v>
      </c>
      <c r="L9" s="92">
        <v>23</v>
      </c>
      <c r="M9" s="80">
        <v>-2</v>
      </c>
      <c r="N9" s="70" t="s">
        <v>9</v>
      </c>
    </row>
    <row r="10" spans="1:14" x14ac:dyDescent="0.35">
      <c r="A10" s="81" t="s">
        <v>78</v>
      </c>
      <c r="B10" s="93">
        <v>32</v>
      </c>
      <c r="C10" s="93">
        <v>20</v>
      </c>
      <c r="D10" s="93">
        <v>19</v>
      </c>
      <c r="E10" s="94">
        <v>23</v>
      </c>
      <c r="F10" s="94">
        <v>23</v>
      </c>
      <c r="G10" s="94">
        <v>34</v>
      </c>
      <c r="H10" s="94">
        <v>31</v>
      </c>
      <c r="I10" s="145">
        <v>20</v>
      </c>
      <c r="J10" s="146">
        <v>13</v>
      </c>
      <c r="K10" s="95">
        <v>11</v>
      </c>
      <c r="L10" s="94">
        <v>11</v>
      </c>
      <c r="M10" s="99">
        <v>0</v>
      </c>
      <c r="N10" s="307" t="s">
        <v>9</v>
      </c>
    </row>
    <row r="11" spans="1:14" x14ac:dyDescent="0.35">
      <c r="A11" s="85" t="s">
        <v>79</v>
      </c>
      <c r="B11" s="302">
        <v>25468</v>
      </c>
      <c r="C11" s="303">
        <v>26962</v>
      </c>
      <c r="D11" s="304">
        <v>28663</v>
      </c>
      <c r="E11" s="304">
        <v>30190</v>
      </c>
      <c r="F11" s="304">
        <v>30236</v>
      </c>
      <c r="G11" s="304">
        <v>32284</v>
      </c>
      <c r="H11" s="304">
        <v>28800</v>
      </c>
      <c r="I11" s="304">
        <v>27285</v>
      </c>
      <c r="J11" s="304">
        <v>24688</v>
      </c>
      <c r="K11" s="218">
        <v>25008</v>
      </c>
      <c r="L11" s="304">
        <v>24365</v>
      </c>
      <c r="M11" s="305">
        <v>-643</v>
      </c>
      <c r="N11" s="84">
        <v>-2.5711772232885476E-2</v>
      </c>
    </row>
    <row r="12" spans="1:14" x14ac:dyDescent="0.35">
      <c r="A12" s="334" t="s">
        <v>159</v>
      </c>
      <c r="B12" s="72"/>
      <c r="C12" s="72"/>
      <c r="D12" s="72"/>
      <c r="E12" s="72"/>
      <c r="F12" s="72"/>
      <c r="G12" s="72"/>
      <c r="H12" s="72"/>
      <c r="I12" s="72"/>
      <c r="J12" s="72"/>
      <c r="K12" s="72"/>
      <c r="L12" s="72"/>
      <c r="M12" s="77"/>
      <c r="N12" s="78"/>
    </row>
    <row r="13" spans="1:14" x14ac:dyDescent="0.35">
      <c r="A13" s="14"/>
      <c r="B13" s="72"/>
      <c r="C13" s="59"/>
      <c r="D13" s="14"/>
      <c r="E13" s="14"/>
      <c r="F13" s="14"/>
      <c r="G13" s="14"/>
      <c r="H13" s="14"/>
      <c r="I13" s="14"/>
      <c r="J13" s="14"/>
      <c r="K13" s="14"/>
      <c r="L13" s="14"/>
      <c r="M13" s="14"/>
      <c r="N13" s="14"/>
    </row>
    <row r="14" spans="1:14" x14ac:dyDescent="0.35">
      <c r="A14" s="15" t="s">
        <v>72</v>
      </c>
      <c r="B14" s="14"/>
      <c r="C14" s="14"/>
      <c r="D14" s="14"/>
      <c r="E14" s="14"/>
      <c r="F14" s="14"/>
      <c r="G14" s="14"/>
      <c r="H14" s="14"/>
      <c r="I14" s="14"/>
      <c r="J14" s="14"/>
      <c r="K14" s="14"/>
      <c r="L14" s="14"/>
      <c r="M14" s="14"/>
      <c r="N14" s="14"/>
    </row>
    <row r="15" spans="1:14" ht="28.5" customHeight="1" x14ac:dyDescent="0.35">
      <c r="A15" s="371" t="s">
        <v>177</v>
      </c>
      <c r="B15" s="371"/>
      <c r="C15" s="371"/>
      <c r="D15" s="371"/>
      <c r="E15" s="371"/>
      <c r="F15" s="371"/>
      <c r="G15" s="371"/>
      <c r="H15" s="371"/>
      <c r="I15" s="371"/>
      <c r="J15" s="371"/>
      <c r="K15" s="371"/>
      <c r="L15" s="371"/>
      <c r="M15" s="371"/>
      <c r="N15" s="371"/>
    </row>
    <row r="16" spans="1:14" ht="43.75" customHeight="1" x14ac:dyDescent="0.35">
      <c r="A16" s="346" t="s">
        <v>158</v>
      </c>
      <c r="B16" s="346"/>
      <c r="C16" s="346"/>
      <c r="D16" s="346"/>
      <c r="E16" s="346"/>
      <c r="F16" s="346"/>
      <c r="G16" s="346"/>
      <c r="H16" s="346"/>
      <c r="I16" s="346"/>
      <c r="J16" s="346"/>
      <c r="K16" s="346"/>
      <c r="L16" s="346"/>
      <c r="M16" s="346"/>
      <c r="N16" s="346"/>
    </row>
    <row r="18" spans="1:1" x14ac:dyDescent="0.35">
      <c r="A18" s="311" t="s">
        <v>212</v>
      </c>
    </row>
  </sheetData>
  <mergeCells count="5">
    <mergeCell ref="B4:J4"/>
    <mergeCell ref="K4:L4"/>
    <mergeCell ref="M4:N4"/>
    <mergeCell ref="A15:N15"/>
    <mergeCell ref="A16:N16"/>
  </mergeCells>
  <hyperlinks>
    <hyperlink ref="A18" location="Contents!A1" display="Back to contents" xr:uid="{44FDEE6E-F803-4DDF-A8CB-74F6CD66DBED}"/>
  </hyperlinks>
  <pageMargins left="0.7" right="0.7" top="0.75" bottom="0.75" header="0.3" footer="0.3"/>
  <pageSetup paperSize="9" orientation="portrait" r:id="rId1"/>
  <ignoredErrors>
    <ignoredError sqref="L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8"/>
  <sheetViews>
    <sheetView workbookViewId="0"/>
  </sheetViews>
  <sheetFormatPr defaultColWidth="9.1796875" defaultRowHeight="15" customHeight="1" x14ac:dyDescent="0.35"/>
  <cols>
    <col min="1" max="1" width="32.453125" style="17" customWidth="1"/>
    <col min="2" max="14" width="8.81640625" style="17" customWidth="1"/>
    <col min="15" max="16384" width="9.1796875" style="17"/>
  </cols>
  <sheetData>
    <row r="1" spans="1:14" ht="17.5" customHeight="1" x14ac:dyDescent="0.35">
      <c r="A1" s="16" t="s">
        <v>143</v>
      </c>
      <c r="B1" s="62"/>
      <c r="C1" s="62"/>
      <c r="D1" s="62"/>
      <c r="E1" s="62"/>
      <c r="F1" s="62"/>
      <c r="G1" s="62"/>
      <c r="H1" s="62"/>
      <c r="I1" s="62"/>
      <c r="J1" s="62"/>
    </row>
    <row r="2" spans="1:14" ht="9" customHeight="1" x14ac:dyDescent="0.35"/>
    <row r="3" spans="1:14" ht="14.5" customHeight="1" x14ac:dyDescent="0.35">
      <c r="I3" s="29"/>
      <c r="J3" s="29"/>
      <c r="K3" s="29"/>
      <c r="N3" s="18" t="s">
        <v>0</v>
      </c>
    </row>
    <row r="4" spans="1:14" ht="15" customHeight="1" x14ac:dyDescent="0.35">
      <c r="A4" s="362"/>
      <c r="B4" s="366" t="s">
        <v>37</v>
      </c>
      <c r="C4" s="366"/>
      <c r="D4" s="366"/>
      <c r="E4" s="366"/>
      <c r="F4" s="366"/>
      <c r="G4" s="366"/>
      <c r="H4" s="366"/>
      <c r="I4" s="126"/>
      <c r="J4" s="259"/>
      <c r="K4" s="125"/>
      <c r="L4" s="53"/>
      <c r="M4" s="358" t="s">
        <v>67</v>
      </c>
      <c r="N4" s="358"/>
    </row>
    <row r="5" spans="1:14" ht="15" customHeight="1" x14ac:dyDescent="0.3">
      <c r="A5" s="363"/>
      <c r="B5" s="54" t="s">
        <v>62</v>
      </c>
      <c r="C5" s="54" t="s">
        <v>63</v>
      </c>
      <c r="D5" s="54" t="s">
        <v>64</v>
      </c>
      <c r="E5" s="54" t="s">
        <v>65</v>
      </c>
      <c r="F5" s="54" t="s">
        <v>61</v>
      </c>
      <c r="G5" s="54" t="s">
        <v>36</v>
      </c>
      <c r="H5" s="55" t="s">
        <v>35</v>
      </c>
      <c r="I5" s="56" t="s">
        <v>34</v>
      </c>
      <c r="J5" s="260" t="s">
        <v>33</v>
      </c>
      <c r="K5" s="68" t="s">
        <v>125</v>
      </c>
      <c r="L5" s="69" t="s">
        <v>126</v>
      </c>
      <c r="M5" s="34" t="s">
        <v>2</v>
      </c>
      <c r="N5" s="34" t="s">
        <v>3</v>
      </c>
    </row>
    <row r="6" spans="1:14" ht="15" customHeight="1" x14ac:dyDescent="0.3">
      <c r="A6" s="35" t="s">
        <v>4</v>
      </c>
      <c r="B6" s="134">
        <f>SUM(B7:B19)</f>
        <v>2482</v>
      </c>
      <c r="C6" s="134">
        <f t="shared" ref="C6:K6" si="0">SUM(C7:C19)</f>
        <v>2373</v>
      </c>
      <c r="D6" s="134">
        <f t="shared" si="0"/>
        <v>2663</v>
      </c>
      <c r="E6" s="134">
        <f t="shared" si="0"/>
        <v>2786</v>
      </c>
      <c r="F6" s="134">
        <f t="shared" si="0"/>
        <v>3439</v>
      </c>
      <c r="G6" s="134">
        <f t="shared" si="0"/>
        <v>2579</v>
      </c>
      <c r="H6" s="134">
        <f t="shared" si="0"/>
        <v>2719</v>
      </c>
      <c r="I6" s="134">
        <f t="shared" si="0"/>
        <v>2136</v>
      </c>
      <c r="J6" s="261">
        <f t="shared" si="0"/>
        <v>1409</v>
      </c>
      <c r="K6" s="134">
        <f t="shared" si="0"/>
        <v>1721</v>
      </c>
      <c r="L6" s="36">
        <f t="shared" ref="L6" si="1">SUM(L7:L19)</f>
        <v>1506</v>
      </c>
      <c r="M6" s="37">
        <v>-215</v>
      </c>
      <c r="N6" s="38">
        <v>-0.12492736780941313</v>
      </c>
    </row>
    <row r="7" spans="1:14" ht="15" customHeight="1" x14ac:dyDescent="0.3">
      <c r="A7" s="39" t="s">
        <v>5</v>
      </c>
      <c r="B7" s="135">
        <v>407</v>
      </c>
      <c r="C7" s="135">
        <v>340</v>
      </c>
      <c r="D7" s="136">
        <v>363</v>
      </c>
      <c r="E7" s="136">
        <v>357</v>
      </c>
      <c r="F7" s="136">
        <v>322</v>
      </c>
      <c r="G7" s="136">
        <v>360</v>
      </c>
      <c r="H7" s="136">
        <v>381</v>
      </c>
      <c r="I7" s="136">
        <v>285</v>
      </c>
      <c r="J7" s="262">
        <v>240</v>
      </c>
      <c r="K7" s="136">
        <v>276</v>
      </c>
      <c r="L7" s="41">
        <v>294</v>
      </c>
      <c r="M7" s="27">
        <v>18</v>
      </c>
      <c r="N7" s="28">
        <v>6.5217391304347824E-2</v>
      </c>
    </row>
    <row r="8" spans="1:14" ht="15" customHeight="1" x14ac:dyDescent="0.3">
      <c r="A8" s="39" t="s">
        <v>6</v>
      </c>
      <c r="B8" s="135">
        <v>200</v>
      </c>
      <c r="C8" s="135">
        <v>175</v>
      </c>
      <c r="D8" s="136">
        <v>194</v>
      </c>
      <c r="E8" s="136">
        <v>92</v>
      </c>
      <c r="F8" s="136">
        <v>230</v>
      </c>
      <c r="G8" s="136">
        <v>242</v>
      </c>
      <c r="H8" s="136">
        <v>256</v>
      </c>
      <c r="I8" s="136">
        <v>201</v>
      </c>
      <c r="J8" s="263" t="s">
        <v>9</v>
      </c>
      <c r="K8" s="136">
        <v>116</v>
      </c>
      <c r="L8" s="41" t="s">
        <v>9</v>
      </c>
      <c r="M8" s="27" t="s">
        <v>9</v>
      </c>
      <c r="N8" s="28" t="s">
        <v>9</v>
      </c>
    </row>
    <row r="9" spans="1:14" ht="15" customHeight="1" x14ac:dyDescent="0.3">
      <c r="A9" s="39" t="s">
        <v>7</v>
      </c>
      <c r="B9" s="135">
        <v>272</v>
      </c>
      <c r="C9" s="135">
        <v>260</v>
      </c>
      <c r="D9" s="136">
        <v>364</v>
      </c>
      <c r="E9" s="136">
        <v>353</v>
      </c>
      <c r="F9" s="136">
        <v>320</v>
      </c>
      <c r="G9" s="136">
        <v>295</v>
      </c>
      <c r="H9" s="136">
        <v>312</v>
      </c>
      <c r="I9" s="137">
        <v>272</v>
      </c>
      <c r="J9" s="263">
        <v>199</v>
      </c>
      <c r="K9" s="137">
        <v>237</v>
      </c>
      <c r="L9" s="41">
        <v>193</v>
      </c>
      <c r="M9" s="27">
        <v>-44</v>
      </c>
      <c r="N9" s="28">
        <v>-0.18565400843881857</v>
      </c>
    </row>
    <row r="10" spans="1:14" ht="15" customHeight="1" x14ac:dyDescent="0.3">
      <c r="A10" s="39" t="s">
        <v>8</v>
      </c>
      <c r="B10" s="135">
        <v>299</v>
      </c>
      <c r="C10" s="135">
        <v>227</v>
      </c>
      <c r="D10" s="136">
        <v>192</v>
      </c>
      <c r="E10" s="136">
        <v>256</v>
      </c>
      <c r="F10" s="136">
        <v>354</v>
      </c>
      <c r="G10" s="137" t="s">
        <v>9</v>
      </c>
      <c r="H10" s="137" t="s">
        <v>9</v>
      </c>
      <c r="I10" s="137" t="s">
        <v>9</v>
      </c>
      <c r="J10" s="263" t="s">
        <v>9</v>
      </c>
      <c r="K10" s="137" t="s">
        <v>9</v>
      </c>
      <c r="L10" s="41" t="s">
        <v>9</v>
      </c>
      <c r="M10" s="158" t="s">
        <v>9</v>
      </c>
      <c r="N10" s="159" t="s">
        <v>9</v>
      </c>
    </row>
    <row r="11" spans="1:14" ht="15" customHeight="1" x14ac:dyDescent="0.3">
      <c r="A11" s="39" t="s">
        <v>10</v>
      </c>
      <c r="B11" s="135">
        <v>156</v>
      </c>
      <c r="C11" s="135">
        <v>110</v>
      </c>
      <c r="D11" s="136">
        <v>144</v>
      </c>
      <c r="E11" s="136">
        <v>181</v>
      </c>
      <c r="F11" s="136">
        <v>196</v>
      </c>
      <c r="G11" s="136">
        <v>121</v>
      </c>
      <c r="H11" s="136">
        <v>116</v>
      </c>
      <c r="I11" s="136">
        <v>128</v>
      </c>
      <c r="J11" s="262">
        <v>61</v>
      </c>
      <c r="K11" s="136">
        <v>71</v>
      </c>
      <c r="L11" s="41">
        <v>59</v>
      </c>
      <c r="M11" s="27">
        <v>-12</v>
      </c>
      <c r="N11" s="28">
        <v>-0.16901408450704225</v>
      </c>
    </row>
    <row r="12" spans="1:14" ht="15" customHeight="1" x14ac:dyDescent="0.3">
      <c r="A12" s="39" t="s">
        <v>11</v>
      </c>
      <c r="B12" s="135">
        <v>565</v>
      </c>
      <c r="C12" s="135">
        <v>527</v>
      </c>
      <c r="D12" s="156">
        <v>561</v>
      </c>
      <c r="E12" s="156">
        <v>629</v>
      </c>
      <c r="F12" s="156">
        <v>584</v>
      </c>
      <c r="G12" s="156">
        <v>545</v>
      </c>
      <c r="H12" s="156">
        <v>616</v>
      </c>
      <c r="I12" s="137">
        <v>554</v>
      </c>
      <c r="J12" s="263">
        <v>477</v>
      </c>
      <c r="K12" s="137">
        <v>478</v>
      </c>
      <c r="L12" s="157">
        <v>455</v>
      </c>
      <c r="M12" s="158">
        <v>-23</v>
      </c>
      <c r="N12" s="159">
        <v>-4.8117154811715482E-2</v>
      </c>
    </row>
    <row r="13" spans="1:14" ht="15" customHeight="1" x14ac:dyDescent="0.3">
      <c r="A13" s="39" t="s">
        <v>12</v>
      </c>
      <c r="B13" s="135">
        <v>113</v>
      </c>
      <c r="C13" s="135">
        <v>94</v>
      </c>
      <c r="D13" s="156">
        <v>137</v>
      </c>
      <c r="E13" s="156">
        <v>164</v>
      </c>
      <c r="F13" s="156">
        <v>156</v>
      </c>
      <c r="G13" s="137" t="s">
        <v>9</v>
      </c>
      <c r="H13" s="137" t="s">
        <v>9</v>
      </c>
      <c r="I13" s="137" t="s">
        <v>9</v>
      </c>
      <c r="J13" s="263" t="s">
        <v>9</v>
      </c>
      <c r="K13" s="137" t="s">
        <v>9</v>
      </c>
      <c r="L13" s="157" t="s">
        <v>9</v>
      </c>
      <c r="M13" s="158" t="s">
        <v>9</v>
      </c>
      <c r="N13" s="159" t="s">
        <v>9</v>
      </c>
    </row>
    <row r="14" spans="1:14" ht="15" customHeight="1" x14ac:dyDescent="0.3">
      <c r="A14" s="39" t="s">
        <v>130</v>
      </c>
      <c r="B14" s="135">
        <v>97</v>
      </c>
      <c r="C14" s="135" t="s">
        <v>9</v>
      </c>
      <c r="D14" s="137" t="s">
        <v>9</v>
      </c>
      <c r="E14" s="137" t="s">
        <v>9</v>
      </c>
      <c r="F14" s="137" t="s">
        <v>9</v>
      </c>
      <c r="G14" s="137" t="s">
        <v>9</v>
      </c>
      <c r="H14" s="137" t="s">
        <v>9</v>
      </c>
      <c r="I14" s="137" t="s">
        <v>9</v>
      </c>
      <c r="J14" s="263" t="s">
        <v>9</v>
      </c>
      <c r="K14" s="137" t="s">
        <v>9</v>
      </c>
      <c r="L14" s="157" t="s">
        <v>9</v>
      </c>
      <c r="M14" s="158" t="s">
        <v>9</v>
      </c>
      <c r="N14" s="159" t="s">
        <v>9</v>
      </c>
    </row>
    <row r="15" spans="1:14" ht="15" customHeight="1" x14ac:dyDescent="0.3">
      <c r="A15" s="39" t="s">
        <v>13</v>
      </c>
      <c r="B15" s="135" t="s">
        <v>9</v>
      </c>
      <c r="C15" s="135">
        <v>315</v>
      </c>
      <c r="D15" s="156">
        <v>353</v>
      </c>
      <c r="E15" s="156">
        <v>351</v>
      </c>
      <c r="F15" s="156">
        <v>374</v>
      </c>
      <c r="G15" s="156">
        <v>347</v>
      </c>
      <c r="H15" s="156">
        <v>355</v>
      </c>
      <c r="I15" s="137">
        <v>326</v>
      </c>
      <c r="J15" s="263">
        <v>216</v>
      </c>
      <c r="K15" s="137">
        <v>249</v>
      </c>
      <c r="L15" s="157">
        <v>269</v>
      </c>
      <c r="M15" s="158">
        <v>20</v>
      </c>
      <c r="N15" s="159">
        <v>8.0321285140562249E-2</v>
      </c>
    </row>
    <row r="16" spans="1:14" ht="15" customHeight="1" x14ac:dyDescent="0.3">
      <c r="A16" s="39" t="s">
        <v>128</v>
      </c>
      <c r="B16" s="135" t="s">
        <v>9</v>
      </c>
      <c r="C16" s="135" t="s">
        <v>9</v>
      </c>
      <c r="D16" s="137" t="s">
        <v>9</v>
      </c>
      <c r="E16" s="137" t="s">
        <v>9</v>
      </c>
      <c r="F16" s="137" t="s">
        <v>9</v>
      </c>
      <c r="G16" s="137" t="s">
        <v>9</v>
      </c>
      <c r="H16" s="137" t="s">
        <v>9</v>
      </c>
      <c r="I16" s="137" t="s">
        <v>9</v>
      </c>
      <c r="J16" s="263" t="s">
        <v>9</v>
      </c>
      <c r="K16" s="137" t="s">
        <v>9</v>
      </c>
      <c r="L16" s="157" t="s">
        <v>9</v>
      </c>
      <c r="M16" s="158" t="s">
        <v>9</v>
      </c>
      <c r="N16" s="159" t="s">
        <v>9</v>
      </c>
    </row>
    <row r="17" spans="1:14" ht="15" customHeight="1" x14ac:dyDescent="0.3">
      <c r="A17" s="39" t="s">
        <v>14</v>
      </c>
      <c r="B17" s="135" t="s">
        <v>9</v>
      </c>
      <c r="C17" s="135" t="s">
        <v>9</v>
      </c>
      <c r="D17" s="135" t="s">
        <v>9</v>
      </c>
      <c r="E17" s="135" t="s">
        <v>9</v>
      </c>
      <c r="F17" s="156">
        <v>466</v>
      </c>
      <c r="G17" s="156">
        <v>323</v>
      </c>
      <c r="H17" s="156">
        <v>420</v>
      </c>
      <c r="I17" s="137" t="s">
        <v>9</v>
      </c>
      <c r="J17" s="263" t="s">
        <v>9</v>
      </c>
      <c r="K17" s="137" t="s">
        <v>9</v>
      </c>
      <c r="L17" s="157" t="s">
        <v>9</v>
      </c>
      <c r="M17" s="158" t="s">
        <v>9</v>
      </c>
      <c r="N17" s="159" t="s">
        <v>9</v>
      </c>
    </row>
    <row r="18" spans="1:14" ht="15" customHeight="1" x14ac:dyDescent="0.3">
      <c r="A18" s="39" t="s">
        <v>15</v>
      </c>
      <c r="B18" s="135">
        <v>99</v>
      </c>
      <c r="C18" s="135">
        <v>84</v>
      </c>
      <c r="D18" s="156">
        <v>72</v>
      </c>
      <c r="E18" s="156">
        <v>100</v>
      </c>
      <c r="F18" s="156">
        <v>101</v>
      </c>
      <c r="G18" s="156">
        <v>70</v>
      </c>
      <c r="H18" s="156">
        <v>0</v>
      </c>
      <c r="I18" s="156">
        <v>100</v>
      </c>
      <c r="J18" s="264">
        <v>57</v>
      </c>
      <c r="K18" s="156">
        <v>79</v>
      </c>
      <c r="L18" s="157">
        <v>81</v>
      </c>
      <c r="M18" s="158">
        <v>2</v>
      </c>
      <c r="N18" s="159">
        <v>2.5316455696202531E-2</v>
      </c>
    </row>
    <row r="19" spans="1:14" ht="15" customHeight="1" x14ac:dyDescent="0.3">
      <c r="A19" s="48" t="s">
        <v>16</v>
      </c>
      <c r="B19" s="140">
        <v>274</v>
      </c>
      <c r="C19" s="140">
        <v>241</v>
      </c>
      <c r="D19" s="160">
        <v>283</v>
      </c>
      <c r="E19" s="160">
        <v>303</v>
      </c>
      <c r="F19" s="160">
        <v>336</v>
      </c>
      <c r="G19" s="160">
        <v>276</v>
      </c>
      <c r="H19" s="160">
        <v>263</v>
      </c>
      <c r="I19" s="160">
        <v>270</v>
      </c>
      <c r="J19" s="265">
        <v>159</v>
      </c>
      <c r="K19" s="160">
        <v>215</v>
      </c>
      <c r="L19" s="161">
        <v>155</v>
      </c>
      <c r="M19" s="162">
        <v>-60</v>
      </c>
      <c r="N19" s="163">
        <v>-0.27906976744186046</v>
      </c>
    </row>
    <row r="20" spans="1:14" ht="15" customHeight="1" x14ac:dyDescent="0.3">
      <c r="A20" s="35" t="s">
        <v>20</v>
      </c>
      <c r="B20" s="138">
        <f t="shared" ref="B20:L20" si="2">SUM(B21:B24)</f>
        <v>43</v>
      </c>
      <c r="C20" s="138">
        <f t="shared" si="2"/>
        <v>46</v>
      </c>
      <c r="D20" s="138">
        <f t="shared" si="2"/>
        <v>22</v>
      </c>
      <c r="E20" s="138">
        <f t="shared" si="2"/>
        <v>10</v>
      </c>
      <c r="F20" s="138">
        <f t="shared" si="2"/>
        <v>23</v>
      </c>
      <c r="G20" s="138">
        <f t="shared" si="2"/>
        <v>28</v>
      </c>
      <c r="H20" s="138">
        <f t="shared" si="2"/>
        <v>19</v>
      </c>
      <c r="I20" s="138">
        <f t="shared" si="2"/>
        <v>2</v>
      </c>
      <c r="J20" s="266">
        <f t="shared" si="2"/>
        <v>9</v>
      </c>
      <c r="K20" s="138">
        <f t="shared" si="2"/>
        <v>27</v>
      </c>
      <c r="L20" s="164">
        <f t="shared" si="2"/>
        <v>16</v>
      </c>
      <c r="M20" s="165">
        <v>-11</v>
      </c>
      <c r="N20" s="166" t="s">
        <v>9</v>
      </c>
    </row>
    <row r="21" spans="1:14" ht="15" customHeight="1" x14ac:dyDescent="0.3">
      <c r="A21" s="39" t="s">
        <v>7</v>
      </c>
      <c r="B21" s="135">
        <v>34</v>
      </c>
      <c r="C21" s="135">
        <v>40</v>
      </c>
      <c r="D21" s="156">
        <v>6</v>
      </c>
      <c r="E21" s="156">
        <v>2</v>
      </c>
      <c r="F21" s="156">
        <v>8</v>
      </c>
      <c r="G21" s="156">
        <v>11</v>
      </c>
      <c r="H21" s="156">
        <v>9</v>
      </c>
      <c r="I21" s="137">
        <v>1</v>
      </c>
      <c r="J21" s="263">
        <v>2</v>
      </c>
      <c r="K21" s="137">
        <v>9</v>
      </c>
      <c r="L21" s="157">
        <v>5</v>
      </c>
      <c r="M21" s="158">
        <v>-4</v>
      </c>
      <c r="N21" s="159" t="s">
        <v>9</v>
      </c>
    </row>
    <row r="22" spans="1:14" ht="15" customHeight="1" x14ac:dyDescent="0.3">
      <c r="A22" s="39" t="s">
        <v>21</v>
      </c>
      <c r="B22" s="135" t="s">
        <v>9</v>
      </c>
      <c r="C22" s="135">
        <v>0</v>
      </c>
      <c r="D22" s="156">
        <v>1</v>
      </c>
      <c r="E22" s="156">
        <v>2</v>
      </c>
      <c r="F22" s="156">
        <v>5</v>
      </c>
      <c r="G22" s="156">
        <v>7</v>
      </c>
      <c r="H22" s="156">
        <v>5</v>
      </c>
      <c r="I22" s="137">
        <v>1</v>
      </c>
      <c r="J22" s="263">
        <v>3</v>
      </c>
      <c r="K22" s="137">
        <v>7</v>
      </c>
      <c r="L22" s="157">
        <v>5</v>
      </c>
      <c r="M22" s="158">
        <v>-2</v>
      </c>
      <c r="N22" s="159" t="s">
        <v>9</v>
      </c>
    </row>
    <row r="23" spans="1:14" ht="15" customHeight="1" x14ac:dyDescent="0.3">
      <c r="A23" s="39" t="s">
        <v>22</v>
      </c>
      <c r="B23" s="135" t="s">
        <v>9</v>
      </c>
      <c r="C23" s="135" t="s">
        <v>9</v>
      </c>
      <c r="D23" s="135" t="s">
        <v>9</v>
      </c>
      <c r="E23" s="135" t="s">
        <v>9</v>
      </c>
      <c r="F23" s="135" t="s">
        <v>9</v>
      </c>
      <c r="G23" s="135" t="s">
        <v>9</v>
      </c>
      <c r="H23" s="135" t="s">
        <v>9</v>
      </c>
      <c r="I23" s="135" t="s">
        <v>9</v>
      </c>
      <c r="J23" s="263">
        <v>4</v>
      </c>
      <c r="K23" s="137">
        <v>11</v>
      </c>
      <c r="L23" s="157">
        <v>6</v>
      </c>
      <c r="M23" s="158">
        <v>-5</v>
      </c>
      <c r="N23" s="159" t="s">
        <v>9</v>
      </c>
    </row>
    <row r="24" spans="1:14" ht="15" customHeight="1" x14ac:dyDescent="0.3">
      <c r="A24" s="48" t="s">
        <v>23</v>
      </c>
      <c r="B24" s="140">
        <v>9</v>
      </c>
      <c r="C24" s="140">
        <v>6</v>
      </c>
      <c r="D24" s="160">
        <v>15</v>
      </c>
      <c r="E24" s="160">
        <v>6</v>
      </c>
      <c r="F24" s="160">
        <v>10</v>
      </c>
      <c r="G24" s="160">
        <v>10</v>
      </c>
      <c r="H24" s="160">
        <v>5</v>
      </c>
      <c r="I24" s="141" t="s">
        <v>9</v>
      </c>
      <c r="J24" s="267" t="s">
        <v>9</v>
      </c>
      <c r="K24" s="141" t="s">
        <v>9</v>
      </c>
      <c r="L24" s="161" t="s">
        <v>9</v>
      </c>
      <c r="M24" s="162" t="s">
        <v>9</v>
      </c>
      <c r="N24" s="163" t="s">
        <v>9</v>
      </c>
    </row>
    <row r="25" spans="1:14" ht="15" customHeight="1" x14ac:dyDescent="0.3">
      <c r="A25" s="35" t="s">
        <v>17</v>
      </c>
      <c r="B25" s="138" t="s">
        <v>9</v>
      </c>
      <c r="C25" s="138">
        <v>0</v>
      </c>
      <c r="D25" s="138">
        <v>0</v>
      </c>
      <c r="E25" s="138">
        <v>0</v>
      </c>
      <c r="F25" s="138">
        <v>0</v>
      </c>
      <c r="G25" s="138">
        <v>0</v>
      </c>
      <c r="H25" s="138" t="s">
        <v>9</v>
      </c>
      <c r="I25" s="138">
        <v>0</v>
      </c>
      <c r="J25" s="266">
        <v>0</v>
      </c>
      <c r="K25" s="138">
        <v>0</v>
      </c>
      <c r="L25" s="164">
        <f t="shared" ref="L25" si="3">SUM(L26:L27)</f>
        <v>0</v>
      </c>
      <c r="M25" s="165">
        <v>0</v>
      </c>
      <c r="N25" s="166" t="s">
        <v>9</v>
      </c>
    </row>
    <row r="26" spans="1:14" ht="15" customHeight="1" x14ac:dyDescent="0.3">
      <c r="A26" s="39" t="s">
        <v>18</v>
      </c>
      <c r="B26" s="135" t="s">
        <v>9</v>
      </c>
      <c r="C26" s="135">
        <v>0</v>
      </c>
      <c r="D26" s="156">
        <v>0</v>
      </c>
      <c r="E26" s="156">
        <v>0</v>
      </c>
      <c r="F26" s="156">
        <v>0</v>
      </c>
      <c r="G26" s="156">
        <v>0</v>
      </c>
      <c r="H26" s="137" t="s">
        <v>9</v>
      </c>
      <c r="I26" s="139" t="s">
        <v>9</v>
      </c>
      <c r="J26" s="268" t="s">
        <v>9</v>
      </c>
      <c r="K26" s="139" t="s">
        <v>9</v>
      </c>
      <c r="L26" s="157" t="s">
        <v>9</v>
      </c>
      <c r="M26" s="158" t="s">
        <v>9</v>
      </c>
      <c r="N26" s="159" t="s">
        <v>9</v>
      </c>
    </row>
    <row r="27" spans="1:14" ht="15" customHeight="1" x14ac:dyDescent="0.3">
      <c r="A27" s="48" t="s">
        <v>19</v>
      </c>
      <c r="B27" s="140" t="s">
        <v>9</v>
      </c>
      <c r="C27" s="140" t="s">
        <v>9</v>
      </c>
      <c r="D27" s="140" t="s">
        <v>9</v>
      </c>
      <c r="E27" s="140" t="s">
        <v>9</v>
      </c>
      <c r="F27" s="140" t="s">
        <v>9</v>
      </c>
      <c r="G27" s="140" t="s">
        <v>9</v>
      </c>
      <c r="H27" s="140" t="s">
        <v>9</v>
      </c>
      <c r="I27" s="167">
        <v>0</v>
      </c>
      <c r="J27" s="269">
        <v>0</v>
      </c>
      <c r="K27" s="167">
        <v>0</v>
      </c>
      <c r="L27" s="161">
        <v>0</v>
      </c>
      <c r="M27" s="162">
        <v>0</v>
      </c>
      <c r="N27" s="163" t="s">
        <v>9</v>
      </c>
    </row>
    <row r="28" spans="1:14" s="25" customFormat="1" ht="15" customHeight="1" x14ac:dyDescent="0.3">
      <c r="A28" s="50" t="s">
        <v>140</v>
      </c>
      <c r="B28" s="271" t="s">
        <v>24</v>
      </c>
      <c r="C28" s="271" t="s">
        <v>24</v>
      </c>
      <c r="D28" s="271" t="s">
        <v>24</v>
      </c>
      <c r="E28" s="271" t="s">
        <v>24</v>
      </c>
      <c r="F28" s="271" t="s">
        <v>24</v>
      </c>
      <c r="G28" s="271" t="s">
        <v>24</v>
      </c>
      <c r="H28" s="271" t="s">
        <v>24</v>
      </c>
      <c r="I28" s="272">
        <v>407</v>
      </c>
      <c r="J28" s="273">
        <v>366</v>
      </c>
      <c r="K28" s="272">
        <v>301</v>
      </c>
      <c r="L28" s="168">
        <v>304</v>
      </c>
      <c r="M28" s="169">
        <v>3</v>
      </c>
      <c r="N28" s="170">
        <v>9.9667774086378731E-3</v>
      </c>
    </row>
    <row r="29" spans="1:14" s="25" customFormat="1" ht="15" customHeight="1" x14ac:dyDescent="0.3">
      <c r="A29" s="35" t="s">
        <v>31</v>
      </c>
      <c r="B29" s="138">
        <v>2525</v>
      </c>
      <c r="C29" s="138">
        <v>2419</v>
      </c>
      <c r="D29" s="274">
        <v>2685</v>
      </c>
      <c r="E29" s="274">
        <v>2796</v>
      </c>
      <c r="F29" s="274">
        <v>3462</v>
      </c>
      <c r="G29" s="274">
        <v>2607</v>
      </c>
      <c r="H29" s="274">
        <v>2738</v>
      </c>
      <c r="I29" s="274">
        <v>2138</v>
      </c>
      <c r="J29" s="275">
        <v>1418</v>
      </c>
      <c r="K29" s="274">
        <v>1748</v>
      </c>
      <c r="L29" s="164">
        <f>SUM(L6,L25,L20)</f>
        <v>1522</v>
      </c>
      <c r="M29" s="165">
        <v>-226</v>
      </c>
      <c r="N29" s="166">
        <v>-0.12929061784897025</v>
      </c>
    </row>
    <row r="30" spans="1:14" ht="15" customHeight="1" x14ac:dyDescent="0.3">
      <c r="A30" s="133" t="s">
        <v>32</v>
      </c>
      <c r="B30" s="142" t="s">
        <v>24</v>
      </c>
      <c r="C30" s="142" t="s">
        <v>24</v>
      </c>
      <c r="D30" s="142" t="s">
        <v>24</v>
      </c>
      <c r="E30" s="142" t="s">
        <v>24</v>
      </c>
      <c r="F30" s="142" t="s">
        <v>24</v>
      </c>
      <c r="G30" s="142" t="s">
        <v>24</v>
      </c>
      <c r="H30" s="142" t="s">
        <v>24</v>
      </c>
      <c r="I30" s="171">
        <v>2545</v>
      </c>
      <c r="J30" s="270">
        <v>1784</v>
      </c>
      <c r="K30" s="171">
        <v>2049</v>
      </c>
      <c r="L30" s="172">
        <f>SUM(L6,L25,L20,L28)</f>
        <v>1826</v>
      </c>
      <c r="M30" s="169">
        <v>-223</v>
      </c>
      <c r="N30" s="170">
        <v>-0.10883357735480723</v>
      </c>
    </row>
    <row r="31" spans="1:14" ht="15" customHeight="1" x14ac:dyDescent="0.35">
      <c r="A31" s="319" t="s">
        <v>210</v>
      </c>
      <c r="B31" s="30"/>
      <c r="C31" s="30"/>
      <c r="D31" s="30"/>
      <c r="E31" s="30"/>
      <c r="F31" s="30"/>
      <c r="G31" s="30"/>
      <c r="H31" s="30"/>
      <c r="I31" s="30"/>
      <c r="J31" s="30"/>
    </row>
    <row r="33" spans="1:14" ht="15" customHeight="1" x14ac:dyDescent="0.35">
      <c r="A33" s="33" t="s">
        <v>26</v>
      </c>
      <c r="B33" s="33"/>
      <c r="C33" s="33"/>
      <c r="D33" s="33"/>
      <c r="E33" s="33"/>
      <c r="F33" s="33"/>
    </row>
    <row r="34" spans="1:14" ht="15" customHeight="1" x14ac:dyDescent="0.35">
      <c r="A34" s="367" t="s">
        <v>136</v>
      </c>
      <c r="B34" s="367"/>
      <c r="C34" s="367"/>
      <c r="D34" s="367"/>
      <c r="E34" s="367"/>
      <c r="F34" s="367"/>
      <c r="G34" s="367"/>
      <c r="H34" s="367"/>
      <c r="I34" s="367"/>
      <c r="J34" s="367"/>
      <c r="K34" s="367"/>
      <c r="L34" s="367"/>
      <c r="M34" s="367"/>
      <c r="N34" s="367"/>
    </row>
    <row r="35" spans="1:14" ht="15" customHeight="1" x14ac:dyDescent="0.35">
      <c r="A35" s="339" t="s">
        <v>30</v>
      </c>
      <c r="B35" s="339"/>
      <c r="C35" s="339"/>
      <c r="D35" s="339"/>
      <c r="E35" s="339"/>
      <c r="F35" s="339"/>
      <c r="G35" s="339"/>
      <c r="H35" s="339"/>
      <c r="I35" s="339"/>
      <c r="J35" s="339"/>
      <c r="K35" s="339"/>
      <c r="L35" s="339"/>
      <c r="M35" s="339"/>
      <c r="N35" s="339"/>
    </row>
    <row r="36" spans="1:14" ht="45" customHeight="1" x14ac:dyDescent="0.35">
      <c r="A36" s="372" t="s">
        <v>29</v>
      </c>
      <c r="B36" s="372"/>
      <c r="C36" s="372"/>
      <c r="D36" s="372"/>
      <c r="E36" s="372"/>
      <c r="F36" s="372"/>
      <c r="G36" s="372"/>
      <c r="H36" s="372"/>
      <c r="I36" s="372"/>
      <c r="J36" s="372"/>
      <c r="K36" s="372"/>
      <c r="L36" s="372"/>
      <c r="M36" s="372"/>
      <c r="N36" s="372"/>
    </row>
    <row r="38" spans="1:14" ht="15" customHeight="1" x14ac:dyDescent="0.35">
      <c r="A38" s="311" t="s">
        <v>212</v>
      </c>
    </row>
  </sheetData>
  <mergeCells count="6">
    <mergeCell ref="A36:N36"/>
    <mergeCell ref="A4:A5"/>
    <mergeCell ref="M4:N4"/>
    <mergeCell ref="B4:H4"/>
    <mergeCell ref="A34:N34"/>
    <mergeCell ref="A35:N35"/>
  </mergeCells>
  <hyperlinks>
    <hyperlink ref="A31" r:id="rId1" display="Source: Detention datasets, Home Office" xr:uid="{00000000-0004-0000-0600-000000000000}"/>
    <hyperlink ref="A38" location="Contents!A1" display="Back to contents" xr:uid="{2FBB5362-48DE-4484-965A-79D17593DC55}"/>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4"/>
  <sheetViews>
    <sheetView workbookViewId="0"/>
  </sheetViews>
  <sheetFormatPr defaultColWidth="8.54296875" defaultRowHeight="13" x14ac:dyDescent="0.3"/>
  <cols>
    <col min="1" max="1" width="32.453125" style="14" customWidth="1"/>
    <col min="2" max="16384" width="8.54296875" style="14"/>
  </cols>
  <sheetData>
    <row r="1" spans="1:14" ht="17.5" x14ac:dyDescent="0.3">
      <c r="A1" s="16" t="s">
        <v>222</v>
      </c>
    </row>
    <row r="2" spans="1:14" ht="9" customHeight="1" x14ac:dyDescent="0.3"/>
    <row r="3" spans="1:14" ht="14.5" customHeight="1" x14ac:dyDescent="0.3">
      <c r="N3" s="73" t="s">
        <v>0</v>
      </c>
    </row>
    <row r="4" spans="1:14" x14ac:dyDescent="0.3">
      <c r="A4" s="74"/>
      <c r="B4" s="368" t="s">
        <v>37</v>
      </c>
      <c r="C4" s="368"/>
      <c r="D4" s="368"/>
      <c r="E4" s="368"/>
      <c r="F4" s="368"/>
      <c r="G4" s="368"/>
      <c r="H4" s="368"/>
      <c r="I4" s="368"/>
      <c r="J4" s="368"/>
      <c r="K4" s="369" t="s">
        <v>71</v>
      </c>
      <c r="L4" s="368"/>
      <c r="M4" s="370" t="s">
        <v>67</v>
      </c>
      <c r="N4" s="370"/>
    </row>
    <row r="5" spans="1:14" x14ac:dyDescent="0.3">
      <c r="A5" s="75"/>
      <c r="B5" s="66">
        <v>2010</v>
      </c>
      <c r="C5" s="67">
        <v>2011</v>
      </c>
      <c r="D5" s="67">
        <v>2012</v>
      </c>
      <c r="E5" s="67">
        <v>2013</v>
      </c>
      <c r="F5" s="67">
        <v>2014</v>
      </c>
      <c r="G5" s="67">
        <v>2015</v>
      </c>
      <c r="H5" s="67">
        <v>2016</v>
      </c>
      <c r="I5" s="67">
        <v>2017</v>
      </c>
      <c r="J5" s="67">
        <v>2018</v>
      </c>
      <c r="K5" s="68" t="s">
        <v>125</v>
      </c>
      <c r="L5" s="69" t="s">
        <v>126</v>
      </c>
      <c r="M5" s="76" t="s">
        <v>2</v>
      </c>
      <c r="N5" s="76" t="s">
        <v>3</v>
      </c>
    </row>
    <row r="6" spans="1:14" ht="14.5" customHeight="1" x14ac:dyDescent="0.3">
      <c r="A6" s="71" t="s">
        <v>74</v>
      </c>
      <c r="B6" s="191">
        <v>0</v>
      </c>
      <c r="C6" s="191">
        <v>0</v>
      </c>
      <c r="D6" s="191">
        <v>1</v>
      </c>
      <c r="E6" s="191">
        <v>0</v>
      </c>
      <c r="F6" s="192">
        <v>2</v>
      </c>
      <c r="G6" s="192">
        <v>0</v>
      </c>
      <c r="H6" s="192">
        <v>0</v>
      </c>
      <c r="I6" s="192">
        <v>0</v>
      </c>
      <c r="J6" s="192">
        <v>0</v>
      </c>
      <c r="K6" s="96">
        <v>0</v>
      </c>
      <c r="L6" s="191">
        <v>1</v>
      </c>
      <c r="M6" s="80">
        <v>1</v>
      </c>
      <c r="N6" s="317" t="s">
        <v>9</v>
      </c>
    </row>
    <row r="7" spans="1:14" ht="14.5" customHeight="1" x14ac:dyDescent="0.3">
      <c r="A7" s="85" t="s">
        <v>79</v>
      </c>
      <c r="B7" s="161">
        <v>2525</v>
      </c>
      <c r="C7" s="161">
        <v>2419</v>
      </c>
      <c r="D7" s="161">
        <v>2684</v>
      </c>
      <c r="E7" s="161">
        <v>2796</v>
      </c>
      <c r="F7" s="306">
        <v>3460</v>
      </c>
      <c r="G7" s="306">
        <v>2607</v>
      </c>
      <c r="H7" s="306">
        <v>2738</v>
      </c>
      <c r="I7" s="306">
        <v>2545</v>
      </c>
      <c r="J7" s="306">
        <v>1784</v>
      </c>
      <c r="K7" s="97">
        <v>2049</v>
      </c>
      <c r="L7" s="161">
        <v>1825</v>
      </c>
      <c r="M7" s="99">
        <v>-224</v>
      </c>
      <c r="N7" s="307">
        <v>-0.10932162030258663</v>
      </c>
    </row>
    <row r="8" spans="1:14" x14ac:dyDescent="0.3">
      <c r="A8" s="319" t="s">
        <v>210</v>
      </c>
      <c r="B8" s="72"/>
      <c r="C8" s="72"/>
      <c r="D8" s="72"/>
      <c r="E8" s="72"/>
      <c r="F8" s="72"/>
      <c r="G8" s="72"/>
      <c r="H8" s="72"/>
      <c r="I8" s="72"/>
      <c r="J8" s="72"/>
      <c r="K8" s="72"/>
      <c r="L8" s="72"/>
      <c r="M8" s="77"/>
      <c r="N8" s="78"/>
    </row>
    <row r="9" spans="1:14" x14ac:dyDescent="0.3">
      <c r="B9" s="72"/>
      <c r="C9" s="59"/>
    </row>
    <row r="10" spans="1:14" x14ac:dyDescent="0.3">
      <c r="A10" s="15" t="s">
        <v>72</v>
      </c>
    </row>
    <row r="11" spans="1:14" ht="27.65" customHeight="1" x14ac:dyDescent="0.3">
      <c r="A11" s="373" t="s">
        <v>178</v>
      </c>
      <c r="B11" s="373"/>
      <c r="C11" s="373"/>
      <c r="D11" s="373"/>
      <c r="E11" s="373"/>
      <c r="F11" s="373"/>
      <c r="G11" s="373"/>
      <c r="H11" s="373"/>
      <c r="I11" s="373"/>
      <c r="J11" s="373"/>
      <c r="K11" s="373"/>
      <c r="L11" s="373"/>
      <c r="M11" s="373"/>
      <c r="N11" s="373"/>
    </row>
    <row r="12" spans="1:14" ht="40.75" customHeight="1" x14ac:dyDescent="0.3">
      <c r="A12" s="373" t="s">
        <v>158</v>
      </c>
      <c r="B12" s="373"/>
      <c r="C12" s="373"/>
      <c r="D12" s="373"/>
      <c r="E12" s="373"/>
      <c r="F12" s="373"/>
      <c r="G12" s="373"/>
      <c r="H12" s="373"/>
      <c r="I12" s="373"/>
      <c r="J12" s="373"/>
      <c r="K12" s="373"/>
      <c r="L12" s="373"/>
      <c r="M12" s="373"/>
      <c r="N12" s="373"/>
    </row>
    <row r="14" spans="1:14" x14ac:dyDescent="0.3">
      <c r="A14" s="311" t="s">
        <v>212</v>
      </c>
    </row>
  </sheetData>
  <mergeCells count="5">
    <mergeCell ref="A12:N12"/>
    <mergeCell ref="B4:J4"/>
    <mergeCell ref="K4:L4"/>
    <mergeCell ref="M4:N4"/>
    <mergeCell ref="A11:N11"/>
  </mergeCells>
  <hyperlinks>
    <hyperlink ref="A8" r:id="rId1" display="Source: Detention datasets, Home Office" xr:uid="{11D79519-5189-46D2-BF8F-0D6A34CD0232}"/>
    <hyperlink ref="A14" location="Contents!A1" display="Back to contents" xr:uid="{66008388-15A2-4291-BD93-4F9C9FBC636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6"/>
  <sheetViews>
    <sheetView zoomScaleNormal="100" workbookViewId="0"/>
  </sheetViews>
  <sheetFormatPr defaultColWidth="8.54296875" defaultRowHeight="14.5" x14ac:dyDescent="0.35"/>
  <cols>
    <col min="1" max="1" width="27.54296875" style="65" customWidth="1"/>
    <col min="2" max="16384" width="8.54296875" style="65"/>
  </cols>
  <sheetData>
    <row r="1" spans="1:14" ht="17.5" x14ac:dyDescent="0.35">
      <c r="A1" s="16" t="s">
        <v>193</v>
      </c>
    </row>
    <row r="2" spans="1:14" ht="9" customHeight="1" x14ac:dyDescent="0.35"/>
    <row r="3" spans="1:14" x14ac:dyDescent="0.35">
      <c r="A3" s="17"/>
      <c r="B3" s="17"/>
      <c r="C3" s="17"/>
      <c r="D3" s="17"/>
      <c r="E3" s="17"/>
      <c r="F3" s="17"/>
      <c r="G3" s="17"/>
      <c r="H3" s="17"/>
      <c r="I3" s="17"/>
      <c r="J3" s="17"/>
      <c r="K3" s="17"/>
      <c r="L3" s="17"/>
      <c r="M3" s="17"/>
      <c r="N3" s="18" t="s">
        <v>0</v>
      </c>
    </row>
    <row r="4" spans="1:14" x14ac:dyDescent="0.35">
      <c r="A4" s="362"/>
      <c r="B4" s="366" t="s">
        <v>37</v>
      </c>
      <c r="C4" s="366"/>
      <c r="D4" s="366"/>
      <c r="E4" s="366"/>
      <c r="F4" s="366"/>
      <c r="G4" s="366"/>
      <c r="H4" s="366"/>
      <c r="I4" s="366"/>
      <c r="J4" s="374"/>
      <c r="K4" s="365" t="s">
        <v>94</v>
      </c>
      <c r="L4" s="366"/>
      <c r="M4" s="358" t="s">
        <v>67</v>
      </c>
      <c r="N4" s="358"/>
    </row>
    <row r="5" spans="1:14" x14ac:dyDescent="0.35">
      <c r="A5" s="363"/>
      <c r="B5" s="21">
        <v>2010</v>
      </c>
      <c r="C5" s="21">
        <v>2011</v>
      </c>
      <c r="D5" s="56">
        <v>2012</v>
      </c>
      <c r="E5" s="21">
        <v>2013</v>
      </c>
      <c r="F5" s="21">
        <v>2014</v>
      </c>
      <c r="G5" s="21">
        <v>2015</v>
      </c>
      <c r="H5" s="21">
        <v>2016</v>
      </c>
      <c r="I5" s="23">
        <v>2017</v>
      </c>
      <c r="J5" s="23">
        <v>2018</v>
      </c>
      <c r="K5" s="22" t="s">
        <v>125</v>
      </c>
      <c r="L5" s="23" t="s">
        <v>126</v>
      </c>
      <c r="M5" s="34" t="s">
        <v>2</v>
      </c>
      <c r="N5" s="34" t="s">
        <v>3</v>
      </c>
    </row>
    <row r="6" spans="1:14" x14ac:dyDescent="0.35">
      <c r="A6" s="98" t="s">
        <v>80</v>
      </c>
      <c r="B6" s="276">
        <v>172</v>
      </c>
      <c r="C6" s="276">
        <v>105</v>
      </c>
      <c r="D6" s="277">
        <v>98</v>
      </c>
      <c r="E6" s="277">
        <v>115</v>
      </c>
      <c r="F6" s="277">
        <v>157</v>
      </c>
      <c r="G6" s="277">
        <v>120</v>
      </c>
      <c r="H6" s="278">
        <v>130</v>
      </c>
      <c r="I6" s="279">
        <v>95</v>
      </c>
      <c r="J6" s="280">
        <v>105</v>
      </c>
      <c r="K6" s="281">
        <v>218</v>
      </c>
      <c r="L6" s="280">
        <v>183</v>
      </c>
      <c r="M6" s="153">
        <v>-35</v>
      </c>
      <c r="N6" s="154">
        <v>-0.16055045871559634</v>
      </c>
    </row>
    <row r="7" spans="1:14" x14ac:dyDescent="0.35">
      <c r="A7" s="98" t="s">
        <v>81</v>
      </c>
      <c r="B7" s="276">
        <v>45</v>
      </c>
      <c r="C7" s="276">
        <v>37</v>
      </c>
      <c r="D7" s="277">
        <v>67</v>
      </c>
      <c r="E7" s="277">
        <v>74</v>
      </c>
      <c r="F7" s="277">
        <v>52</v>
      </c>
      <c r="G7" s="277">
        <v>48</v>
      </c>
      <c r="H7" s="278">
        <v>69</v>
      </c>
      <c r="I7" s="282">
        <v>51</v>
      </c>
      <c r="J7" s="280">
        <v>54</v>
      </c>
      <c r="K7" s="283">
        <v>185</v>
      </c>
      <c r="L7" s="280">
        <v>194</v>
      </c>
      <c r="M7" s="153">
        <v>9</v>
      </c>
      <c r="N7" s="154">
        <v>4.8648648648648651E-2</v>
      </c>
    </row>
    <row r="8" spans="1:14" x14ac:dyDescent="0.35">
      <c r="A8" s="98" t="s">
        <v>82</v>
      </c>
      <c r="B8" s="284">
        <v>186</v>
      </c>
      <c r="C8" s="276">
        <v>191</v>
      </c>
      <c r="D8" s="277">
        <v>255</v>
      </c>
      <c r="E8" s="277">
        <v>326</v>
      </c>
      <c r="F8" s="285">
        <v>333</v>
      </c>
      <c r="G8" s="277">
        <v>271</v>
      </c>
      <c r="H8" s="278">
        <v>273</v>
      </c>
      <c r="I8" s="282">
        <v>252</v>
      </c>
      <c r="J8" s="280">
        <v>221</v>
      </c>
      <c r="K8" s="283">
        <v>243</v>
      </c>
      <c r="L8" s="280">
        <v>253</v>
      </c>
      <c r="M8" s="153">
        <v>10</v>
      </c>
      <c r="N8" s="154">
        <v>4.1152263374485597E-2</v>
      </c>
    </row>
    <row r="9" spans="1:14" x14ac:dyDescent="0.35">
      <c r="A9" s="98" t="s">
        <v>83</v>
      </c>
      <c r="B9" s="276">
        <v>368</v>
      </c>
      <c r="C9" s="276">
        <v>421</v>
      </c>
      <c r="D9" s="277">
        <v>433</v>
      </c>
      <c r="E9" s="277">
        <v>521</v>
      </c>
      <c r="F9" s="285">
        <v>622</v>
      </c>
      <c r="G9" s="277">
        <v>533</v>
      </c>
      <c r="H9" s="278">
        <v>524</v>
      </c>
      <c r="I9" s="282">
        <v>355</v>
      </c>
      <c r="J9" s="280">
        <v>374</v>
      </c>
      <c r="K9" s="283">
        <v>329</v>
      </c>
      <c r="L9" s="280">
        <v>307</v>
      </c>
      <c r="M9" s="153">
        <v>-22</v>
      </c>
      <c r="N9" s="154">
        <v>-6.6869300911854099E-2</v>
      </c>
    </row>
    <row r="10" spans="1:14" x14ac:dyDescent="0.35">
      <c r="A10" s="98" t="s">
        <v>84</v>
      </c>
      <c r="B10" s="276">
        <v>556</v>
      </c>
      <c r="C10" s="276">
        <v>570</v>
      </c>
      <c r="D10" s="277">
        <v>701</v>
      </c>
      <c r="E10" s="277">
        <v>767</v>
      </c>
      <c r="F10" s="285">
        <v>795</v>
      </c>
      <c r="G10" s="277">
        <v>652</v>
      </c>
      <c r="H10" s="278">
        <v>700</v>
      </c>
      <c r="I10" s="282">
        <v>567</v>
      </c>
      <c r="J10" s="280">
        <v>403</v>
      </c>
      <c r="K10" s="283">
        <v>384</v>
      </c>
      <c r="L10" s="280">
        <v>353</v>
      </c>
      <c r="M10" s="153">
        <v>-31</v>
      </c>
      <c r="N10" s="154">
        <v>-8.0729166666666671E-2</v>
      </c>
    </row>
    <row r="11" spans="1:14" x14ac:dyDescent="0.35">
      <c r="A11" s="98" t="s">
        <v>85</v>
      </c>
      <c r="B11" s="276">
        <v>258</v>
      </c>
      <c r="C11" s="276">
        <v>325</v>
      </c>
      <c r="D11" s="277">
        <v>309</v>
      </c>
      <c r="E11" s="277">
        <v>350</v>
      </c>
      <c r="F11" s="285">
        <v>479</v>
      </c>
      <c r="G11" s="277">
        <v>319</v>
      </c>
      <c r="H11" s="278">
        <v>276</v>
      </c>
      <c r="I11" s="282">
        <v>341</v>
      </c>
      <c r="J11" s="280">
        <v>189</v>
      </c>
      <c r="K11" s="283">
        <v>176</v>
      </c>
      <c r="L11" s="280">
        <v>175</v>
      </c>
      <c r="M11" s="153">
        <v>-1</v>
      </c>
      <c r="N11" s="154">
        <v>-5.681818181818182E-3</v>
      </c>
    </row>
    <row r="12" spans="1:14" x14ac:dyDescent="0.35">
      <c r="A12" s="98" t="s">
        <v>86</v>
      </c>
      <c r="B12" s="276">
        <v>201</v>
      </c>
      <c r="C12" s="276">
        <v>186</v>
      </c>
      <c r="D12" s="277">
        <v>233</v>
      </c>
      <c r="E12" s="277">
        <v>243</v>
      </c>
      <c r="F12" s="285">
        <v>399</v>
      </c>
      <c r="G12" s="277">
        <v>211</v>
      </c>
      <c r="H12" s="278">
        <v>198</v>
      </c>
      <c r="I12" s="282">
        <v>237</v>
      </c>
      <c r="J12" s="280">
        <v>125</v>
      </c>
      <c r="K12" s="283">
        <v>127</v>
      </c>
      <c r="L12" s="280">
        <v>94</v>
      </c>
      <c r="M12" s="153">
        <v>-33</v>
      </c>
      <c r="N12" s="154">
        <v>-0.25984251968503935</v>
      </c>
    </row>
    <row r="13" spans="1:14" x14ac:dyDescent="0.35">
      <c r="A13" s="98" t="s">
        <v>87</v>
      </c>
      <c r="B13" s="276">
        <v>220</v>
      </c>
      <c r="C13" s="276">
        <v>170</v>
      </c>
      <c r="D13" s="277">
        <v>214</v>
      </c>
      <c r="E13" s="277">
        <v>180</v>
      </c>
      <c r="F13" s="285">
        <v>228</v>
      </c>
      <c r="G13" s="277">
        <v>190</v>
      </c>
      <c r="H13" s="278">
        <v>265</v>
      </c>
      <c r="I13" s="282">
        <v>298</v>
      </c>
      <c r="J13" s="280">
        <v>105</v>
      </c>
      <c r="K13" s="283">
        <v>147</v>
      </c>
      <c r="L13" s="280">
        <v>114</v>
      </c>
      <c r="M13" s="153">
        <v>-33</v>
      </c>
      <c r="N13" s="154">
        <v>-0.22448979591836735</v>
      </c>
    </row>
    <row r="14" spans="1:14" x14ac:dyDescent="0.35">
      <c r="A14" s="98" t="s">
        <v>88</v>
      </c>
      <c r="B14" s="276">
        <v>265</v>
      </c>
      <c r="C14" s="276">
        <v>272</v>
      </c>
      <c r="D14" s="277">
        <v>241</v>
      </c>
      <c r="E14" s="277">
        <v>145</v>
      </c>
      <c r="F14" s="285">
        <v>289</v>
      </c>
      <c r="G14" s="277">
        <v>174</v>
      </c>
      <c r="H14" s="278">
        <v>225</v>
      </c>
      <c r="I14" s="282">
        <v>285</v>
      </c>
      <c r="J14" s="280">
        <v>154</v>
      </c>
      <c r="K14" s="283">
        <v>184</v>
      </c>
      <c r="L14" s="280">
        <v>126</v>
      </c>
      <c r="M14" s="153">
        <v>-58</v>
      </c>
      <c r="N14" s="154">
        <v>-0.31521739130434784</v>
      </c>
    </row>
    <row r="15" spans="1:14" x14ac:dyDescent="0.35">
      <c r="A15" s="98" t="s">
        <v>89</v>
      </c>
      <c r="B15" s="276">
        <v>110</v>
      </c>
      <c r="C15" s="276">
        <v>62</v>
      </c>
      <c r="D15" s="277">
        <v>74</v>
      </c>
      <c r="E15" s="277">
        <v>37</v>
      </c>
      <c r="F15" s="285">
        <v>65</v>
      </c>
      <c r="G15" s="277">
        <v>55</v>
      </c>
      <c r="H15" s="278">
        <v>56</v>
      </c>
      <c r="I15" s="282">
        <v>40</v>
      </c>
      <c r="J15" s="280">
        <v>41</v>
      </c>
      <c r="K15" s="283">
        <v>43</v>
      </c>
      <c r="L15" s="280">
        <v>17</v>
      </c>
      <c r="M15" s="153">
        <v>-26</v>
      </c>
      <c r="N15" s="318" t="s">
        <v>9</v>
      </c>
    </row>
    <row r="16" spans="1:14" x14ac:dyDescent="0.35">
      <c r="A16" s="98" t="s">
        <v>90</v>
      </c>
      <c r="B16" s="276">
        <v>79</v>
      </c>
      <c r="C16" s="276">
        <v>36</v>
      </c>
      <c r="D16" s="277">
        <v>38</v>
      </c>
      <c r="E16" s="277">
        <v>22</v>
      </c>
      <c r="F16" s="285">
        <v>25</v>
      </c>
      <c r="G16" s="277">
        <v>26</v>
      </c>
      <c r="H16" s="278">
        <v>14</v>
      </c>
      <c r="I16" s="282">
        <v>19</v>
      </c>
      <c r="J16" s="280">
        <v>11</v>
      </c>
      <c r="K16" s="283">
        <v>11</v>
      </c>
      <c r="L16" s="280">
        <v>7</v>
      </c>
      <c r="M16" s="153">
        <v>-4</v>
      </c>
      <c r="N16" s="318" t="s">
        <v>9</v>
      </c>
    </row>
    <row r="17" spans="1:14" x14ac:dyDescent="0.35">
      <c r="A17" s="98" t="s">
        <v>91</v>
      </c>
      <c r="B17" s="286">
        <v>50</v>
      </c>
      <c r="C17" s="286">
        <v>27</v>
      </c>
      <c r="D17" s="277">
        <v>17</v>
      </c>
      <c r="E17" s="277">
        <v>13</v>
      </c>
      <c r="F17" s="285">
        <v>12</v>
      </c>
      <c r="G17" s="277">
        <v>6</v>
      </c>
      <c r="H17" s="278">
        <v>7</v>
      </c>
      <c r="I17" s="282">
        <v>3</v>
      </c>
      <c r="J17" s="280">
        <v>2</v>
      </c>
      <c r="K17" s="283">
        <v>2</v>
      </c>
      <c r="L17" s="280">
        <v>3</v>
      </c>
      <c r="M17" s="153">
        <v>1</v>
      </c>
      <c r="N17" s="318" t="s">
        <v>9</v>
      </c>
    </row>
    <row r="18" spans="1:14" x14ac:dyDescent="0.35">
      <c r="A18" s="98" t="s">
        <v>92</v>
      </c>
      <c r="B18" s="287">
        <v>12</v>
      </c>
      <c r="C18" s="287">
        <v>13</v>
      </c>
      <c r="D18" s="288">
        <v>3</v>
      </c>
      <c r="E18" s="288">
        <v>3</v>
      </c>
      <c r="F18" s="289">
        <v>4</v>
      </c>
      <c r="G18" s="288">
        <v>2</v>
      </c>
      <c r="H18" s="290">
        <v>1</v>
      </c>
      <c r="I18" s="106">
        <v>1</v>
      </c>
      <c r="J18" s="291">
        <v>0</v>
      </c>
      <c r="K18" s="292">
        <v>0</v>
      </c>
      <c r="L18" s="291">
        <v>0</v>
      </c>
      <c r="M18" s="80">
        <v>0</v>
      </c>
      <c r="N18" s="318" t="s">
        <v>9</v>
      </c>
    </row>
    <row r="19" spans="1:14" x14ac:dyDescent="0.35">
      <c r="A19" s="98" t="s">
        <v>93</v>
      </c>
      <c r="B19" s="287">
        <v>3</v>
      </c>
      <c r="C19" s="287">
        <v>4</v>
      </c>
      <c r="D19" s="288">
        <v>2</v>
      </c>
      <c r="E19" s="288">
        <v>0</v>
      </c>
      <c r="F19" s="288">
        <v>2</v>
      </c>
      <c r="G19" s="288">
        <v>0</v>
      </c>
      <c r="H19" s="293">
        <v>0</v>
      </c>
      <c r="I19" s="106">
        <v>1</v>
      </c>
      <c r="J19" s="106">
        <v>0</v>
      </c>
      <c r="K19" s="292">
        <v>0</v>
      </c>
      <c r="L19" s="106">
        <v>0</v>
      </c>
      <c r="M19" s="99">
        <v>0</v>
      </c>
      <c r="N19" s="318" t="s">
        <v>9</v>
      </c>
    </row>
    <row r="20" spans="1:14" x14ac:dyDescent="0.35">
      <c r="A20" s="60" t="s">
        <v>32</v>
      </c>
      <c r="B20" s="168">
        <f>SUM(B6:B19)</f>
        <v>2525</v>
      </c>
      <c r="C20" s="168">
        <f t="shared" ref="C20:L20" si="0">SUM(C6:C19)</f>
        <v>2419</v>
      </c>
      <c r="D20" s="168">
        <f t="shared" si="0"/>
        <v>2685</v>
      </c>
      <c r="E20" s="168">
        <f t="shared" si="0"/>
        <v>2796</v>
      </c>
      <c r="F20" s="168">
        <f t="shared" si="0"/>
        <v>3462</v>
      </c>
      <c r="G20" s="168">
        <f t="shared" si="0"/>
        <v>2607</v>
      </c>
      <c r="H20" s="172">
        <f t="shared" ref="H20:J20" si="1">SUM(H6:H19)</f>
        <v>2738</v>
      </c>
      <c r="I20" s="168">
        <f t="shared" si="1"/>
        <v>2545</v>
      </c>
      <c r="J20" s="168">
        <f t="shared" si="1"/>
        <v>1784</v>
      </c>
      <c r="K20" s="187">
        <f t="shared" si="0"/>
        <v>2049</v>
      </c>
      <c r="L20" s="168">
        <f t="shared" si="0"/>
        <v>1826</v>
      </c>
      <c r="M20" s="83">
        <v>-223</v>
      </c>
      <c r="N20" s="314">
        <v>-0.10883357735480723</v>
      </c>
    </row>
    <row r="21" spans="1:14" x14ac:dyDescent="0.35">
      <c r="A21" s="319" t="s">
        <v>210</v>
      </c>
      <c r="B21" s="30"/>
      <c r="C21" s="30"/>
      <c r="D21" s="30"/>
      <c r="E21" s="30"/>
      <c r="F21" s="30"/>
      <c r="G21" s="30"/>
      <c r="H21" s="30"/>
      <c r="I21" s="30"/>
      <c r="J21" s="30"/>
      <c r="K21" s="242"/>
      <c r="L21" s="242"/>
      <c r="M21" s="242"/>
      <c r="N21" s="242"/>
    </row>
    <row r="22" spans="1:14" x14ac:dyDescent="0.35">
      <c r="A22" s="17"/>
      <c r="B22" s="17"/>
      <c r="C22" s="17"/>
      <c r="D22" s="17"/>
      <c r="E22" s="17"/>
      <c r="F22" s="17"/>
      <c r="G22" s="17"/>
      <c r="H22" s="17"/>
      <c r="I22" s="17"/>
      <c r="J22" s="17"/>
      <c r="K22" s="17"/>
      <c r="L22" s="17"/>
      <c r="M22" s="17"/>
      <c r="N22" s="17"/>
    </row>
    <row r="23" spans="1:14" x14ac:dyDescent="0.35">
      <c r="A23" s="33" t="s">
        <v>26</v>
      </c>
      <c r="B23" s="33"/>
      <c r="C23" s="33"/>
      <c r="D23" s="33"/>
      <c r="E23" s="33"/>
      <c r="F23" s="33"/>
      <c r="G23" s="17"/>
      <c r="H23" s="17"/>
      <c r="I23" s="17"/>
      <c r="J23" s="17"/>
      <c r="K23" s="17"/>
      <c r="L23" s="17"/>
      <c r="M23" s="17"/>
      <c r="N23" s="17"/>
    </row>
    <row r="24" spans="1:14" ht="18.649999999999999" customHeight="1" x14ac:dyDescent="0.35">
      <c r="A24" s="339" t="s">
        <v>148</v>
      </c>
      <c r="B24" s="339"/>
      <c r="C24" s="339"/>
      <c r="D24" s="339"/>
      <c r="E24" s="339"/>
      <c r="F24" s="339"/>
      <c r="G24" s="339"/>
      <c r="H24" s="339"/>
      <c r="I24" s="339"/>
      <c r="J24" s="339"/>
      <c r="K24" s="339"/>
      <c r="L24" s="339"/>
      <c r="M24" s="339"/>
      <c r="N24" s="339"/>
    </row>
    <row r="26" spans="1:14" x14ac:dyDescent="0.35">
      <c r="A26" s="311" t="s">
        <v>212</v>
      </c>
    </row>
  </sheetData>
  <mergeCells count="5">
    <mergeCell ref="A4:A5"/>
    <mergeCell ref="K4:L4"/>
    <mergeCell ref="M4:N4"/>
    <mergeCell ref="B4:J4"/>
    <mergeCell ref="A24:N24"/>
  </mergeCells>
  <hyperlinks>
    <hyperlink ref="A21" r:id="rId1" display="Source: Detention datasets, Home Office" xr:uid="{87A99FBF-DDF6-4445-8947-44903D2723A8}"/>
    <hyperlink ref="A26" location="Contents!A1" display="Back to contents" xr:uid="{2D9AF40E-07FD-43F6-AD21-43D378AF622C}"/>
  </hyperlinks>
  <pageMargins left="0.7" right="0.7" top="0.75" bottom="0.75" header="0.3" footer="0.3"/>
  <pageSetup paperSize="9" orientation="portrait" r:id="rId2"/>
  <ignoredErrors>
    <ignoredError sqref="K20:L20 B20:G20 H20:J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Notes</vt:lpstr>
      <vt:lpstr>Det_01</vt:lpstr>
      <vt:lpstr>Det_02a</vt:lpstr>
      <vt:lpstr>Det_02b</vt:lpstr>
      <vt:lpstr>Det_03a</vt:lpstr>
      <vt:lpstr>Det_03b</vt:lpstr>
      <vt:lpstr>Det_03c</vt:lpstr>
      <vt:lpstr>Det_03d</vt:lpstr>
      <vt:lpstr>Det_04a</vt:lpstr>
      <vt:lpstr>Det_04b</vt:lpstr>
      <vt:lpstr>Det_04c</vt:lpstr>
      <vt:lpstr>Det_05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Detention summary tables, year ending September 2019</dc:title>
  <dc:creator/>
  <cp:keywords>data tables, immigration, detention, 2019</cp:keywords>
  <cp:lastModifiedBy/>
  <dcterms:created xsi:type="dcterms:W3CDTF">2019-11-20T11:58:33Z</dcterms:created>
  <dcterms:modified xsi:type="dcterms:W3CDTF">2019-11-21T16:21:52Z</dcterms:modified>
</cp:coreProperties>
</file>