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mhclg.sharepoint.com/sites/LGFdatacollection/Shared Documents/Revenue/RO 2017-18/"/>
    </mc:Choice>
  </mc:AlternateContent>
  <xr:revisionPtr revIDLastSave="0" documentId="8_{70A79D3C-29D8-4EDA-AF01-4C0DC79546B3}" xr6:coauthVersionLast="41" xr6:coauthVersionMax="41" xr10:uidLastSave="{00000000-0000-0000-0000-000000000000}"/>
  <bookViews>
    <workbookView xWindow="-110" yWindow="-110" windowWidth="22780" windowHeight="14660" tabRatio="825" firstSheet="1" activeTab="1" xr2:uid="{00000000-000D-0000-FFFF-FFFF00000000}"/>
  </bookViews>
  <sheets>
    <sheet name="RS 2004-05 data" sheetId="25" state="hidden" r:id="rId1"/>
    <sheet name="Annex A11" sheetId="82" r:id="rId2"/>
  </sheets>
  <externalReferences>
    <externalReference r:id="rId3"/>
    <externalReference r:id="rId4"/>
    <externalReference r:id="rId5"/>
  </externalReferences>
  <definedNames>
    <definedName name="_Order1" hidden="1">255</definedName>
    <definedName name="_Order2" hidden="1">0</definedName>
    <definedName name="data">[1]Data!$A$8:$D$450</definedName>
    <definedName name="Data_col1">'[2]RA LA Data 2011-12 (1)'!$B$10:$GQ$475</definedName>
    <definedName name="Data_col2">#REF!</definedName>
    <definedName name="Data_col3">#REF!</definedName>
    <definedName name="INSIDEAEF">'[3]RG raw'!$J$6:$L$71</definedName>
    <definedName name="LA_List">#REF!</definedName>
    <definedName name="OUTSIDEAEF">'[3]RG raw'!$J$74:$L$109</definedName>
    <definedName name="_xlnm.Print_Area" localSheetId="1">'Annex A11'!$A$1:$L$32</definedName>
    <definedName name="RGDATA">'[3]RG raw'!$A$6:$C$112</definedName>
    <definedName name="RSXdata">#REF!</definedName>
    <definedName name="SG_dat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25" l="1"/>
  <c r="D9" i="25" s="1"/>
  <c r="C23" i="25"/>
  <c r="D23" i="25" s="1"/>
  <c r="C24" i="25"/>
  <c r="D24" i="25"/>
  <c r="C25" i="25"/>
  <c r="D25" i="25" s="1"/>
  <c r="C35" i="25"/>
  <c r="D35" i="25"/>
  <c r="C22" i="25"/>
  <c r="D22" i="25" s="1"/>
  <c r="C17" i="25"/>
  <c r="D17" i="25"/>
  <c r="C31" i="25"/>
  <c r="D31" i="25" s="1"/>
  <c r="C32" i="25"/>
  <c r="D32" i="25" s="1"/>
  <c r="C33" i="25"/>
  <c r="D33" i="25" s="1"/>
  <c r="C34" i="25"/>
  <c r="D34" i="25"/>
  <c r="C16" i="25"/>
  <c r="D16" i="25" s="1"/>
  <c r="C26" i="25"/>
  <c r="D26" i="25"/>
  <c r="C30" i="25"/>
  <c r="D30" i="25" s="1"/>
  <c r="C14" i="25"/>
  <c r="D14" i="25" s="1"/>
  <c r="C29" i="25"/>
  <c r="D29" i="25" s="1"/>
  <c r="C11" i="25"/>
  <c r="D11" i="25" s="1"/>
  <c r="C28" i="25"/>
  <c r="D28" i="25" s="1"/>
  <c r="C10" i="25"/>
  <c r="D10" i="25"/>
  <c r="C12" i="25"/>
  <c r="D12" i="25" s="1"/>
  <c r="C7" i="25"/>
  <c r="D7" i="25"/>
  <c r="C27" i="25"/>
  <c r="D27" i="25" s="1"/>
  <c r="J92" i="25"/>
  <c r="C92" i="25"/>
  <c r="D92" i="25" s="1"/>
  <c r="C76" i="25"/>
  <c r="D76" i="25" s="1"/>
  <c r="C77" i="25"/>
  <c r="D77" i="25" s="1"/>
  <c r="C78" i="25"/>
  <c r="D78" i="25" s="1"/>
  <c r="C79" i="25"/>
  <c r="D79" i="25" s="1"/>
  <c r="C80" i="25"/>
  <c r="D80" i="25" s="1"/>
  <c r="C81" i="25"/>
  <c r="C82" i="25"/>
  <c r="D82" i="25" s="1"/>
  <c r="C83" i="25"/>
  <c r="D83" i="25" s="1"/>
  <c r="C84" i="25"/>
  <c r="D84" i="25" s="1"/>
  <c r="C85" i="25"/>
  <c r="C86" i="25"/>
  <c r="D86" i="25" s="1"/>
  <c r="C87" i="25"/>
  <c r="D87" i="25" s="1"/>
  <c r="C88" i="25"/>
  <c r="D88" i="25" s="1"/>
  <c r="C89" i="25"/>
  <c r="C90" i="25"/>
  <c r="D90" i="25" s="1"/>
  <c r="C91" i="25"/>
  <c r="D91" i="25" s="1"/>
  <c r="J91" i="25"/>
  <c r="J90" i="25"/>
  <c r="J89" i="25"/>
  <c r="D89" i="25"/>
  <c r="J88" i="25"/>
  <c r="J87" i="25"/>
  <c r="J86" i="25"/>
  <c r="J85" i="25"/>
  <c r="D85" i="25"/>
  <c r="J84" i="25"/>
  <c r="J83" i="25"/>
  <c r="J82" i="25"/>
  <c r="J81" i="25"/>
  <c r="D81" i="25"/>
  <c r="J80" i="25"/>
  <c r="J79" i="25"/>
  <c r="J78" i="25"/>
  <c r="J77" i="25"/>
  <c r="J76" i="25"/>
  <c r="J75" i="25"/>
  <c r="C75" i="25"/>
  <c r="D75" i="25"/>
  <c r="J74" i="25"/>
  <c r="C74" i="25"/>
  <c r="D74" i="25" s="1"/>
  <c r="J73" i="25"/>
  <c r="C73" i="25"/>
  <c r="D73" i="25"/>
  <c r="J72" i="25"/>
  <c r="C72" i="25"/>
  <c r="D72" i="25" s="1"/>
  <c r="J71" i="25"/>
  <c r="C71" i="25"/>
  <c r="D71" i="25" s="1"/>
  <c r="J70" i="25"/>
  <c r="C70" i="25"/>
  <c r="D70" i="25" s="1"/>
  <c r="J69" i="25"/>
  <c r="C69" i="25"/>
  <c r="D69" i="25"/>
  <c r="J68" i="25"/>
  <c r="C68" i="25"/>
  <c r="D68" i="25" s="1"/>
  <c r="J67" i="25"/>
  <c r="C67" i="25"/>
  <c r="D67" i="25" s="1"/>
  <c r="J66" i="25"/>
  <c r="C66" i="25"/>
  <c r="D66" i="25"/>
  <c r="J65" i="25"/>
  <c r="C65" i="25"/>
  <c r="E65" i="25" s="1"/>
  <c r="C59" i="25"/>
  <c r="C60" i="25"/>
  <c r="D60" i="25" s="1"/>
  <c r="C61" i="25"/>
  <c r="D61" i="25" s="1"/>
  <c r="C62" i="25"/>
  <c r="C63" i="25"/>
  <c r="D63" i="25" s="1"/>
  <c r="C64" i="25"/>
  <c r="D64" i="25" s="1"/>
  <c r="D65" i="25"/>
  <c r="J64" i="25"/>
  <c r="J63" i="25"/>
  <c r="J62" i="25"/>
  <c r="D62" i="25"/>
  <c r="J61" i="25"/>
  <c r="J60" i="25"/>
  <c r="J59" i="25"/>
  <c r="C53" i="25"/>
  <c r="D53" i="25" s="1"/>
  <c r="C54" i="25"/>
  <c r="D54" i="25" s="1"/>
  <c r="C55" i="25"/>
  <c r="D55" i="25" s="1"/>
  <c r="C56" i="25"/>
  <c r="C57" i="25"/>
  <c r="D57" i="25" s="1"/>
  <c r="C58" i="25"/>
  <c r="D58" i="25" s="1"/>
  <c r="J58" i="25"/>
  <c r="J57" i="25"/>
  <c r="J56" i="25"/>
  <c r="D56" i="25"/>
  <c r="J55" i="25"/>
  <c r="J54" i="25"/>
  <c r="J53" i="25"/>
  <c r="C51" i="25"/>
  <c r="C52" i="25"/>
  <c r="D52" i="25" s="1"/>
  <c r="E53" i="25"/>
  <c r="J52" i="25"/>
  <c r="J51" i="25"/>
  <c r="C47" i="25"/>
  <c r="C48" i="25"/>
  <c r="D48" i="25" s="1"/>
  <c r="C49" i="25"/>
  <c r="D49" i="25" s="1"/>
  <c r="C50" i="25"/>
  <c r="D50" i="25" s="1"/>
  <c r="D51" i="25"/>
  <c r="J50" i="25"/>
  <c r="J49" i="25"/>
  <c r="J48" i="25"/>
  <c r="J47" i="25"/>
  <c r="C36" i="25"/>
  <c r="D36" i="25" s="1"/>
  <c r="C37" i="25"/>
  <c r="D37" i="25" s="1"/>
  <c r="C38" i="25"/>
  <c r="C39" i="25"/>
  <c r="D39" i="25" s="1"/>
  <c r="C40" i="25"/>
  <c r="C41" i="25"/>
  <c r="D41" i="25" s="1"/>
  <c r="C42" i="25"/>
  <c r="C43" i="25"/>
  <c r="C44" i="25"/>
  <c r="D44" i="25" s="1"/>
  <c r="C45" i="25"/>
  <c r="D45" i="25" s="1"/>
  <c r="C46" i="25"/>
  <c r="D46" i="25" s="1"/>
  <c r="D47" i="25"/>
  <c r="J46" i="25"/>
  <c r="J45" i="25"/>
  <c r="J44" i="25"/>
  <c r="J43" i="25"/>
  <c r="D43" i="25"/>
  <c r="J42" i="25"/>
  <c r="D42" i="25"/>
  <c r="J41" i="25"/>
  <c r="J40" i="25"/>
  <c r="D40" i="25"/>
  <c r="J39" i="25"/>
  <c r="J38" i="25"/>
  <c r="D38" i="25"/>
  <c r="J37" i="25"/>
  <c r="J36" i="25"/>
  <c r="J35" i="25"/>
  <c r="C18" i="25"/>
  <c r="C19" i="25"/>
  <c r="D19" i="25" s="1"/>
  <c r="C20" i="25"/>
  <c r="D20" i="25" s="1"/>
  <c r="C21" i="25"/>
  <c r="D21" i="25" s="1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J20" i="25"/>
  <c r="J19" i="25"/>
  <c r="J18" i="25"/>
  <c r="C6" i="25"/>
  <c r="C8" i="25"/>
  <c r="D8" i="25" s="1"/>
  <c r="C13" i="25"/>
  <c r="C15" i="25"/>
  <c r="D15" i="25" s="1"/>
  <c r="D18" i="25"/>
  <c r="J17" i="25"/>
  <c r="J16" i="25"/>
  <c r="J15" i="25"/>
  <c r="J14" i="25"/>
  <c r="J13" i="25"/>
  <c r="D13" i="25"/>
  <c r="J12" i="25"/>
  <c r="J11" i="25"/>
  <c r="J10" i="25"/>
  <c r="J9" i="25"/>
  <c r="J8" i="25"/>
  <c r="J7" i="25"/>
  <c r="J6" i="25"/>
  <c r="D6" i="25"/>
  <c r="E59" i="25" l="1"/>
  <c r="E51" i="25"/>
  <c r="J5" i="25"/>
  <c r="A4" i="25" s="1"/>
  <c r="D59" i="25"/>
  <c r="E92" i="25"/>
  <c r="E18" i="25"/>
  <c r="E47" i="25"/>
  <c r="E35" i="25"/>
</calcChain>
</file>

<file path=xl/sharedStrings.xml><?xml version="1.0" encoding="utf-8"?>
<sst xmlns="http://schemas.openxmlformats.org/spreadsheetml/2006/main" count="266" uniqueCount="152">
  <si>
    <t>£ thousand</t>
  </si>
  <si>
    <t>19 Energy Costs - Electricity, Gas and Other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</si>
  <si>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</si>
  <si>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</si>
  <si>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</si>
  <si>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</si>
  <si>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</si>
  <si>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</si>
  <si>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</si>
  <si>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</si>
  <si>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</si>
  <si>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</si>
  <si>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</si>
  <si>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</si>
  <si>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</si>
  <si>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</si>
  <si>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</si>
  <si>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</si>
  <si>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</si>
  <si>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</si>
  <si>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</si>
  <si>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</si>
  <si>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</si>
  <si>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Highways and transport services</t>
  </si>
  <si>
    <t>RS 2004-05 provisional data</t>
  </si>
  <si>
    <t>Downloaded from CLASS 11/8/06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</si>
  <si>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</si>
  <si>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</si>
  <si>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</si>
  <si>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</si>
  <si>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</si>
  <si>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</si>
  <si>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</si>
  <si>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</si>
  <si>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</si>
  <si>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</si>
  <si>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</si>
  <si>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</si>
  <si>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</si>
  <si>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Cultural, environmental and planning services</t>
  </si>
  <si>
    <t>Central and other services</t>
  </si>
  <si>
    <t>All other services</t>
  </si>
  <si>
    <t>30 Direct Transport Costs  -  Vehicle Running Costs, Repair &amp; Maintenance</t>
  </si>
  <si>
    <t>42 Communications and Computing  -  Postage, Telephone, Computer Costs and Other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</si>
  <si>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</si>
  <si>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</si>
  <si>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</si>
  <si>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</si>
  <si>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</si>
  <si>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</si>
  <si>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</si>
  <si>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</si>
  <si>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</si>
  <si>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</si>
  <si>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</si>
  <si>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</si>
  <si>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</si>
  <si>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</si>
  <si>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</si>
  <si>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</si>
  <si>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</si>
  <si>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</si>
  <si>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</si>
  <si>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</si>
  <si>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</si>
  <si>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</si>
  <si>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</si>
  <si>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</si>
  <si>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</si>
  <si>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</si>
  <si>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</si>
  <si>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</si>
  <si>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</si>
  <si>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</si>
  <si>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</si>
  <si>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</si>
  <si>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</si>
  <si>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</si>
  <si>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</si>
  <si>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</si>
  <si>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</si>
  <si>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</si>
  <si>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</si>
  <si>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>continued</t>
  </si>
  <si>
    <t>Total</t>
  </si>
  <si>
    <t>LA order check</t>
  </si>
  <si>
    <t>£ million</t>
  </si>
  <si>
    <t>of which:</t>
  </si>
  <si>
    <t>Social Care</t>
  </si>
  <si>
    <t>Housing services (excluding HRA)</t>
  </si>
  <si>
    <t>TOTAL ALL SERVICES</t>
  </si>
  <si>
    <t>PART A - PAY ESTIMATES</t>
  </si>
  <si>
    <t>PART B - RUNNING EXPENSES</t>
  </si>
  <si>
    <t>18 Repairs, Alterations and Maintenance of Buildings</t>
  </si>
  <si>
    <t>21 Rents</t>
  </si>
  <si>
    <t>22 Rates</t>
  </si>
  <si>
    <t>23 Water Services</t>
  </si>
  <si>
    <t>24 Fixtures &amp; Fittings</t>
  </si>
  <si>
    <t>25 Cleaning and Domestic Supplies</t>
  </si>
  <si>
    <t>26 Grounds Maintenance Costs</t>
  </si>
  <si>
    <t>27 Premises Insurance</t>
  </si>
  <si>
    <t>28 Other Premises Related Expenditure</t>
  </si>
  <si>
    <t>29 TOTAL PREMISES EXPENSES (Total of lines 18 to 28)</t>
  </si>
  <si>
    <t>32 Contract Hire and Operating Leases</t>
  </si>
  <si>
    <t>33 Car Allowances for Travelling Expenses</t>
  </si>
  <si>
    <t>34 Public Transport Allowances for Travelling Expenses</t>
  </si>
  <si>
    <t>35 Transport Insurance</t>
  </si>
  <si>
    <t>36 Other Transport Related Expenditure</t>
  </si>
  <si>
    <t>37 TOTAL TRANSPORT EXPENSES (Total of lines 30 to 36)</t>
  </si>
  <si>
    <t>38 Equipment, Furniture &amp; Materials</t>
  </si>
  <si>
    <t>39 Catering</t>
  </si>
  <si>
    <t>40 Clothing, Uniforms &amp; Laundry</t>
  </si>
  <si>
    <t>41 Printing, Stationery and General Office Expenses</t>
  </si>
  <si>
    <t>46 Subsistence and Conference Expenses</t>
  </si>
  <si>
    <t>47 Subscriptions</t>
  </si>
  <si>
    <t>48 Insurance</t>
  </si>
  <si>
    <t>49 Schools' Non ICT Learning Resources</t>
  </si>
  <si>
    <t>50 Schools' ICT Learning Resources</t>
  </si>
  <si>
    <t>51 Exam Fees</t>
  </si>
  <si>
    <t>52 Other Supplies and Services Expenditure</t>
  </si>
  <si>
    <t>53 TOTAL SUPPLIES &amp; SERVICES EXPENDITURE (Total of lines 38 to 52)</t>
  </si>
  <si>
    <t>54 Joint Authorites and Other Local Authorities</t>
  </si>
  <si>
    <t>56 Private Contractors and Other Agencies  -  Professional Services</t>
  </si>
  <si>
    <t>57 Private Contractors and Other Agencies  -  Agency Staff</t>
  </si>
  <si>
    <t>58 Private Contractors and Other Agencies  -  Other</t>
  </si>
  <si>
    <t>59 Internal Trading Organisations</t>
  </si>
  <si>
    <t>60 TOTAL THIRD PARTY PAYMENTS (Total of lines 54 to 59)</t>
  </si>
  <si>
    <t>61 Total Transfer Payments (Discretionary)</t>
  </si>
  <si>
    <t>62 Expenditure on Management and Support Services</t>
  </si>
  <si>
    <t>63 TOTAL Part B (Total of lines 29, 37, 53, 60, 61 &amp; 62)</t>
  </si>
  <si>
    <t>PART C - INCOME</t>
  </si>
  <si>
    <t>64 Rental Income</t>
  </si>
  <si>
    <t>65 Recharges</t>
  </si>
  <si>
    <t>66 All Other Income</t>
  </si>
  <si>
    <t>67 TOTAL Part C (Lines 64 to 66)</t>
  </si>
  <si>
    <t>55 Payments to Voluntary Bodies</t>
  </si>
  <si>
    <t>Annex A11: Subjective Analysis (SAR) 2016-17</t>
  </si>
  <si>
    <t>Annex A11: Subjective Analysis (SAR) 2016-17 (continued)</t>
  </si>
  <si>
    <t>Public Health and Social Care</t>
  </si>
  <si>
    <t>Police
services</t>
  </si>
  <si>
    <t>Fire &amp; rescue services</t>
  </si>
  <si>
    <t>Teacher salary</t>
  </si>
  <si>
    <t>Employers' National Insurance contributions</t>
  </si>
  <si>
    <t>Employer's Retirement Benefit Cost</t>
  </si>
  <si>
    <t>Location allowance</t>
  </si>
  <si>
    <t>TOTAL TEACHERS GROUP (Total of lines 1 to 4)</t>
  </si>
  <si>
    <t>Police &amp; Fire salary</t>
  </si>
  <si>
    <t>TOTAL POLICE &amp; FIRE GROUP (Total of lines 6 to 9)</t>
  </si>
  <si>
    <t>All Other Staff salary</t>
  </si>
  <si>
    <t>TOTAL ALL OTHER STAFF GROUP (Total of lines 11 to 14)</t>
  </si>
  <si>
    <t>Other Pay Related Costs</t>
  </si>
  <si>
    <t>TOTAL Part A  (Total of lines 5, 10, 15, 16a &amp; 16b)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</si>
</sst>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"/>
    <numFmt numFmtId="165" formatCode="_(&quot;£&quot;* #,##0.00_);_(&quot;£&quot;* \(#,##0.00\);_(&quot;£&quot;* &quot;-&quot;??_);_(@_)"/>
  </numFmts>
  <fonts count="35">
    <font>
      <sz val="10"/>
      <name val="Arial"/>
    </font>
    <font>
      <sz val="12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name val="Courier"/>
      <family val="3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164" fontId="10" fillId="0" borderId="0"/>
    <xf numFmtId="164" fontId="10" fillId="0" borderId="0"/>
    <xf numFmtId="0" fontId="2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34" fillId="0" borderId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6" fillId="0" borderId="0" xfId="44" quotePrefix="1" applyFont="1" applyBorder="1" applyAlignment="1">
      <alignment horizontal="left"/>
    </xf>
    <xf numFmtId="0" fontId="6" fillId="0" borderId="0" xfId="44" applyFont="1" applyBorder="1"/>
    <xf numFmtId="0" fontId="6" fillId="0" borderId="0" xfId="44" applyFont="1" applyBorder="1" applyAlignment="1">
      <alignment horizontal="right"/>
    </xf>
    <xf numFmtId="3" fontId="6" fillId="0" borderId="0" xfId="44" applyNumberFormat="1" applyFont="1" applyBorder="1"/>
    <xf numFmtId="0" fontId="5" fillId="0" borderId="0" xfId="44" applyFont="1"/>
    <xf numFmtId="3" fontId="5" fillId="0" borderId="0" xfId="44" applyNumberFormat="1" applyFont="1"/>
    <xf numFmtId="0" fontId="7" fillId="0" borderId="0" xfId="44" applyFont="1"/>
    <xf numFmtId="0" fontId="6" fillId="0" borderId="0" xfId="44" applyFont="1"/>
    <xf numFmtId="0" fontId="6" fillId="0" borderId="0" xfId="44" applyFont="1" applyAlignment="1">
      <alignment horizontal="right"/>
    </xf>
    <xf numFmtId="3" fontId="6" fillId="0" borderId="0" xfId="44" applyNumberFormat="1" applyFont="1"/>
    <xf numFmtId="0" fontId="8" fillId="0" borderId="0" xfId="44" applyFont="1" applyFill="1" applyBorder="1" applyAlignment="1">
      <alignment horizontal="left"/>
    </xf>
    <xf numFmtId="3" fontId="8" fillId="0" borderId="0" xfId="44" applyNumberFormat="1" applyFont="1" applyBorder="1"/>
    <xf numFmtId="0" fontId="8" fillId="0" borderId="0" xfId="44" applyFont="1" applyBorder="1"/>
    <xf numFmtId="0" fontId="8" fillId="0" borderId="0" xfId="44" quotePrefix="1" applyFont="1" applyFill="1" applyBorder="1" applyAlignment="1">
      <alignment horizontal="left" indent="1"/>
    </xf>
    <xf numFmtId="0" fontId="8" fillId="0" borderId="0" xfId="44" quotePrefix="1" applyFont="1" applyFill="1" applyBorder="1" applyAlignment="1">
      <alignment horizontal="left"/>
    </xf>
    <xf numFmtId="0" fontId="8" fillId="0" borderId="0" xfId="44" applyFont="1" applyFill="1" applyBorder="1"/>
    <xf numFmtId="0" fontId="8" fillId="0" borderId="0" xfId="44" applyFont="1" applyFill="1" applyBorder="1" applyAlignment="1" applyProtection="1">
      <alignment horizontal="left" indent="1"/>
    </xf>
    <xf numFmtId="0" fontId="8" fillId="0" borderId="0" xfId="44" applyFont="1" applyFill="1" applyBorder="1" applyAlignment="1" applyProtection="1">
      <alignment horizontal="left"/>
    </xf>
    <xf numFmtId="0" fontId="8" fillId="0" borderId="0" xfId="44" applyFont="1" applyBorder="1" applyAlignment="1">
      <alignment horizontal="left" indent="1"/>
    </xf>
    <xf numFmtId="0" fontId="8" fillId="0" borderId="0" xfId="44" applyFont="1"/>
    <xf numFmtId="3" fontId="8" fillId="0" borderId="0" xfId="44" applyNumberFormat="1" applyFont="1"/>
    <xf numFmtId="3" fontId="11" fillId="0" borderId="0" xfId="44" applyNumberFormat="1" applyFont="1" applyBorder="1"/>
    <xf numFmtId="0" fontId="11" fillId="0" borderId="0" xfId="44" applyFont="1" applyBorder="1" applyAlignment="1">
      <alignment horizontal="right"/>
    </xf>
    <xf numFmtId="0" fontId="7" fillId="0" borderId="0" xfId="44" applyFont="1" applyFill="1" applyBorder="1"/>
    <xf numFmtId="0" fontId="7" fillId="0" borderId="0" xfId="44" applyFont="1" applyBorder="1"/>
    <xf numFmtId="3" fontId="12" fillId="0" borderId="0" xfId="44" applyNumberFormat="1" applyFont="1" applyBorder="1"/>
    <xf numFmtId="0" fontId="11" fillId="0" borderId="0" xfId="44" applyFont="1"/>
    <xf numFmtId="0" fontId="11" fillId="0" borderId="0" xfId="44" applyFont="1" applyAlignment="1">
      <alignment horizontal="right"/>
    </xf>
    <xf numFmtId="3" fontId="11" fillId="0" borderId="0" xfId="44" applyNumberFormat="1" applyFont="1"/>
    <xf numFmtId="3" fontId="12" fillId="0" borderId="0" xfId="44" applyNumberFormat="1" applyFont="1"/>
    <xf numFmtId="3" fontId="5" fillId="24" borderId="0" xfId="44" applyNumberFormat="1" applyFont="1" applyFill="1" applyBorder="1"/>
    <xf numFmtId="0" fontId="11" fillId="0" borderId="0" xfId="44" applyFont="1" applyBorder="1"/>
    <xf numFmtId="0" fontId="12" fillId="0" borderId="0" xfId="44" applyFont="1"/>
    <xf numFmtId="0" fontId="7" fillId="0" borderId="0" xfId="44" applyFont="1" applyFill="1" applyBorder="1" applyAlignment="1">
      <alignment horizontal="left"/>
    </xf>
    <xf numFmtId="0" fontId="8" fillId="0" borderId="0" xfId="44" applyFont="1" applyBorder="1" applyAlignment="1">
      <alignment horizontal="left"/>
    </xf>
    <xf numFmtId="0" fontId="8" fillId="0" borderId="0" xfId="44" applyFont="1" applyAlignment="1">
      <alignment horizontal="left"/>
    </xf>
    <xf numFmtId="0" fontId="7" fillId="0" borderId="0" xfId="44" applyFont="1" applyAlignment="1">
      <alignment horizontal="left"/>
    </xf>
    <xf numFmtId="0" fontId="7" fillId="25" borderId="0" xfId="44" quotePrefix="1" applyFont="1" applyFill="1" applyAlignment="1">
      <alignment horizontal="left"/>
    </xf>
    <xf numFmtId="0" fontId="0" fillId="0" borderId="0" xfId="44" applyFont="1" applyFill="1"/>
    <xf numFmtId="3" fontId="2" fillId="24" borderId="0" xfId="44" applyNumberFormat="1" applyFont="1" applyFill="1" applyBorder="1"/>
    <xf numFmtId="0" fontId="6" fillId="24" borderId="11" xfId="44" applyFont="1" applyFill="1" applyBorder="1" applyAlignment="1">
      <alignment wrapText="1"/>
    </xf>
    <xf numFmtId="3" fontId="5" fillId="24" borderId="10" xfId="44" applyNumberFormat="1" applyFont="1" applyFill="1" applyBorder="1"/>
    <xf numFmtId="0" fontId="9" fillId="0" borderId="0" xfId="44" applyFont="1" applyFill="1"/>
    <xf numFmtId="0" fontId="15" fillId="24" borderId="0" xfId="44" applyFont="1" applyFill="1" applyBorder="1"/>
    <xf numFmtId="3" fontId="9" fillId="24" borderId="12" xfId="37" applyNumberFormat="1" applyFont="1" applyFill="1" applyBorder="1" applyAlignment="1" applyProtection="1">
      <alignment horizontal="right"/>
    </xf>
    <xf numFmtId="0" fontId="2" fillId="24" borderId="11" xfId="44" applyFont="1" applyFill="1" applyBorder="1"/>
    <xf numFmtId="0" fontId="2" fillId="24" borderId="0" xfId="44" applyFont="1" applyFill="1" applyBorder="1"/>
    <xf numFmtId="0" fontId="2" fillId="24" borderId="10" xfId="44" applyFont="1" applyFill="1" applyBorder="1"/>
    <xf numFmtId="0" fontId="15" fillId="24" borderId="11" xfId="44" applyFont="1" applyFill="1" applyBorder="1"/>
    <xf numFmtId="3" fontId="2" fillId="24" borderId="10" xfId="44" applyNumberFormat="1" applyFont="1" applyFill="1" applyBorder="1"/>
    <xf numFmtId="3" fontId="30" fillId="0" borderId="0" xfId="44" applyNumberFormat="1" applyFont="1" applyFill="1"/>
    <xf numFmtId="3" fontId="15" fillId="24" borderId="0" xfId="44" applyNumberFormat="1" applyFont="1" applyFill="1" applyBorder="1"/>
    <xf numFmtId="0" fontId="2" fillId="24" borderId="12" xfId="44" applyFont="1" applyFill="1" applyBorder="1"/>
    <xf numFmtId="0" fontId="2" fillId="24" borderId="14" xfId="44" applyFont="1" applyFill="1" applyBorder="1"/>
    <xf numFmtId="0" fontId="30" fillId="0" borderId="0" xfId="44" applyFont="1" applyFill="1"/>
    <xf numFmtId="0" fontId="5" fillId="24" borderId="0" xfId="44" applyFont="1" applyFill="1" applyBorder="1" applyAlignment="1">
      <alignment horizontal="right" wrapText="1"/>
    </xf>
    <xf numFmtId="0" fontId="2" fillId="24" borderId="13" xfId="44" applyFont="1" applyFill="1" applyBorder="1"/>
    <xf numFmtId="0" fontId="5" fillId="0" borderId="0" xfId="44" applyFont="1" applyFill="1"/>
    <xf numFmtId="164" fontId="15" fillId="24" borderId="0" xfId="38" applyFont="1" applyFill="1" applyBorder="1" applyAlignment="1">
      <alignment horizontal="right"/>
    </xf>
    <xf numFmtId="164" fontId="15" fillId="24" borderId="10" xfId="38" applyFont="1" applyFill="1" applyBorder="1" applyAlignment="1">
      <alignment horizontal="right"/>
    </xf>
    <xf numFmtId="0" fontId="31" fillId="24" borderId="10" xfId="44" applyFont="1" applyFill="1" applyBorder="1"/>
    <xf numFmtId="164" fontId="15" fillId="24" borderId="0" xfId="44" applyNumberFormat="1" applyFont="1" applyFill="1" applyBorder="1" applyAlignment="1">
      <alignment horizontal="right" wrapText="1"/>
    </xf>
    <xf numFmtId="164" fontId="15" fillId="24" borderId="0" xfId="44" applyNumberFormat="1" applyFont="1" applyFill="1" applyBorder="1" applyAlignment="1">
      <alignment horizontal="right" vertical="top" wrapText="1"/>
    </xf>
    <xf numFmtId="164" fontId="32" fillId="24" borderId="10" xfId="44" applyNumberFormat="1" applyFont="1" applyFill="1" applyBorder="1" applyAlignment="1">
      <alignment horizontal="right" vertical="top" wrapText="1"/>
    </xf>
    <xf numFmtId="164" fontId="33" fillId="0" borderId="0" xfId="44" applyNumberFormat="1" applyFont="1" applyFill="1" applyBorder="1" applyAlignment="1">
      <alignment horizontal="right" wrapText="1"/>
    </xf>
    <xf numFmtId="0" fontId="2" fillId="24" borderId="11" xfId="44" applyFont="1" applyFill="1" applyBorder="1" applyAlignment="1">
      <alignment wrapText="1"/>
    </xf>
    <xf numFmtId="0" fontId="15" fillId="24" borderId="11" xfId="44" applyFont="1" applyFill="1" applyBorder="1" applyAlignment="1">
      <alignment wrapText="1"/>
    </xf>
    <xf numFmtId="3" fontId="7" fillId="0" borderId="0" xfId="44" applyNumberFormat="1" applyFont="1" applyFill="1"/>
    <xf numFmtId="0" fontId="15" fillId="24" borderId="11" xfId="44" applyFont="1" applyFill="1" applyBorder="1" applyAlignment="1">
      <alignment horizontal="left" wrapText="1"/>
    </xf>
    <xf numFmtId="0" fontId="15" fillId="24" borderId="10" xfId="44" applyFont="1" applyFill="1" applyBorder="1"/>
    <xf numFmtId="0" fontId="7" fillId="0" borderId="0" xfId="44" applyFont="1" applyFill="1"/>
    <xf numFmtId="3" fontId="15" fillId="24" borderId="10" xfId="44" applyNumberFormat="1" applyFont="1" applyFill="1" applyBorder="1"/>
    <xf numFmtId="3" fontId="8" fillId="0" borderId="0" xfId="44" applyNumberFormat="1" applyFont="1" applyFill="1"/>
    <xf numFmtId="0" fontId="8" fillId="0" borderId="0" xfId="44" applyFont="1" applyFill="1"/>
    <xf numFmtId="3" fontId="15" fillId="24" borderId="12" xfId="44" applyNumberFormat="1" applyFont="1" applyFill="1" applyBorder="1"/>
    <xf numFmtId="0" fontId="2" fillId="0" borderId="0" xfId="44" applyFont="1" applyFill="1" applyBorder="1" applyAlignment="1"/>
    <xf numFmtId="0" fontId="15" fillId="24" borderId="13" xfId="44" applyFont="1" applyFill="1" applyBorder="1" applyAlignment="1">
      <alignment wrapText="1"/>
    </xf>
    <xf numFmtId="3" fontId="15" fillId="24" borderId="14" xfId="44" applyNumberFormat="1" applyFont="1" applyFill="1" applyBorder="1"/>
    <xf numFmtId="164" fontId="15" fillId="24" borderId="10" xfId="44" applyNumberFormat="1" applyFont="1" applyFill="1" applyBorder="1" applyAlignment="1">
      <alignment horizontal="right" wrapText="1"/>
    </xf>
    <xf numFmtId="0" fontId="30" fillId="0" borderId="0" xfId="44" applyFont="1" applyFill="1" applyAlignment="1"/>
    <xf numFmtId="0" fontId="0" fillId="0" borderId="0" xfId="44" applyFont="1" applyFill="1" applyAlignment="1"/>
    <xf numFmtId="0" fontId="9" fillId="0" borderId="0" xfId="44" applyFont="1" applyFill="1" applyAlignment="1"/>
    <xf numFmtId="164" fontId="4" fillId="26" borderId="15" xfId="38" quotePrefix="1" applyFont="1" applyFill="1" applyBorder="1" applyAlignment="1">
      <alignment horizontal="left"/>
    </xf>
    <xf numFmtId="0" fontId="0" fillId="26" borderId="16" xfId="44" applyFont="1" applyFill="1" applyBorder="1" applyAlignment="1"/>
    <xf numFmtId="0" fontId="0" fillId="0" borderId="16" xfId="44" applyFont="1" applyBorder="1" applyAlignment="1"/>
    <xf numFmtId="0" fontId="0" fillId="0" borderId="17" xfId="44" applyFont="1" applyBorder="1" applyAlignment="1"/>
    <xf numFmtId="3" fontId="2" fillId="27" borderId="0" xfId="0" applyNumberFormat="1" applyFont="1" applyFill="1" applyBorder="1" applyAlignment="1" applyProtection="1"/>
    <xf numFmtId="0" fontId="0" fillId="27" borderId="0" xfId="0" applyNumberFormat="1" applyFont="1" applyFill="1" applyBorder="1" applyAlignment="1" applyProtection="1"/>
  </cellXfs>
  <cellStyles count="49">
    <cellStyle name="%" xfId="44" xr:uid="{00000000-0005-0000-0000-000000000000}"/>
    <cellStyle name="% 2" xfId="45" xr:uid="{00000000-0005-0000-0000-000001000000}"/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 2" xfId="47" xr:uid="{00000000-0005-0000-0000-00001D000000}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6" xr:uid="{00000000-0005-0000-0000-000028000000}"/>
    <cellStyle name="Normal_TableA2_0304" xfId="37" xr:uid="{00000000-0005-0000-0000-000029000000}"/>
    <cellStyle name="Normal_TableA9_0304" xfId="38" xr:uid="{00000000-0005-0000-0000-00002A000000}"/>
    <cellStyle name="Note" xfId="39" builtinId="10" customBuiltin="1"/>
    <cellStyle name="Output" xfId="40" builtinId="21" customBuiltin="1"/>
    <cellStyle name="Percent 2" xfId="48" xr:uid="{00000000-0005-0000-0000-00002D000000}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21.dclg.gov.uk\DCLGDFS\LGF3Data\Revenue%20Accounts%20(RA)\RA%202010-11\RA%202010-11%20Validation\RA%202010-11%20Validation%20of%20PTA%20and%20Waste%20Lev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21.dclg.gov.uk\DCLGDFS\LGF3Data\Data%20Requests\Revenue\All%20form%20data%20by%20LA\All%20RA%202011-12%20data%20by%20LA\RA%202011-12%20data%20by%20LA%20-%20Nat%20Stats%20Release%20-%2030-Jun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21.dclg.gov.uk\DCLGDFS\LGF3Data\National%20Statistics%20Releases\2009-10%20RO%20zFinal%20NS%20Release\RO%202009-10%20final%20outturn%20working%20file%20(work%20in%20progress)%20v1%20for%20Linked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0" refreshError="1"/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0"/>
      <sheetData sheetId="1">
        <row r="240">
          <cell r="A240" t="str">
            <v>Source: Department for Communities and Local Government Revenue Account Budget (RA) returns 2011-12 - Revenue Accounts (RA) data</v>
          </cell>
        </row>
      </sheetData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 xml:space="preserve"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  <sheetData sheetId="3">
        <row r="10">
          <cell r="B10" t="str">
            <v>Bath &amp; North East Somerset UA</v>
          </cell>
        </row>
      </sheetData>
      <sheetData sheetId="4">
        <row r="10">
          <cell r="B10" t="str">
            <v>Bath &amp; North East Somerset UA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0"/>
      <sheetData sheetId="1"/>
      <sheetData sheetId="2"/>
      <sheetData sheetId="3"/>
      <sheetData sheetId="4"/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 xml:space="preserve"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 xml:space="preserve"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 xml:space="preserve"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 xml:space="preserve"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 xml:space="preserve"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 xml:space="preserve"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 xml:space="preserve"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 xml:space="preserve"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92"/>
  <sheetViews>
    <sheetView workbookViewId="0">
      <pane ySplit="4" topLeftCell="A5" activePane="bottomLeft" state="frozen"/>
      <selection pane="bottomLeft"/>
    </sheetView>
  </sheetViews>
  <sheetFormatPr defaultColWidth="9.1796875" defaultRowHeight="12.5"/>
  <cols>
    <col min="1" max="1" width="60.54296875" style="8" bestFit="1" customWidth="1"/>
    <col min="2" max="2" width="12.54296875" style="8" bestFit="1" customWidth="1"/>
    <col min="3" max="3" width="12.453125" style="8" bestFit="1" customWidth="1"/>
    <col min="4" max="4" width="13.1796875" style="8" customWidth="1"/>
    <col min="5" max="5" width="11.26953125" style="27" customWidth="1"/>
    <col min="6" max="16384" width="9.1796875" style="8"/>
  </cols>
  <sheetData>
    <row r="1" spans="1:10" ht="13">
      <c r="A1" s="38" t="s">
        <v>24</v>
      </c>
    </row>
    <row r="3" spans="1:10" ht="13">
      <c r="A3" s="38" t="s">
        <v>25</v>
      </c>
      <c r="E3" s="28"/>
      <c r="H3" s="9"/>
    </row>
    <row r="4" spans="1:10" ht="13">
      <c r="A4" s="32" t="str">
        <f>IF(J5=0, "All rows in order", "Check row order")</f>
        <v>All rows in order</v>
      </c>
      <c r="B4" s="3"/>
      <c r="C4" s="23" t="s">
        <v>82</v>
      </c>
      <c r="D4" s="28" t="s">
        <v>86</v>
      </c>
      <c r="E4" s="28" t="s">
        <v>9</v>
      </c>
      <c r="H4" s="9"/>
      <c r="I4" s="7" t="s">
        <v>85</v>
      </c>
    </row>
    <row r="5" spans="1:10" ht="13">
      <c r="A5" s="1"/>
      <c r="B5" s="2"/>
      <c r="C5" s="4"/>
      <c r="E5" s="29"/>
      <c r="H5" s="10"/>
      <c r="I5" s="8" t="s">
        <v>84</v>
      </c>
      <c r="J5" s="33">
        <f>SUM(J6:J92)</f>
        <v>0</v>
      </c>
    </row>
    <row r="6" spans="1:10">
      <c r="A6" s="11" t="s">
        <v>10</v>
      </c>
      <c r="B6" s="12">
        <v>33281183</v>
      </c>
      <c r="C6" s="22">
        <f>ROUND(B6,0)</f>
        <v>33281183</v>
      </c>
      <c r="D6" s="22">
        <f>C6/1000</f>
        <v>33281.182999999997</v>
      </c>
      <c r="E6" s="29"/>
      <c r="H6" s="10"/>
      <c r="I6" s="11" t="s">
        <v>10</v>
      </c>
      <c r="J6" s="27">
        <f>IF(I6=A6,0,1)</f>
        <v>0</v>
      </c>
    </row>
    <row r="7" spans="1:10">
      <c r="A7" s="11" t="s">
        <v>11</v>
      </c>
      <c r="B7" s="13">
        <v>4673573</v>
      </c>
      <c r="C7" s="22">
        <f t="shared" ref="C7:C70" si="0">ROUND(B7,0)</f>
        <v>4673573</v>
      </c>
      <c r="D7" s="22">
        <f t="shared" ref="D7:D70" si="1">C7/1000</f>
        <v>4673.5730000000003</v>
      </c>
      <c r="E7" s="29"/>
      <c r="H7" s="10"/>
      <c r="I7" s="11" t="s">
        <v>11</v>
      </c>
      <c r="J7" s="27">
        <f t="shared" ref="J7:J70" si="2">IF(I7=A7,0,1)</f>
        <v>0</v>
      </c>
    </row>
    <row r="8" spans="1:10">
      <c r="A8" s="15" t="s">
        <v>4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4</v>
      </c>
      <c r="J8" s="27">
        <f t="shared" si="2"/>
        <v>0</v>
      </c>
    </row>
    <row r="9" spans="1:10">
      <c r="A9" s="15" t="s">
        <v>12</v>
      </c>
      <c r="B9" s="13">
        <v>2291744</v>
      </c>
      <c r="C9" s="22">
        <f t="shared" si="0"/>
        <v>2291744</v>
      </c>
      <c r="D9" s="22">
        <f t="shared" si="1"/>
        <v>2291.7440000000001</v>
      </c>
      <c r="E9" s="29"/>
      <c r="H9" s="10"/>
      <c r="I9" s="14" t="s">
        <v>12</v>
      </c>
      <c r="J9" s="27">
        <f t="shared" si="2"/>
        <v>0</v>
      </c>
    </row>
    <row r="10" spans="1:10">
      <c r="A10" s="15" t="s">
        <v>13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13</v>
      </c>
      <c r="J10" s="27">
        <f t="shared" si="2"/>
        <v>0</v>
      </c>
    </row>
    <row r="11" spans="1:10">
      <c r="A11" s="15" t="s">
        <v>14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14</v>
      </c>
      <c r="J11" s="27">
        <f t="shared" si="2"/>
        <v>0</v>
      </c>
    </row>
    <row r="12" spans="1:10">
      <c r="A12" s="15" t="s">
        <v>15</v>
      </c>
      <c r="B12" s="12">
        <v>1820993</v>
      </c>
      <c r="C12" s="22">
        <f t="shared" si="0"/>
        <v>1820993</v>
      </c>
      <c r="D12" s="22">
        <f t="shared" si="1"/>
        <v>1820.9929999999999</v>
      </c>
      <c r="E12" s="22"/>
      <c r="H12" s="10"/>
      <c r="I12" s="15" t="s">
        <v>15</v>
      </c>
      <c r="J12" s="27">
        <f t="shared" si="2"/>
        <v>0</v>
      </c>
    </row>
    <row r="13" spans="1:10">
      <c r="A13" s="11" t="s">
        <v>6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6</v>
      </c>
      <c r="J13" s="27">
        <f t="shared" si="2"/>
        <v>0</v>
      </c>
    </row>
    <row r="14" spans="1:10">
      <c r="A14" s="15" t="s">
        <v>7</v>
      </c>
      <c r="B14" s="13">
        <v>1925464</v>
      </c>
      <c r="C14" s="22">
        <f t="shared" si="0"/>
        <v>1925464</v>
      </c>
      <c r="D14" s="22">
        <f t="shared" si="1"/>
        <v>1925.4639999999999</v>
      </c>
      <c r="E14" s="29"/>
      <c r="H14" s="10"/>
      <c r="I14" s="14" t="s">
        <v>7</v>
      </c>
      <c r="J14" s="27">
        <f t="shared" si="2"/>
        <v>0</v>
      </c>
    </row>
    <row r="15" spans="1:10">
      <c r="A15" s="15" t="s">
        <v>16</v>
      </c>
      <c r="B15" s="13">
        <v>460381</v>
      </c>
      <c r="C15" s="22">
        <f t="shared" si="0"/>
        <v>460381</v>
      </c>
      <c r="D15" s="22">
        <f t="shared" si="1"/>
        <v>460.38099999999997</v>
      </c>
      <c r="E15" s="29"/>
      <c r="H15" s="10"/>
      <c r="I15" s="14" t="s">
        <v>16</v>
      </c>
      <c r="J15" s="27">
        <f t="shared" si="2"/>
        <v>0</v>
      </c>
    </row>
    <row r="16" spans="1:10">
      <c r="A16" s="15" t="s">
        <v>3</v>
      </c>
      <c r="B16" s="13">
        <v>2690602</v>
      </c>
      <c r="C16" s="22">
        <f t="shared" si="0"/>
        <v>2690602</v>
      </c>
      <c r="D16" s="22">
        <f t="shared" si="1"/>
        <v>2690.6019999999999</v>
      </c>
      <c r="E16" s="29"/>
      <c r="H16" s="10"/>
      <c r="I16" s="14" t="s">
        <v>3</v>
      </c>
      <c r="J16" s="27">
        <f t="shared" si="2"/>
        <v>0</v>
      </c>
    </row>
    <row r="17" spans="1:10">
      <c r="A17" s="11" t="s">
        <v>8</v>
      </c>
      <c r="B17" s="13">
        <v>237171</v>
      </c>
      <c r="C17" s="22">
        <f t="shared" si="0"/>
        <v>237171</v>
      </c>
      <c r="D17" s="22">
        <f t="shared" si="1"/>
        <v>237.17099999999999</v>
      </c>
      <c r="E17" s="29"/>
      <c r="H17" s="10"/>
      <c r="I17" s="16" t="s">
        <v>8</v>
      </c>
      <c r="J17" s="27">
        <f t="shared" si="2"/>
        <v>0</v>
      </c>
    </row>
    <row r="18" spans="1:10" s="5" customFormat="1" ht="13">
      <c r="A18" s="34" t="s">
        <v>17</v>
      </c>
      <c r="B18" s="25">
        <v>80593995</v>
      </c>
      <c r="C18" s="26">
        <f t="shared" si="0"/>
        <v>80593995</v>
      </c>
      <c r="D18" s="26">
        <f t="shared" si="1"/>
        <v>80593.994999999995</v>
      </c>
      <c r="E18" s="30">
        <f>C18-SUM(C6:C17)</f>
        <v>1</v>
      </c>
      <c r="H18" s="6"/>
      <c r="I18" s="24" t="s">
        <v>17</v>
      </c>
      <c r="J18" s="27">
        <f t="shared" si="2"/>
        <v>0</v>
      </c>
    </row>
    <row r="19" spans="1:10">
      <c r="A19" s="11" t="s">
        <v>18</v>
      </c>
      <c r="B19" s="13">
        <v>9385</v>
      </c>
      <c r="C19" s="22">
        <f t="shared" si="0"/>
        <v>9385</v>
      </c>
      <c r="D19" s="22">
        <f t="shared" si="1"/>
        <v>9.3849999999999998</v>
      </c>
      <c r="E19" s="29"/>
      <c r="H19" s="10"/>
      <c r="I19" s="16" t="s">
        <v>18</v>
      </c>
      <c r="J19" s="27">
        <f t="shared" si="2"/>
        <v>0</v>
      </c>
    </row>
    <row r="20" spans="1:10">
      <c r="A20" s="11" t="s">
        <v>19</v>
      </c>
      <c r="B20" s="13">
        <v>6915815</v>
      </c>
      <c r="C20" s="22">
        <f t="shared" si="0"/>
        <v>6915815</v>
      </c>
      <c r="D20" s="22">
        <f t="shared" si="1"/>
        <v>6915.8149999999996</v>
      </c>
      <c r="E20" s="29"/>
      <c r="H20" s="10"/>
      <c r="I20" s="16" t="s">
        <v>19</v>
      </c>
      <c r="J20" s="27">
        <f t="shared" si="2"/>
        <v>0</v>
      </c>
    </row>
    <row r="21" spans="1:10">
      <c r="A21" s="11" t="s">
        <v>20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20</v>
      </c>
      <c r="J21" s="27">
        <f t="shared" si="2"/>
        <v>0</v>
      </c>
    </row>
    <row r="22" spans="1:10">
      <c r="A22" s="18" t="s">
        <v>21</v>
      </c>
      <c r="B22" s="13">
        <v>3586245</v>
      </c>
      <c r="C22" s="22">
        <f t="shared" si="0"/>
        <v>3586245</v>
      </c>
      <c r="D22" s="22">
        <f t="shared" si="1"/>
        <v>3586.2449999999999</v>
      </c>
      <c r="E22" s="29"/>
      <c r="H22" s="10"/>
      <c r="I22" s="17" t="s">
        <v>21</v>
      </c>
      <c r="J22" s="27">
        <f t="shared" si="2"/>
        <v>0</v>
      </c>
    </row>
    <row r="23" spans="1:10">
      <c r="A23" s="18" t="s">
        <v>22</v>
      </c>
      <c r="B23" s="13">
        <v>-54265</v>
      </c>
      <c r="C23" s="22">
        <f t="shared" si="0"/>
        <v>-54265</v>
      </c>
      <c r="D23" s="22">
        <f t="shared" si="1"/>
        <v>-54.265000000000001</v>
      </c>
      <c r="E23" s="29"/>
      <c r="H23" s="10"/>
      <c r="I23" s="18" t="s">
        <v>22</v>
      </c>
      <c r="J23" s="27">
        <f t="shared" si="2"/>
        <v>0</v>
      </c>
    </row>
    <row r="24" spans="1:10">
      <c r="A24" s="35" t="s">
        <v>26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26</v>
      </c>
      <c r="J24" s="27">
        <f t="shared" si="2"/>
        <v>0</v>
      </c>
    </row>
    <row r="25" spans="1:10">
      <c r="A25" s="35" t="s">
        <v>27</v>
      </c>
      <c r="B25" s="12">
        <v>1322</v>
      </c>
      <c r="C25" s="22">
        <f t="shared" si="0"/>
        <v>1322</v>
      </c>
      <c r="D25" s="22">
        <f t="shared" si="1"/>
        <v>1.3220000000000001</v>
      </c>
      <c r="E25" s="22"/>
      <c r="H25" s="10"/>
      <c r="I25" s="13" t="s">
        <v>27</v>
      </c>
      <c r="J25" s="27">
        <f t="shared" si="2"/>
        <v>0</v>
      </c>
    </row>
    <row r="26" spans="1:10">
      <c r="A26" s="35" t="s">
        <v>28</v>
      </c>
      <c r="B26" s="13">
        <v>241223</v>
      </c>
      <c r="C26" s="22">
        <f t="shared" si="0"/>
        <v>241223</v>
      </c>
      <c r="D26" s="22">
        <f t="shared" si="1"/>
        <v>241.22300000000001</v>
      </c>
      <c r="I26" s="13" t="s">
        <v>28</v>
      </c>
      <c r="J26" s="27">
        <f t="shared" si="2"/>
        <v>0</v>
      </c>
    </row>
    <row r="27" spans="1:10">
      <c r="A27" s="35" t="s">
        <v>29</v>
      </c>
      <c r="B27" s="13">
        <v>-1</v>
      </c>
      <c r="C27" s="22">
        <f t="shared" si="0"/>
        <v>-1</v>
      </c>
      <c r="D27" s="22">
        <f t="shared" si="1"/>
        <v>-1E-3</v>
      </c>
      <c r="I27" s="13" t="s">
        <v>29</v>
      </c>
      <c r="J27" s="27">
        <f t="shared" si="2"/>
        <v>0</v>
      </c>
    </row>
    <row r="28" spans="1:10">
      <c r="A28" s="36" t="s">
        <v>30</v>
      </c>
      <c r="B28" s="21">
        <v>1233</v>
      </c>
      <c r="C28" s="22">
        <f t="shared" si="0"/>
        <v>1233</v>
      </c>
      <c r="D28" s="22">
        <f t="shared" si="1"/>
        <v>1.2330000000000001</v>
      </c>
      <c r="E28" s="29"/>
      <c r="I28" s="20" t="s">
        <v>30</v>
      </c>
      <c r="J28" s="27">
        <f t="shared" si="2"/>
        <v>0</v>
      </c>
    </row>
    <row r="29" spans="1:10">
      <c r="A29" s="36" t="s">
        <v>31</v>
      </c>
      <c r="B29" s="21">
        <v>-61</v>
      </c>
      <c r="C29" s="22">
        <f t="shared" si="0"/>
        <v>-61</v>
      </c>
      <c r="D29" s="22">
        <f t="shared" si="1"/>
        <v>-6.0999999999999999E-2</v>
      </c>
      <c r="E29" s="29"/>
      <c r="I29" s="20" t="s">
        <v>31</v>
      </c>
      <c r="J29" s="27">
        <f t="shared" si="2"/>
        <v>0</v>
      </c>
    </row>
    <row r="30" spans="1:10">
      <c r="A30" s="36" t="s">
        <v>32</v>
      </c>
      <c r="B30" s="21">
        <v>22467</v>
      </c>
      <c r="C30" s="22">
        <f t="shared" si="0"/>
        <v>22467</v>
      </c>
      <c r="D30" s="22">
        <f t="shared" si="1"/>
        <v>22.466999999999999</v>
      </c>
      <c r="E30" s="29"/>
      <c r="I30" s="20" t="s">
        <v>32</v>
      </c>
      <c r="J30" s="27">
        <f t="shared" si="2"/>
        <v>0</v>
      </c>
    </row>
    <row r="31" spans="1:10">
      <c r="A31" s="36" t="s">
        <v>5</v>
      </c>
      <c r="B31" s="21">
        <v>25199</v>
      </c>
      <c r="C31" s="22">
        <f t="shared" si="0"/>
        <v>25199</v>
      </c>
      <c r="D31" s="22">
        <f t="shared" si="1"/>
        <v>25.199000000000002</v>
      </c>
      <c r="E31" s="29"/>
      <c r="I31" s="20" t="s">
        <v>5</v>
      </c>
      <c r="J31" s="27">
        <f t="shared" si="2"/>
        <v>0</v>
      </c>
    </row>
    <row r="32" spans="1:10">
      <c r="A32" s="36" t="s">
        <v>33</v>
      </c>
      <c r="B32" s="20">
        <v>-77275</v>
      </c>
      <c r="C32" s="22">
        <f t="shared" si="0"/>
        <v>-77275</v>
      </c>
      <c r="D32" s="22">
        <f t="shared" si="1"/>
        <v>-77.275000000000006</v>
      </c>
      <c r="E32" s="29"/>
      <c r="I32" s="20" t="s">
        <v>33</v>
      </c>
      <c r="J32" s="27">
        <f t="shared" si="2"/>
        <v>0</v>
      </c>
    </row>
    <row r="33" spans="1:10">
      <c r="A33" s="36" t="s">
        <v>34</v>
      </c>
      <c r="B33" s="20">
        <v>56184</v>
      </c>
      <c r="C33" s="22">
        <f t="shared" si="0"/>
        <v>56184</v>
      </c>
      <c r="D33" s="22">
        <f t="shared" si="1"/>
        <v>56.183999999999997</v>
      </c>
      <c r="I33" s="20" t="s">
        <v>34</v>
      </c>
      <c r="J33" s="27">
        <f t="shared" si="2"/>
        <v>0</v>
      </c>
    </row>
    <row r="34" spans="1:10">
      <c r="A34" s="36" t="s">
        <v>35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35</v>
      </c>
      <c r="J34" s="27">
        <f t="shared" si="2"/>
        <v>0</v>
      </c>
    </row>
    <row r="35" spans="1:10" s="5" customFormat="1" ht="13">
      <c r="A35" s="37" t="s">
        <v>36</v>
      </c>
      <c r="B35" s="7">
        <v>91902021</v>
      </c>
      <c r="C35" s="26">
        <f t="shared" si="0"/>
        <v>91902021</v>
      </c>
      <c r="D35" s="26">
        <f t="shared" si="1"/>
        <v>91902.020999999993</v>
      </c>
      <c r="E35" s="30">
        <f>C35-SUM(C18:C34)</f>
        <v>-3</v>
      </c>
      <c r="I35" s="7" t="s">
        <v>36</v>
      </c>
      <c r="J35" s="27">
        <f t="shared" si="2"/>
        <v>0</v>
      </c>
    </row>
    <row r="36" spans="1:10">
      <c r="A36" s="36" t="s">
        <v>37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37</v>
      </c>
      <c r="J36" s="27">
        <f t="shared" si="2"/>
        <v>0</v>
      </c>
    </row>
    <row r="37" spans="1:10">
      <c r="A37" s="36" t="s">
        <v>38</v>
      </c>
      <c r="B37" s="20">
        <v>24582</v>
      </c>
      <c r="C37" s="22">
        <f t="shared" si="0"/>
        <v>24582</v>
      </c>
      <c r="D37" s="22">
        <f t="shared" si="1"/>
        <v>24.582000000000001</v>
      </c>
      <c r="E37" s="29"/>
      <c r="I37" s="20" t="s">
        <v>38</v>
      </c>
      <c r="J37" s="27">
        <f t="shared" si="2"/>
        <v>0</v>
      </c>
    </row>
    <row r="38" spans="1:10">
      <c r="A38" s="36" t="s">
        <v>44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44</v>
      </c>
      <c r="J38" s="27">
        <f t="shared" si="2"/>
        <v>0</v>
      </c>
    </row>
    <row r="39" spans="1:10">
      <c r="A39" s="36" t="s">
        <v>45</v>
      </c>
      <c r="B39" s="20">
        <v>-207025</v>
      </c>
      <c r="C39" s="22">
        <f t="shared" si="0"/>
        <v>-207025</v>
      </c>
      <c r="D39" s="22">
        <f t="shared" si="1"/>
        <v>-207.02500000000001</v>
      </c>
      <c r="E39" s="29"/>
      <c r="I39" s="20" t="s">
        <v>45</v>
      </c>
      <c r="J39" s="27">
        <f t="shared" si="2"/>
        <v>0</v>
      </c>
    </row>
    <row r="40" spans="1:10">
      <c r="A40" s="36" t="s">
        <v>46</v>
      </c>
      <c r="B40" s="20">
        <v>-71414</v>
      </c>
      <c r="C40" s="22">
        <f t="shared" si="0"/>
        <v>-71414</v>
      </c>
      <c r="D40" s="22">
        <f t="shared" si="1"/>
        <v>-71.414000000000001</v>
      </c>
      <c r="E40" s="29"/>
      <c r="I40" s="20" t="s">
        <v>46</v>
      </c>
      <c r="J40" s="27">
        <f t="shared" si="2"/>
        <v>0</v>
      </c>
    </row>
    <row r="41" spans="1:10">
      <c r="A41" s="36" t="s">
        <v>47</v>
      </c>
      <c r="B41" s="20">
        <v>957028</v>
      </c>
      <c r="C41" s="22">
        <f t="shared" si="0"/>
        <v>957028</v>
      </c>
      <c r="D41" s="22">
        <f t="shared" si="1"/>
        <v>957.02800000000002</v>
      </c>
      <c r="E41" s="29"/>
      <c r="I41" s="20" t="s">
        <v>47</v>
      </c>
      <c r="J41" s="27">
        <f t="shared" si="2"/>
        <v>0</v>
      </c>
    </row>
    <row r="42" spans="1:10">
      <c r="A42" s="36" t="s">
        <v>48</v>
      </c>
      <c r="B42" s="20">
        <v>70528</v>
      </c>
      <c r="C42" s="22">
        <f t="shared" si="0"/>
        <v>70528</v>
      </c>
      <c r="D42" s="22">
        <f t="shared" si="1"/>
        <v>70.528000000000006</v>
      </c>
      <c r="E42" s="29"/>
      <c r="I42" s="20" t="s">
        <v>48</v>
      </c>
      <c r="J42" s="27">
        <f t="shared" si="2"/>
        <v>0</v>
      </c>
    </row>
    <row r="43" spans="1:10">
      <c r="A43" s="36" t="s">
        <v>49</v>
      </c>
      <c r="B43" s="20">
        <v>954602</v>
      </c>
      <c r="C43" s="22">
        <f t="shared" si="0"/>
        <v>954602</v>
      </c>
      <c r="D43" s="22">
        <f t="shared" si="1"/>
        <v>954.60199999999998</v>
      </c>
      <c r="E43" s="29"/>
      <c r="I43" s="20" t="s">
        <v>49</v>
      </c>
      <c r="J43" s="27">
        <f t="shared" si="2"/>
        <v>0</v>
      </c>
    </row>
    <row r="44" spans="1:10">
      <c r="A44" s="36" t="s">
        <v>50</v>
      </c>
      <c r="B44" s="20">
        <v>25844</v>
      </c>
      <c r="C44" s="22">
        <f t="shared" si="0"/>
        <v>25844</v>
      </c>
      <c r="D44" s="22">
        <f t="shared" si="1"/>
        <v>25.844000000000001</v>
      </c>
      <c r="E44" s="29"/>
      <c r="I44" s="20" t="s">
        <v>50</v>
      </c>
      <c r="J44" s="27">
        <f t="shared" si="2"/>
        <v>0</v>
      </c>
    </row>
    <row r="45" spans="1:10">
      <c r="A45" s="36" t="s">
        <v>51</v>
      </c>
      <c r="B45" s="20">
        <v>2475584</v>
      </c>
      <c r="C45" s="22">
        <f t="shared" si="0"/>
        <v>2475584</v>
      </c>
      <c r="D45" s="22">
        <f t="shared" si="1"/>
        <v>2475.5839999999998</v>
      </c>
      <c r="E45" s="29"/>
      <c r="I45" s="20" t="s">
        <v>51</v>
      </c>
      <c r="J45" s="27">
        <f t="shared" si="2"/>
        <v>0</v>
      </c>
    </row>
    <row r="46" spans="1:10">
      <c r="A46" s="36" t="s">
        <v>52</v>
      </c>
      <c r="B46" s="20">
        <v>-815225</v>
      </c>
      <c r="C46" s="22">
        <f t="shared" si="0"/>
        <v>-815225</v>
      </c>
      <c r="D46" s="22">
        <f t="shared" si="1"/>
        <v>-815.22500000000002</v>
      </c>
      <c r="E46" s="29"/>
      <c r="I46" s="20" t="s">
        <v>52</v>
      </c>
      <c r="J46" s="27">
        <f t="shared" si="2"/>
        <v>0</v>
      </c>
    </row>
    <row r="47" spans="1:10" s="5" customFormat="1" ht="13">
      <c r="A47" s="37" t="s">
        <v>53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53</v>
      </c>
      <c r="J47" s="27">
        <f t="shared" si="2"/>
        <v>0</v>
      </c>
    </row>
    <row r="48" spans="1:10">
      <c r="A48" s="36" t="s">
        <v>54</v>
      </c>
      <c r="B48" s="20">
        <v>-1124686</v>
      </c>
      <c r="C48" s="22">
        <f t="shared" si="0"/>
        <v>-1124686</v>
      </c>
      <c r="D48" s="22">
        <f t="shared" si="1"/>
        <v>-1124.6859999999999</v>
      </c>
      <c r="E48" s="29"/>
      <c r="F48" s="10"/>
      <c r="G48" s="10"/>
      <c r="I48" s="20" t="s">
        <v>54</v>
      </c>
      <c r="J48" s="27">
        <f t="shared" si="2"/>
        <v>0</v>
      </c>
    </row>
    <row r="49" spans="1:10">
      <c r="A49" s="36" t="s">
        <v>55</v>
      </c>
      <c r="B49" s="20">
        <v>3946695</v>
      </c>
      <c r="C49" s="22">
        <f t="shared" si="0"/>
        <v>3946695</v>
      </c>
      <c r="D49" s="22">
        <f t="shared" si="1"/>
        <v>3946.6950000000002</v>
      </c>
      <c r="I49" s="20" t="s">
        <v>55</v>
      </c>
      <c r="J49" s="27">
        <f t="shared" si="2"/>
        <v>0</v>
      </c>
    </row>
    <row r="50" spans="1:10">
      <c r="A50" s="36" t="s">
        <v>56</v>
      </c>
      <c r="B50" s="20">
        <v>-17311132</v>
      </c>
      <c r="C50" s="22">
        <f t="shared" si="0"/>
        <v>-17311132</v>
      </c>
      <c r="D50" s="22">
        <f t="shared" si="1"/>
        <v>-17311.132000000001</v>
      </c>
      <c r="I50" s="20" t="s">
        <v>56</v>
      </c>
      <c r="J50" s="27">
        <f t="shared" si="2"/>
        <v>0</v>
      </c>
    </row>
    <row r="51" spans="1:10" s="5" customFormat="1" ht="13">
      <c r="A51" s="37" t="s">
        <v>57</v>
      </c>
      <c r="B51" s="7">
        <v>83794757</v>
      </c>
      <c r="C51" s="26">
        <f t="shared" si="0"/>
        <v>83794757</v>
      </c>
      <c r="D51" s="26">
        <f t="shared" si="1"/>
        <v>83794.756999999998</v>
      </c>
      <c r="E51" s="30">
        <f>C51-SUM(C47:C50)</f>
        <v>0</v>
      </c>
      <c r="I51" s="7" t="s">
        <v>57</v>
      </c>
      <c r="J51" s="27">
        <f t="shared" si="2"/>
        <v>0</v>
      </c>
    </row>
    <row r="52" spans="1:10">
      <c r="A52" s="36" t="s">
        <v>58</v>
      </c>
      <c r="B52" s="20">
        <v>-14090192</v>
      </c>
      <c r="C52" s="22">
        <f t="shared" si="0"/>
        <v>-14090192</v>
      </c>
      <c r="D52" s="22">
        <f t="shared" si="1"/>
        <v>-14090.191999999999</v>
      </c>
      <c r="I52" s="20" t="s">
        <v>58</v>
      </c>
      <c r="J52" s="27">
        <f t="shared" si="2"/>
        <v>0</v>
      </c>
    </row>
    <row r="53" spans="1:10" s="5" customFormat="1" ht="13">
      <c r="A53" s="37" t="s">
        <v>59</v>
      </c>
      <c r="B53" s="7">
        <v>69704564</v>
      </c>
      <c r="C53" s="26">
        <f t="shared" si="0"/>
        <v>69704564</v>
      </c>
      <c r="D53" s="26">
        <f t="shared" si="1"/>
        <v>69704.563999999998</v>
      </c>
      <c r="E53" s="30">
        <f>C53-SUM(C51:C52)</f>
        <v>-1</v>
      </c>
      <c r="I53" s="7" t="s">
        <v>59</v>
      </c>
      <c r="J53" s="27">
        <f t="shared" si="2"/>
        <v>0</v>
      </c>
    </row>
    <row r="54" spans="1:10">
      <c r="A54" s="36" t="s">
        <v>60</v>
      </c>
      <c r="B54" s="20">
        <v>2148</v>
      </c>
      <c r="C54" s="22">
        <f t="shared" si="0"/>
        <v>2148</v>
      </c>
      <c r="D54" s="22">
        <f t="shared" si="1"/>
        <v>2.1480000000000001</v>
      </c>
      <c r="I54" s="20" t="s">
        <v>60</v>
      </c>
      <c r="J54" s="27">
        <f t="shared" si="2"/>
        <v>0</v>
      </c>
    </row>
    <row r="55" spans="1:10">
      <c r="A55" s="36" t="s">
        <v>61</v>
      </c>
      <c r="B55" s="20">
        <v>196073</v>
      </c>
      <c r="C55" s="22">
        <f t="shared" si="0"/>
        <v>196073</v>
      </c>
      <c r="D55" s="22">
        <f t="shared" si="1"/>
        <v>196.07300000000001</v>
      </c>
      <c r="I55" s="20" t="s">
        <v>61</v>
      </c>
      <c r="J55" s="27">
        <f t="shared" si="2"/>
        <v>0</v>
      </c>
    </row>
    <row r="56" spans="1:10">
      <c r="A56" s="36" t="s">
        <v>62</v>
      </c>
      <c r="B56" s="20">
        <v>1051427</v>
      </c>
      <c r="C56" s="22">
        <f t="shared" si="0"/>
        <v>1051427</v>
      </c>
      <c r="D56" s="22">
        <f t="shared" si="1"/>
        <v>1051.4269999999999</v>
      </c>
      <c r="I56" s="20" t="s">
        <v>62</v>
      </c>
      <c r="J56" s="27">
        <f t="shared" si="2"/>
        <v>0</v>
      </c>
    </row>
    <row r="57" spans="1:10">
      <c r="A57" s="36" t="s">
        <v>63</v>
      </c>
      <c r="B57" s="20">
        <v>99021</v>
      </c>
      <c r="C57" s="22">
        <f t="shared" si="0"/>
        <v>99021</v>
      </c>
      <c r="D57" s="22">
        <f t="shared" si="1"/>
        <v>99.021000000000001</v>
      </c>
      <c r="I57" s="20" t="s">
        <v>63</v>
      </c>
      <c r="J57" s="27">
        <f t="shared" si="2"/>
        <v>0</v>
      </c>
    </row>
    <row r="58" spans="1:10">
      <c r="A58" s="36" t="s">
        <v>64</v>
      </c>
      <c r="B58" s="20">
        <v>-4492227</v>
      </c>
      <c r="C58" s="22">
        <f t="shared" si="0"/>
        <v>-4492227</v>
      </c>
      <c r="D58" s="22">
        <f t="shared" si="1"/>
        <v>-4492.2269999999999</v>
      </c>
      <c r="I58" s="20" t="s">
        <v>64</v>
      </c>
      <c r="J58" s="27">
        <f t="shared" si="2"/>
        <v>0</v>
      </c>
    </row>
    <row r="59" spans="1:10" s="5" customFormat="1" ht="13">
      <c r="A59" s="37" t="s">
        <v>65</v>
      </c>
      <c r="B59" s="7">
        <v>66561004</v>
      </c>
      <c r="C59" s="26">
        <f t="shared" si="0"/>
        <v>66561004</v>
      </c>
      <c r="D59" s="26">
        <f t="shared" si="1"/>
        <v>66561.004000000001</v>
      </c>
      <c r="E59" s="30">
        <f>C59-SUM(C53:C58)</f>
        <v>-2</v>
      </c>
      <c r="I59" s="7" t="s">
        <v>65</v>
      </c>
      <c r="J59" s="27">
        <f t="shared" si="2"/>
        <v>0</v>
      </c>
    </row>
    <row r="60" spans="1:10">
      <c r="A60" s="36" t="s">
        <v>2</v>
      </c>
      <c r="B60" s="20">
        <v>-26963864</v>
      </c>
      <c r="C60" s="22">
        <f t="shared" si="0"/>
        <v>-26963864</v>
      </c>
      <c r="D60" s="22">
        <f t="shared" si="1"/>
        <v>-26963.864000000001</v>
      </c>
      <c r="I60" s="20" t="s">
        <v>2</v>
      </c>
      <c r="J60" s="27">
        <f t="shared" si="2"/>
        <v>0</v>
      </c>
    </row>
    <row r="61" spans="1:10">
      <c r="A61" s="36" t="s">
        <v>66</v>
      </c>
      <c r="B61" s="20">
        <v>-4167903</v>
      </c>
      <c r="C61" s="22">
        <f t="shared" si="0"/>
        <v>-4167903</v>
      </c>
      <c r="D61" s="22">
        <f t="shared" si="1"/>
        <v>-4167.9030000000002</v>
      </c>
      <c r="I61" s="20" t="s">
        <v>66</v>
      </c>
      <c r="J61" s="27">
        <f t="shared" si="2"/>
        <v>0</v>
      </c>
    </row>
    <row r="62" spans="1:10">
      <c r="A62" s="36" t="s">
        <v>67</v>
      </c>
      <c r="B62" s="20">
        <v>-36328</v>
      </c>
      <c r="C62" s="22">
        <f t="shared" si="0"/>
        <v>-36328</v>
      </c>
      <c r="D62" s="22">
        <f t="shared" si="1"/>
        <v>-36.328000000000003</v>
      </c>
      <c r="I62" s="20" t="s">
        <v>67</v>
      </c>
      <c r="J62" s="27">
        <f t="shared" si="2"/>
        <v>0</v>
      </c>
    </row>
    <row r="63" spans="1:10">
      <c r="A63" s="36" t="s">
        <v>68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68</v>
      </c>
      <c r="J63" s="27">
        <f t="shared" si="2"/>
        <v>0</v>
      </c>
    </row>
    <row r="64" spans="1:10">
      <c r="A64" s="36" t="s">
        <v>69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69</v>
      </c>
      <c r="J64" s="27">
        <f t="shared" si="2"/>
        <v>0</v>
      </c>
    </row>
    <row r="65" spans="1:10" s="5" customFormat="1" ht="13">
      <c r="A65" s="37" t="s">
        <v>70</v>
      </c>
      <c r="B65" s="7">
        <v>20298955</v>
      </c>
      <c r="C65" s="26">
        <f t="shared" si="0"/>
        <v>20298955</v>
      </c>
      <c r="D65" s="26">
        <f t="shared" si="1"/>
        <v>20298.955000000002</v>
      </c>
      <c r="E65" s="30">
        <f>C65-SUM(C59:C64)</f>
        <v>-3</v>
      </c>
      <c r="I65" s="7" t="s">
        <v>70</v>
      </c>
      <c r="J65" s="27">
        <f t="shared" si="2"/>
        <v>0</v>
      </c>
    </row>
    <row r="66" spans="1:10">
      <c r="A66" s="36" t="s">
        <v>71</v>
      </c>
      <c r="B66" s="20">
        <v>1315294</v>
      </c>
      <c r="C66" s="22">
        <f t="shared" si="0"/>
        <v>1315294</v>
      </c>
      <c r="D66" s="22">
        <f t="shared" si="1"/>
        <v>1315.2940000000001</v>
      </c>
      <c r="I66" s="20" t="s">
        <v>71</v>
      </c>
      <c r="J66" s="27">
        <f t="shared" si="2"/>
        <v>0</v>
      </c>
    </row>
    <row r="67" spans="1:10">
      <c r="A67" s="36" t="s">
        <v>72</v>
      </c>
      <c r="B67" s="20">
        <v>5483911</v>
      </c>
      <c r="C67" s="22">
        <f t="shared" si="0"/>
        <v>5483911</v>
      </c>
      <c r="D67" s="22">
        <f t="shared" si="1"/>
        <v>5483.9110000000001</v>
      </c>
      <c r="I67" s="20" t="s">
        <v>72</v>
      </c>
      <c r="J67" s="27">
        <f t="shared" si="2"/>
        <v>0</v>
      </c>
    </row>
    <row r="68" spans="1:10">
      <c r="A68" s="36" t="s">
        <v>73</v>
      </c>
      <c r="B68" s="20">
        <v>2677673</v>
      </c>
      <c r="C68" s="22">
        <f t="shared" si="0"/>
        <v>2677673</v>
      </c>
      <c r="D68" s="22">
        <f t="shared" si="1"/>
        <v>2677.6729999999998</v>
      </c>
      <c r="I68" s="20" t="s">
        <v>73</v>
      </c>
      <c r="J68" s="27">
        <f t="shared" si="2"/>
        <v>0</v>
      </c>
    </row>
    <row r="69" spans="1:10">
      <c r="A69" s="36" t="s">
        <v>74</v>
      </c>
      <c r="B69" s="20">
        <v>-76330175</v>
      </c>
      <c r="C69" s="22">
        <f t="shared" si="0"/>
        <v>-76330175</v>
      </c>
      <c r="D69" s="22">
        <f t="shared" si="1"/>
        <v>-76330.175000000003</v>
      </c>
      <c r="I69" s="20" t="s">
        <v>74</v>
      </c>
      <c r="J69" s="27">
        <f t="shared" si="2"/>
        <v>0</v>
      </c>
    </row>
    <row r="70" spans="1:10">
      <c r="A70" s="36" t="s">
        <v>75</v>
      </c>
      <c r="B70" s="20">
        <v>-4632</v>
      </c>
      <c r="C70" s="22">
        <f t="shared" si="0"/>
        <v>-4632</v>
      </c>
      <c r="D70" s="22">
        <f t="shared" si="1"/>
        <v>-4.6319999999999997</v>
      </c>
      <c r="I70" s="20" t="s">
        <v>75</v>
      </c>
      <c r="J70" s="27">
        <f t="shared" si="2"/>
        <v>0</v>
      </c>
    </row>
    <row r="71" spans="1:10">
      <c r="A71" s="36" t="s">
        <v>76</v>
      </c>
      <c r="B71" s="20">
        <v>3037695</v>
      </c>
      <c r="C71" s="22">
        <f t="shared" ref="C71:C92" si="3">ROUND(B71,0)</f>
        <v>3037695</v>
      </c>
      <c r="D71" s="22">
        <f t="shared" ref="D71:D92" si="4">C71/1000</f>
        <v>3037.6950000000002</v>
      </c>
      <c r="I71" s="20" t="s">
        <v>76</v>
      </c>
      <c r="J71" s="27">
        <f t="shared" ref="J71:J92" si="5">IF(I71=A71,0,1)</f>
        <v>0</v>
      </c>
    </row>
    <row r="72" spans="1:10">
      <c r="A72" s="36" t="s">
        <v>77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77</v>
      </c>
      <c r="J72" s="27">
        <f t="shared" si="5"/>
        <v>0</v>
      </c>
    </row>
    <row r="73" spans="1:10">
      <c r="A73" s="36" t="s">
        <v>78</v>
      </c>
      <c r="B73" s="20">
        <v>93144</v>
      </c>
      <c r="C73" s="22">
        <f t="shared" si="3"/>
        <v>93144</v>
      </c>
      <c r="D73" s="22">
        <f t="shared" si="4"/>
        <v>93.144000000000005</v>
      </c>
      <c r="I73" s="20" t="s">
        <v>78</v>
      </c>
      <c r="J73" s="27">
        <f t="shared" si="5"/>
        <v>0</v>
      </c>
    </row>
    <row r="74" spans="1:10">
      <c r="A74" s="36" t="s">
        <v>79</v>
      </c>
      <c r="B74" s="20">
        <v>1574043</v>
      </c>
      <c r="C74" s="22">
        <f t="shared" si="3"/>
        <v>1574043</v>
      </c>
      <c r="D74" s="22">
        <f t="shared" si="4"/>
        <v>1574.0429999999999</v>
      </c>
      <c r="I74" s="20" t="s">
        <v>79</v>
      </c>
      <c r="J74" s="27">
        <f t="shared" si="5"/>
        <v>0</v>
      </c>
    </row>
    <row r="75" spans="1:10">
      <c r="A75" s="36" t="s">
        <v>80</v>
      </c>
      <c r="B75" s="20">
        <v>8544793</v>
      </c>
      <c r="C75" s="22">
        <f t="shared" si="3"/>
        <v>8544793</v>
      </c>
      <c r="D75" s="22">
        <f t="shared" si="4"/>
        <v>8544.7929999999997</v>
      </c>
      <c r="I75" s="20" t="s">
        <v>80</v>
      </c>
      <c r="J75" s="27">
        <f t="shared" si="5"/>
        <v>0</v>
      </c>
    </row>
    <row r="76" spans="1:10">
      <c r="A76" s="36" t="s">
        <v>10</v>
      </c>
      <c r="B76" s="20">
        <v>33281183</v>
      </c>
      <c r="C76" s="22">
        <f t="shared" si="3"/>
        <v>33281183</v>
      </c>
      <c r="D76" s="22">
        <f t="shared" si="4"/>
        <v>33281.182999999997</v>
      </c>
      <c r="I76" s="20" t="s">
        <v>10</v>
      </c>
      <c r="J76" s="27">
        <f t="shared" si="5"/>
        <v>0</v>
      </c>
    </row>
    <row r="77" spans="1:10">
      <c r="A77" s="36" t="s">
        <v>11</v>
      </c>
      <c r="B77" s="20">
        <v>4673573</v>
      </c>
      <c r="C77" s="22">
        <f t="shared" si="3"/>
        <v>4673573</v>
      </c>
      <c r="D77" s="22">
        <f t="shared" si="4"/>
        <v>4673.5730000000003</v>
      </c>
      <c r="I77" s="20" t="s">
        <v>11</v>
      </c>
      <c r="J77" s="27">
        <f t="shared" si="5"/>
        <v>0</v>
      </c>
    </row>
    <row r="78" spans="1:10">
      <c r="A78" s="36" t="s">
        <v>4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4</v>
      </c>
      <c r="J78" s="27">
        <f t="shared" si="5"/>
        <v>0</v>
      </c>
    </row>
    <row r="79" spans="1:10">
      <c r="A79" s="36" t="s">
        <v>12</v>
      </c>
      <c r="B79" s="20">
        <v>2291744</v>
      </c>
      <c r="C79" s="22">
        <f t="shared" si="3"/>
        <v>2291744</v>
      </c>
      <c r="D79" s="22">
        <f t="shared" si="4"/>
        <v>2291.7440000000001</v>
      </c>
      <c r="I79" s="20" t="s">
        <v>12</v>
      </c>
      <c r="J79" s="27">
        <f t="shared" si="5"/>
        <v>0</v>
      </c>
    </row>
    <row r="80" spans="1:10">
      <c r="A80" s="36" t="s">
        <v>13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13</v>
      </c>
      <c r="J80" s="27">
        <f t="shared" si="5"/>
        <v>0</v>
      </c>
    </row>
    <row r="81" spans="1:10">
      <c r="A81" s="36" t="s">
        <v>14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14</v>
      </c>
      <c r="J81" s="27">
        <f t="shared" si="5"/>
        <v>0</v>
      </c>
    </row>
    <row r="82" spans="1:10">
      <c r="A82" s="36" t="s">
        <v>15</v>
      </c>
      <c r="B82" s="20">
        <v>1820993</v>
      </c>
      <c r="C82" s="22">
        <f t="shared" si="3"/>
        <v>1820993</v>
      </c>
      <c r="D82" s="22">
        <f t="shared" si="4"/>
        <v>1820.9929999999999</v>
      </c>
      <c r="I82" s="20" t="s">
        <v>15</v>
      </c>
      <c r="J82" s="27">
        <f t="shared" si="5"/>
        <v>0</v>
      </c>
    </row>
    <row r="83" spans="1:10">
      <c r="A83" s="36" t="s">
        <v>6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6</v>
      </c>
      <c r="J83" s="27">
        <f t="shared" si="5"/>
        <v>0</v>
      </c>
    </row>
    <row r="84" spans="1:10">
      <c r="A84" s="36" t="s">
        <v>7</v>
      </c>
      <c r="B84" s="20">
        <v>1925464</v>
      </c>
      <c r="C84" s="22">
        <f t="shared" si="3"/>
        <v>1925464</v>
      </c>
      <c r="D84" s="22">
        <f t="shared" si="4"/>
        <v>1925.4639999999999</v>
      </c>
      <c r="I84" s="20" t="s">
        <v>7</v>
      </c>
      <c r="J84" s="27">
        <f t="shared" si="5"/>
        <v>0</v>
      </c>
    </row>
    <row r="85" spans="1:10">
      <c r="A85" s="36" t="s">
        <v>16</v>
      </c>
      <c r="B85" s="20">
        <v>460381</v>
      </c>
      <c r="C85" s="22">
        <f t="shared" si="3"/>
        <v>460381</v>
      </c>
      <c r="D85" s="22">
        <f t="shared" si="4"/>
        <v>460.38099999999997</v>
      </c>
      <c r="I85" s="20" t="s">
        <v>16</v>
      </c>
      <c r="J85" s="27">
        <f t="shared" si="5"/>
        <v>0</v>
      </c>
    </row>
    <row r="86" spans="1:10">
      <c r="A86" s="36" t="s">
        <v>3</v>
      </c>
      <c r="B86" s="20">
        <v>2690602</v>
      </c>
      <c r="C86" s="22">
        <f t="shared" si="3"/>
        <v>2690602</v>
      </c>
      <c r="D86" s="22">
        <f t="shared" si="4"/>
        <v>2690.6019999999999</v>
      </c>
      <c r="I86" s="20" t="s">
        <v>3</v>
      </c>
      <c r="J86" s="27">
        <f t="shared" si="5"/>
        <v>0</v>
      </c>
    </row>
    <row r="87" spans="1:10">
      <c r="A87" s="36" t="s">
        <v>8</v>
      </c>
      <c r="B87" s="20">
        <v>237171</v>
      </c>
      <c r="C87" s="22">
        <f t="shared" si="3"/>
        <v>237171</v>
      </c>
      <c r="D87" s="22">
        <f t="shared" si="4"/>
        <v>237.17099999999999</v>
      </c>
      <c r="I87" s="20" t="s">
        <v>8</v>
      </c>
      <c r="J87" s="27">
        <f t="shared" si="5"/>
        <v>0</v>
      </c>
    </row>
    <row r="88" spans="1:10">
      <c r="A88" s="36" t="s">
        <v>33</v>
      </c>
      <c r="B88" s="20">
        <v>-77275</v>
      </c>
      <c r="C88" s="22">
        <f t="shared" si="3"/>
        <v>-77275</v>
      </c>
      <c r="D88" s="22">
        <f t="shared" si="4"/>
        <v>-77.275000000000006</v>
      </c>
      <c r="I88" s="20" t="s">
        <v>33</v>
      </c>
      <c r="J88" s="27">
        <f t="shared" si="5"/>
        <v>0</v>
      </c>
    </row>
    <row r="89" spans="1:10">
      <c r="A89" s="36" t="s">
        <v>34</v>
      </c>
      <c r="B89" s="20">
        <v>56184</v>
      </c>
      <c r="C89" s="22">
        <f t="shared" si="3"/>
        <v>56184</v>
      </c>
      <c r="D89" s="22">
        <f t="shared" si="4"/>
        <v>56.183999999999997</v>
      </c>
      <c r="I89" s="20" t="s">
        <v>34</v>
      </c>
      <c r="J89" s="27">
        <f t="shared" si="5"/>
        <v>0</v>
      </c>
    </row>
    <row r="90" spans="1:10">
      <c r="A90" s="36" t="s">
        <v>55</v>
      </c>
      <c r="B90" s="20">
        <v>3946695</v>
      </c>
      <c r="C90" s="22">
        <f t="shared" si="3"/>
        <v>3946695</v>
      </c>
      <c r="D90" s="22">
        <f t="shared" si="4"/>
        <v>3946.6950000000002</v>
      </c>
      <c r="I90" s="20" t="s">
        <v>55</v>
      </c>
      <c r="J90" s="27">
        <f t="shared" si="5"/>
        <v>0</v>
      </c>
    </row>
    <row r="91" spans="1:10">
      <c r="A91" s="36" t="s">
        <v>64</v>
      </c>
      <c r="B91" s="20">
        <v>-4492227</v>
      </c>
      <c r="C91" s="22">
        <f t="shared" si="3"/>
        <v>-4492227</v>
      </c>
      <c r="D91" s="22">
        <f t="shared" si="4"/>
        <v>-4492.2269999999999</v>
      </c>
      <c r="I91" s="20" t="s">
        <v>64</v>
      </c>
      <c r="J91" s="27">
        <f t="shared" si="5"/>
        <v>0</v>
      </c>
    </row>
    <row r="92" spans="1:10" s="5" customFormat="1" ht="13">
      <c r="A92" s="37" t="s">
        <v>81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81</v>
      </c>
      <c r="J92" s="27">
        <f t="shared" si="5"/>
        <v>0</v>
      </c>
    </row>
  </sheetData>
  <phoneticPr fontId="3" type="noConversion"/>
  <pageMargins left="0.74803149606299213" right="0.74803149606299213" top="0.39370078740157483" bottom="0.39370078740157483" header="0.51181102362204722" footer="0.51181102362204722"/>
  <pageSetup paperSize="9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5">
    <pageSetUpPr fitToPage="1"/>
  </sheetPr>
  <dimension ref="A1:Z99"/>
  <sheetViews>
    <sheetView showGridLines="0" tabSelected="1" topLeftCell="A52" zoomScale="85" zoomScaleNormal="100" workbookViewId="0">
      <selection activeCell="I82" sqref="I82"/>
    </sheetView>
  </sheetViews>
  <sheetFormatPr defaultColWidth="9.1796875" defaultRowHeight="13"/>
  <cols>
    <col min="1" max="1" width="73.7265625" style="39" customWidth="1"/>
    <col min="2" max="2" width="11.54296875" style="39" customWidth="1"/>
    <col min="3" max="3" width="3.54296875" style="39" customWidth="1"/>
    <col min="4" max="7" width="11.453125" style="39" customWidth="1"/>
    <col min="8" max="8" width="14.26953125" style="39" customWidth="1"/>
    <col min="9" max="11" width="11.453125" style="39" customWidth="1"/>
    <col min="12" max="12" width="1.7265625" style="43" customWidth="1"/>
    <col min="13" max="13" width="10.1796875" style="55" bestFit="1" customWidth="1"/>
    <col min="14" max="18" width="9.1796875" style="55"/>
    <col min="19" max="19" width="10.7265625" style="55" bestFit="1" customWidth="1"/>
    <col min="20" max="20" width="9.7265625" style="55" bestFit="1" customWidth="1"/>
    <col min="21" max="26" width="9.1796875" style="55"/>
    <col min="27" max="16384" width="9.1796875" style="39"/>
  </cols>
  <sheetData>
    <row r="1" spans="1:26" ht="15.5">
      <c r="A1" s="83" t="s">
        <v>136</v>
      </c>
      <c r="B1" s="84"/>
      <c r="C1" s="84"/>
      <c r="D1" s="84"/>
      <c r="E1" s="84"/>
      <c r="F1" s="84"/>
      <c r="G1" s="84"/>
      <c r="H1" s="84"/>
      <c r="I1" s="85"/>
      <c r="J1" s="85"/>
      <c r="K1" s="85"/>
      <c r="L1" s="86"/>
    </row>
    <row r="2" spans="1:26">
      <c r="A2" s="46"/>
      <c r="B2" s="47"/>
      <c r="C2" s="47"/>
      <c r="D2" s="47"/>
      <c r="E2" s="47"/>
      <c r="F2" s="47"/>
      <c r="G2" s="47"/>
      <c r="H2" s="47"/>
      <c r="I2" s="47"/>
      <c r="J2" s="47"/>
      <c r="K2" s="59" t="s">
        <v>0</v>
      </c>
      <c r="L2" s="60"/>
    </row>
    <row r="3" spans="1:26" ht="8.25" customHeight="1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61"/>
    </row>
    <row r="4" spans="1:26">
      <c r="A4" s="46"/>
      <c r="B4" s="47"/>
      <c r="C4" s="47"/>
      <c r="D4" s="53" t="s">
        <v>87</v>
      </c>
      <c r="E4" s="53"/>
      <c r="F4" s="53"/>
      <c r="G4" s="53"/>
      <c r="H4" s="53"/>
      <c r="I4" s="53"/>
      <c r="J4" s="53"/>
      <c r="K4" s="53"/>
      <c r="L4" s="61"/>
    </row>
    <row r="5" spans="1:26" ht="4" customHeight="1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61"/>
    </row>
    <row r="6" spans="1:26" ht="53.25" customHeight="1">
      <c r="A6" s="46"/>
      <c r="B6" s="56" t="s">
        <v>90</v>
      </c>
      <c r="C6" s="62"/>
      <c r="D6" s="62" t="s">
        <v>10</v>
      </c>
      <c r="E6" s="62" t="s">
        <v>23</v>
      </c>
      <c r="F6" s="62" t="s">
        <v>138</v>
      </c>
      <c r="G6" s="62" t="s">
        <v>89</v>
      </c>
      <c r="H6" s="62" t="s">
        <v>39</v>
      </c>
      <c r="I6" s="62" t="s">
        <v>139</v>
      </c>
      <c r="J6" s="62" t="s">
        <v>140</v>
      </c>
      <c r="K6" s="62" t="s">
        <v>40</v>
      </c>
      <c r="L6" s="64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 ht="8.15" customHeight="1">
      <c r="A7" s="46"/>
      <c r="B7" s="47"/>
      <c r="C7" s="47"/>
      <c r="D7" s="47"/>
      <c r="E7" s="47"/>
      <c r="F7" s="47"/>
      <c r="G7" s="47"/>
      <c r="H7" s="47"/>
      <c r="I7" s="47"/>
      <c r="J7" s="47"/>
      <c r="K7" s="47"/>
      <c r="L7" s="61"/>
    </row>
    <row r="8" spans="1:26">
      <c r="A8" s="49" t="s">
        <v>91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61"/>
    </row>
    <row r="9" spans="1:26" ht="8.15" customHeight="1">
      <c r="A9" s="46"/>
      <c r="B9" s="47"/>
      <c r="C9" s="47"/>
      <c r="D9" s="47"/>
      <c r="E9" s="47"/>
      <c r="F9" s="47"/>
      <c r="G9" s="47"/>
      <c r="H9" s="47"/>
      <c r="I9" s="47"/>
      <c r="J9" s="47"/>
      <c r="K9" s="47"/>
      <c r="L9" s="61"/>
    </row>
    <row r="10" spans="1:26" ht="12.5">
      <c r="A10" s="66" t="s">
        <v>141</v>
      </c>
      <c r="B10" s="40">
        <v>10722982.85199246</v>
      </c>
      <c r="C10" s="40"/>
      <c r="D10" s="40">
        <v>10711820.760255489</v>
      </c>
      <c r="E10" s="40">
        <v>0</v>
      </c>
      <c r="F10" s="40">
        <v>9943.4644741313678</v>
      </c>
      <c r="G10" s="40">
        <v>0</v>
      </c>
      <c r="H10" s="40">
        <v>751.98867304396424</v>
      </c>
      <c r="I10" s="40">
        <v>0</v>
      </c>
      <c r="J10" s="40">
        <v>0</v>
      </c>
      <c r="K10" s="40">
        <v>466.63858979489345</v>
      </c>
      <c r="L10" s="50"/>
      <c r="X10" s="51"/>
      <c r="Y10" s="51"/>
    </row>
    <row r="11" spans="1:26" ht="12.5">
      <c r="A11" s="66" t="s">
        <v>142</v>
      </c>
      <c r="B11" s="40">
        <v>1027160.7956999576</v>
      </c>
      <c r="C11" s="40"/>
      <c r="D11" s="40">
        <v>1026277.8912255638</v>
      </c>
      <c r="E11" s="40">
        <v>3.3737683866578156</v>
      </c>
      <c r="F11" s="40">
        <v>771.29165691549201</v>
      </c>
      <c r="G11" s="40">
        <v>0</v>
      </c>
      <c r="H11" s="40">
        <v>75.29923087943375</v>
      </c>
      <c r="I11" s="40">
        <v>0</v>
      </c>
      <c r="J11" s="40">
        <v>0</v>
      </c>
      <c r="K11" s="40">
        <v>32.939818212302413</v>
      </c>
      <c r="L11" s="50"/>
      <c r="X11" s="51"/>
      <c r="Y11" s="51"/>
    </row>
    <row r="12" spans="1:26" ht="12.5">
      <c r="A12" s="66" t="s">
        <v>143</v>
      </c>
      <c r="B12" s="40">
        <v>1616047.126763935</v>
      </c>
      <c r="C12" s="40"/>
      <c r="D12" s="40">
        <v>1612387.5668611038</v>
      </c>
      <c r="E12" s="40">
        <v>0</v>
      </c>
      <c r="F12" s="40">
        <v>3246.975901526564</v>
      </c>
      <c r="G12" s="40">
        <v>3.6273572243234624</v>
      </c>
      <c r="H12" s="40">
        <v>92.590249662123099</v>
      </c>
      <c r="I12" s="40">
        <v>0</v>
      </c>
      <c r="J12" s="40">
        <v>0</v>
      </c>
      <c r="K12" s="40">
        <v>316.36639441801452</v>
      </c>
      <c r="L12" s="50"/>
      <c r="X12" s="51"/>
      <c r="Y12" s="51"/>
    </row>
    <row r="13" spans="1:26" ht="12.5">
      <c r="A13" s="66" t="s">
        <v>144</v>
      </c>
      <c r="B13" s="40">
        <v>180.19904871728082</v>
      </c>
      <c r="C13" s="40"/>
      <c r="D13" s="40">
        <v>180.19904871728082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50"/>
      <c r="X13" s="51"/>
      <c r="Y13" s="51"/>
    </row>
    <row r="14" spans="1:26" s="58" customFormat="1" ht="15" customHeight="1">
      <c r="A14" s="67" t="s">
        <v>145</v>
      </c>
      <c r="B14" s="31">
        <v>13366370.973505069</v>
      </c>
      <c r="C14" s="31"/>
      <c r="D14" s="31">
        <v>13350666.417390876</v>
      </c>
      <c r="E14" s="31">
        <v>3.3737683866578156</v>
      </c>
      <c r="F14" s="31">
        <v>13961.732032573424</v>
      </c>
      <c r="G14" s="31">
        <v>3.6273572243234624</v>
      </c>
      <c r="H14" s="31">
        <v>919.87815358552109</v>
      </c>
      <c r="I14" s="31">
        <v>0</v>
      </c>
      <c r="J14" s="31">
        <v>0</v>
      </c>
      <c r="K14" s="31">
        <v>815.94480242521036</v>
      </c>
      <c r="L14" s="42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51"/>
      <c r="Y14" s="68"/>
      <c r="Z14" s="55"/>
    </row>
    <row r="15" spans="1:26" s="58" customFormat="1" ht="8.25" customHeight="1">
      <c r="A15" s="67"/>
      <c r="B15" s="40"/>
      <c r="C15" s="44"/>
      <c r="D15" s="44"/>
      <c r="E15" s="44"/>
      <c r="F15" s="44"/>
      <c r="G15" s="44"/>
      <c r="H15" s="44"/>
      <c r="I15" s="44"/>
      <c r="J15" s="44"/>
      <c r="K15" s="44"/>
      <c r="L15" s="70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51"/>
      <c r="Y15" s="71"/>
      <c r="Z15" s="55"/>
    </row>
    <row r="16" spans="1:26" ht="12.75" customHeight="1">
      <c r="A16" s="66" t="s">
        <v>146</v>
      </c>
      <c r="B16" s="40">
        <v>6278642.8867675988</v>
      </c>
      <c r="C16" s="40"/>
      <c r="D16" s="40">
        <v>0</v>
      </c>
      <c r="E16" s="40">
        <v>0</v>
      </c>
      <c r="F16" s="40">
        <v>0</v>
      </c>
      <c r="G16" s="40">
        <v>0</v>
      </c>
      <c r="H16" s="40">
        <v>3250.5303622551846</v>
      </c>
      <c r="I16" s="40">
        <v>5246819.2903774297</v>
      </c>
      <c r="J16" s="40">
        <v>985130.84202907863</v>
      </c>
      <c r="K16" s="40">
        <v>43442.223998835179</v>
      </c>
      <c r="L16" s="50"/>
      <c r="X16" s="51"/>
    </row>
    <row r="17" spans="1:26" ht="12.5">
      <c r="A17" s="66" t="s">
        <v>142</v>
      </c>
      <c r="B17" s="40">
        <v>702426.78519728163</v>
      </c>
      <c r="C17" s="40"/>
      <c r="D17" s="40">
        <v>0</v>
      </c>
      <c r="E17" s="40">
        <v>0</v>
      </c>
      <c r="F17" s="40">
        <v>0</v>
      </c>
      <c r="G17" s="40">
        <v>0</v>
      </c>
      <c r="H17" s="40">
        <v>72.065433935645871</v>
      </c>
      <c r="I17" s="40">
        <v>600095.71622306516</v>
      </c>
      <c r="J17" s="40">
        <v>97633.513674622969</v>
      </c>
      <c r="K17" s="40">
        <v>4625.4898656578443</v>
      </c>
      <c r="L17" s="50"/>
      <c r="X17" s="51"/>
    </row>
    <row r="18" spans="1:26" ht="12.5">
      <c r="A18" s="66" t="s">
        <v>143</v>
      </c>
      <c r="B18" s="40">
        <v>1209349.3322777934</v>
      </c>
      <c r="C18" s="40"/>
      <c r="D18" s="40">
        <v>0</v>
      </c>
      <c r="E18" s="40">
        <v>0</v>
      </c>
      <c r="F18" s="40">
        <v>0</v>
      </c>
      <c r="G18" s="40">
        <v>0</v>
      </c>
      <c r="H18" s="40">
        <v>436.18552118943552</v>
      </c>
      <c r="I18" s="40">
        <v>1051268.9442564584</v>
      </c>
      <c r="J18" s="40">
        <v>153171.80209670649</v>
      </c>
      <c r="K18" s="40">
        <v>4472.4004034390609</v>
      </c>
      <c r="L18" s="50"/>
      <c r="X18" s="51"/>
    </row>
    <row r="19" spans="1:26" ht="12.5">
      <c r="A19" s="66" t="s">
        <v>144</v>
      </c>
      <c r="B19" s="40">
        <v>40843</v>
      </c>
      <c r="C19" s="40"/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40843</v>
      </c>
      <c r="J19" s="40">
        <v>0</v>
      </c>
      <c r="K19" s="40">
        <v>0</v>
      </c>
      <c r="L19" s="50"/>
      <c r="X19" s="51"/>
    </row>
    <row r="20" spans="1:26" s="58" customFormat="1" ht="15" customHeight="1">
      <c r="A20" s="69" t="s">
        <v>147</v>
      </c>
      <c r="B20" s="31">
        <v>8231261.7307690857</v>
      </c>
      <c r="C20" s="31"/>
      <c r="D20" s="31">
        <v>0</v>
      </c>
      <c r="E20" s="31">
        <v>0</v>
      </c>
      <c r="F20" s="31">
        <v>0</v>
      </c>
      <c r="G20" s="31">
        <v>0</v>
      </c>
      <c r="H20" s="31">
        <v>3758.781317380266</v>
      </c>
      <c r="I20" s="31">
        <v>6939026.6773833651</v>
      </c>
      <c r="J20" s="31">
        <v>1235936.1578004081</v>
      </c>
      <c r="K20" s="31">
        <v>52540.114267932076</v>
      </c>
      <c r="L20" s="42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51"/>
      <c r="Y20" s="68"/>
      <c r="Z20" s="55"/>
    </row>
    <row r="21" spans="1:26" s="58" customFormat="1" ht="8.25" customHeight="1">
      <c r="A21" s="67"/>
      <c r="B21" s="40"/>
      <c r="C21" s="44"/>
      <c r="D21" s="40"/>
      <c r="E21" s="40"/>
      <c r="F21" s="40"/>
      <c r="G21" s="40"/>
      <c r="H21" s="40"/>
      <c r="I21" s="40"/>
      <c r="J21" s="40"/>
      <c r="K21" s="40"/>
      <c r="L21" s="70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51"/>
      <c r="Y21" s="71"/>
      <c r="Z21" s="55"/>
    </row>
    <row r="22" spans="1:26" ht="12.5">
      <c r="A22" s="66" t="s">
        <v>148</v>
      </c>
      <c r="B22" s="40">
        <v>21706529.83315596</v>
      </c>
      <c r="C22" s="40"/>
      <c r="D22" s="40">
        <v>6575047.2305493718</v>
      </c>
      <c r="E22" s="40">
        <v>694143.39384668262</v>
      </c>
      <c r="F22" s="40">
        <v>5429651.2045906931</v>
      </c>
      <c r="G22" s="40">
        <v>458480.35484943702</v>
      </c>
      <c r="H22" s="40">
        <v>3004416.6631072671</v>
      </c>
      <c r="I22" s="40">
        <v>1424340.5754125954</v>
      </c>
      <c r="J22" s="40">
        <v>240157.21676652698</v>
      </c>
      <c r="K22" s="40">
        <v>3880293.1940333862</v>
      </c>
      <c r="L22" s="50"/>
      <c r="X22" s="51"/>
    </row>
    <row r="23" spans="1:26" ht="12.5">
      <c r="A23" s="66" t="s">
        <v>142</v>
      </c>
      <c r="B23" s="40">
        <v>1854460.5077236355</v>
      </c>
      <c r="C23" s="40"/>
      <c r="D23" s="40">
        <v>453925.86235362734</v>
      </c>
      <c r="E23" s="40">
        <v>64050.26173861049</v>
      </c>
      <c r="F23" s="40">
        <v>492998.03457293904</v>
      </c>
      <c r="G23" s="40">
        <v>44282.004858076223</v>
      </c>
      <c r="H23" s="40">
        <v>274840.02620804054</v>
      </c>
      <c r="I23" s="40">
        <v>131704.12400684686</v>
      </c>
      <c r="J23" s="40">
        <v>21573.771881355329</v>
      </c>
      <c r="K23" s="40">
        <v>371086.42210413958</v>
      </c>
      <c r="L23" s="50"/>
      <c r="X23" s="51"/>
    </row>
    <row r="24" spans="1:26" ht="12.5">
      <c r="A24" s="66" t="s">
        <v>143</v>
      </c>
      <c r="B24" s="40">
        <v>4009591.5977850696</v>
      </c>
      <c r="C24" s="40"/>
      <c r="D24" s="40">
        <v>1173094.4498942408</v>
      </c>
      <c r="E24" s="40">
        <v>111098.33480866147</v>
      </c>
      <c r="F24" s="40">
        <v>863772.22777195135</v>
      </c>
      <c r="G24" s="40">
        <v>78110.168251583003</v>
      </c>
      <c r="H24" s="40">
        <v>488576.00231706252</v>
      </c>
      <c r="I24" s="40">
        <v>220207.89480188492</v>
      </c>
      <c r="J24" s="40">
        <v>48547.411118073418</v>
      </c>
      <c r="K24" s="40">
        <v>1026185.1088216122</v>
      </c>
      <c r="L24" s="50"/>
      <c r="X24" s="51"/>
    </row>
    <row r="25" spans="1:26" ht="12.5">
      <c r="A25" s="66" t="s">
        <v>144</v>
      </c>
      <c r="B25" s="40">
        <v>58459.910576173497</v>
      </c>
      <c r="C25" s="40"/>
      <c r="D25" s="40">
        <v>21662.059493182791</v>
      </c>
      <c r="E25" s="40">
        <v>530.00153433115656</v>
      </c>
      <c r="F25" s="40">
        <v>12780.342145877707</v>
      </c>
      <c r="G25" s="40">
        <v>849.37713526971015</v>
      </c>
      <c r="H25" s="40">
        <v>5300.3518959726598</v>
      </c>
      <c r="I25" s="40">
        <v>0</v>
      </c>
      <c r="J25" s="40">
        <v>0</v>
      </c>
      <c r="K25" s="40">
        <v>17337.778371539465</v>
      </c>
      <c r="L25" s="50"/>
      <c r="X25" s="51"/>
    </row>
    <row r="26" spans="1:26" s="58" customFormat="1" ht="15" customHeight="1">
      <c r="A26" s="67" t="s">
        <v>149</v>
      </c>
      <c r="B26" s="31">
        <v>27629041.849240839</v>
      </c>
      <c r="C26" s="31"/>
      <c r="D26" s="31">
        <v>8223729.6022904227</v>
      </c>
      <c r="E26" s="31">
        <v>869821.99192828569</v>
      </c>
      <c r="F26" s="31">
        <v>6799201.8090814594</v>
      </c>
      <c r="G26" s="31">
        <v>581721.90509436594</v>
      </c>
      <c r="H26" s="31">
        <v>3773133.0435283431</v>
      </c>
      <c r="I26" s="31">
        <v>1776252.5942213272</v>
      </c>
      <c r="J26" s="31">
        <v>310278.39976595575</v>
      </c>
      <c r="K26" s="31">
        <v>5294902.5033306777</v>
      </c>
      <c r="L26" s="42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51"/>
      <c r="Y26" s="68"/>
      <c r="Z26" s="55"/>
    </row>
    <row r="27" spans="1:26" s="58" customFormat="1" ht="9.75" customHeight="1">
      <c r="A27" s="67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70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51"/>
      <c r="Y27" s="68"/>
      <c r="Z27" s="55"/>
    </row>
    <row r="28" spans="1:26" ht="12.5">
      <c r="A28" s="66" t="s">
        <v>150</v>
      </c>
      <c r="B28" s="40">
        <v>2737588</v>
      </c>
      <c r="C28" s="40"/>
      <c r="D28" s="40">
        <v>625432</v>
      </c>
      <c r="E28" s="40">
        <v>332139</v>
      </c>
      <c r="F28" s="40">
        <v>239127</v>
      </c>
      <c r="G28" s="40">
        <v>19139</v>
      </c>
      <c r="H28" s="40">
        <v>99756</v>
      </c>
      <c r="I28" s="40">
        <v>888295</v>
      </c>
      <c r="J28" s="40">
        <v>21679</v>
      </c>
      <c r="K28" s="40">
        <v>512020</v>
      </c>
      <c r="L28" s="50"/>
      <c r="X28" s="51"/>
    </row>
    <row r="29" spans="1:26" ht="9" customHeight="1">
      <c r="A29" s="6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8"/>
      <c r="X29" s="51"/>
    </row>
    <row r="30" spans="1:26" s="58" customFormat="1" ht="15" customHeight="1">
      <c r="A30" s="67" t="s">
        <v>151</v>
      </c>
      <c r="B30" s="31">
        <v>51964262.19408533</v>
      </c>
      <c r="C30" s="52"/>
      <c r="D30" s="31">
        <v>22199827.954759173</v>
      </c>
      <c r="E30" s="31">
        <v>1201964.5688214405</v>
      </c>
      <c r="F30" s="31">
        <v>7052291.0238796985</v>
      </c>
      <c r="G30" s="31">
        <v>600864.36420323444</v>
      </c>
      <c r="H30" s="31">
        <v>3877567.8923326572</v>
      </c>
      <c r="I30" s="31">
        <v>9603574.2979003787</v>
      </c>
      <c r="J30" s="31">
        <v>1567893.09806</v>
      </c>
      <c r="K30" s="31">
        <v>5860278.9941287329</v>
      </c>
      <c r="L30" s="72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73"/>
      <c r="Y30" s="68"/>
      <c r="Z30" s="74"/>
    </row>
    <row r="31" spans="1:26" s="58" customFormat="1" ht="12" customHeight="1">
      <c r="A31" s="67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72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73"/>
      <c r="Y31" s="68"/>
      <c r="Z31" s="74"/>
    </row>
    <row r="32" spans="1:26" s="58" customFormat="1" ht="12" customHeight="1">
      <c r="A32" s="77"/>
      <c r="B32" s="75"/>
      <c r="C32" s="75"/>
      <c r="D32" s="75"/>
      <c r="E32" s="75"/>
      <c r="F32" s="75"/>
      <c r="G32" s="75"/>
      <c r="H32" s="75"/>
      <c r="I32" s="75"/>
      <c r="J32" s="75"/>
      <c r="K32" s="45" t="s">
        <v>83</v>
      </c>
      <c r="L32" s="7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73"/>
      <c r="Y32" s="68"/>
      <c r="Z32" s="74"/>
    </row>
    <row r="33" spans="1:26" s="58" customFormat="1" ht="10.5" customHeight="1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73"/>
      <c r="Y33" s="68"/>
      <c r="Z33" s="74"/>
    </row>
    <row r="34" spans="1:26" s="58" customFormat="1" ht="10.5" customHeight="1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73"/>
      <c r="Y34" s="68"/>
      <c r="Z34" s="74"/>
    </row>
    <row r="35" spans="1:26" ht="12.75" customHeight="1">
      <c r="G35" s="68"/>
      <c r="H35" s="81"/>
      <c r="I35" s="76"/>
      <c r="J35" s="76"/>
      <c r="K35" s="76"/>
      <c r="L35" s="82"/>
      <c r="M35" s="80"/>
    </row>
    <row r="36" spans="1:26" ht="15.5">
      <c r="A36" s="83" t="s">
        <v>137</v>
      </c>
      <c r="B36" s="85"/>
      <c r="C36" s="85"/>
      <c r="D36" s="85"/>
      <c r="E36" s="85"/>
      <c r="F36" s="85"/>
      <c r="G36" s="86"/>
      <c r="H36" s="81"/>
      <c r="I36" s="76"/>
      <c r="J36" s="76"/>
      <c r="K36" s="76"/>
      <c r="L36" s="82"/>
      <c r="M36" s="80"/>
    </row>
    <row r="37" spans="1:26">
      <c r="A37" s="46"/>
      <c r="B37" s="47"/>
      <c r="C37" s="47"/>
      <c r="D37" s="47"/>
      <c r="E37" s="47"/>
      <c r="F37" s="59" t="s">
        <v>0</v>
      </c>
      <c r="G37" s="60"/>
    </row>
    <row r="38" spans="1:26">
      <c r="A38" s="46"/>
      <c r="B38" s="47"/>
      <c r="C38" s="47"/>
      <c r="D38" s="47"/>
      <c r="E38" s="47"/>
      <c r="F38" s="47"/>
      <c r="G38" s="48"/>
    </row>
    <row r="39" spans="1:26">
      <c r="A39" s="46"/>
      <c r="B39" s="47"/>
      <c r="C39" s="47"/>
      <c r="D39" s="53" t="s">
        <v>87</v>
      </c>
      <c r="E39" s="53"/>
      <c r="F39" s="53"/>
      <c r="G39" s="48"/>
    </row>
    <row r="40" spans="1:26">
      <c r="A40" s="46"/>
      <c r="B40" s="47"/>
      <c r="C40" s="47"/>
      <c r="D40" s="47"/>
      <c r="E40" s="47"/>
      <c r="F40" s="47"/>
      <c r="G40" s="48"/>
    </row>
    <row r="41" spans="1:26" ht="26">
      <c r="A41" s="46"/>
      <c r="B41" s="56" t="s">
        <v>90</v>
      </c>
      <c r="C41" s="62"/>
      <c r="D41" s="62" t="s">
        <v>88</v>
      </c>
      <c r="E41" s="62" t="s">
        <v>6</v>
      </c>
      <c r="F41" s="62" t="s">
        <v>41</v>
      </c>
      <c r="G41" s="79"/>
    </row>
    <row r="42" spans="1:26">
      <c r="A42" s="46"/>
      <c r="B42" s="62"/>
      <c r="C42" s="62"/>
      <c r="D42" s="62"/>
      <c r="E42" s="63"/>
      <c r="F42" s="62"/>
      <c r="G42" s="79"/>
    </row>
    <row r="43" spans="1:26">
      <c r="A43" s="67" t="s">
        <v>92</v>
      </c>
      <c r="B43" s="44"/>
      <c r="C43" s="44"/>
      <c r="D43" s="44"/>
      <c r="E43" s="44"/>
      <c r="F43" s="44"/>
      <c r="G43" s="70"/>
    </row>
    <row r="44" spans="1:26">
      <c r="A44" s="67"/>
      <c r="B44" s="44"/>
      <c r="C44" s="44"/>
      <c r="D44" s="44"/>
      <c r="E44" s="44"/>
      <c r="F44" s="44"/>
      <c r="G44" s="70"/>
    </row>
    <row r="45" spans="1:26">
      <c r="A45" s="66" t="s">
        <v>93</v>
      </c>
      <c r="B45" s="40">
        <v>1300580.912200697</v>
      </c>
      <c r="C45" s="40"/>
      <c r="D45" s="40">
        <v>71729.327290348534</v>
      </c>
      <c r="E45" s="40">
        <v>113002.77396496544</v>
      </c>
      <c r="F45" s="40">
        <v>1115848.810945383</v>
      </c>
      <c r="G45" s="50"/>
    </row>
    <row r="46" spans="1:26">
      <c r="A46" s="66" t="s">
        <v>1</v>
      </c>
      <c r="B46" s="40">
        <v>855296.98759353964</v>
      </c>
      <c r="C46" s="40"/>
      <c r="D46" s="40">
        <v>30498.239269012651</v>
      </c>
      <c r="E46" s="40">
        <v>69604.416927138314</v>
      </c>
      <c r="F46" s="40">
        <v>755194.33139738848</v>
      </c>
      <c r="G46" s="50"/>
    </row>
    <row r="47" spans="1:26">
      <c r="A47" s="66" t="s">
        <v>94</v>
      </c>
      <c r="B47" s="40">
        <v>720858.08571267407</v>
      </c>
      <c r="C47" s="40"/>
      <c r="D47" s="40">
        <v>48610.861757915241</v>
      </c>
      <c r="E47" s="40">
        <v>71361.367865657929</v>
      </c>
      <c r="F47" s="40">
        <v>600885.85608910094</v>
      </c>
      <c r="G47" s="50"/>
    </row>
    <row r="48" spans="1:26">
      <c r="A48" s="66" t="s">
        <v>95</v>
      </c>
      <c r="B48" s="40">
        <v>910872.45869965083</v>
      </c>
      <c r="C48" s="40"/>
      <c r="D48" s="40">
        <v>26102.237945433899</v>
      </c>
      <c r="E48" s="40">
        <v>91783.866274213491</v>
      </c>
      <c r="F48" s="40">
        <v>792986.35448000347</v>
      </c>
      <c r="G48" s="50"/>
    </row>
    <row r="49" spans="1:7">
      <c r="A49" s="66" t="s">
        <v>96</v>
      </c>
      <c r="B49" s="40">
        <v>144243.64483900322</v>
      </c>
      <c r="C49" s="40"/>
      <c r="D49" s="40">
        <v>7677.3282871951378</v>
      </c>
      <c r="E49" s="40">
        <v>7718.316693154442</v>
      </c>
      <c r="F49" s="40">
        <v>128847.99985865365</v>
      </c>
      <c r="G49" s="50"/>
    </row>
    <row r="50" spans="1:7">
      <c r="A50" s="66" t="s">
        <v>97</v>
      </c>
      <c r="B50" s="40">
        <v>57223.913770663778</v>
      </c>
      <c r="C50" s="40"/>
      <c r="D50" s="40">
        <v>10964.456381546788</v>
      </c>
      <c r="E50" s="40">
        <v>114.30523239012378</v>
      </c>
      <c r="F50" s="40">
        <v>46145.152156726857</v>
      </c>
      <c r="G50" s="50"/>
    </row>
    <row r="51" spans="1:7">
      <c r="A51" s="66" t="s">
        <v>98</v>
      </c>
      <c r="B51" s="40">
        <v>537398.3400261309</v>
      </c>
      <c r="C51" s="40"/>
      <c r="D51" s="40">
        <v>33595.95734981235</v>
      </c>
      <c r="E51" s="40">
        <v>34835.682502384974</v>
      </c>
      <c r="F51" s="40">
        <v>468966.70017393358</v>
      </c>
      <c r="G51" s="50"/>
    </row>
    <row r="52" spans="1:7">
      <c r="A52" s="66" t="s">
        <v>99</v>
      </c>
      <c r="B52" s="40">
        <v>366724.53998744854</v>
      </c>
      <c r="C52" s="40"/>
      <c r="D52" s="40">
        <v>5086.7467353007351</v>
      </c>
      <c r="E52" s="40">
        <v>541.70740567493442</v>
      </c>
      <c r="F52" s="40">
        <v>361096.08584647288</v>
      </c>
      <c r="G52" s="50"/>
    </row>
    <row r="53" spans="1:7">
      <c r="A53" s="66" t="s">
        <v>100</v>
      </c>
      <c r="B53" s="40">
        <v>126471.89942684564</v>
      </c>
      <c r="C53" s="40"/>
      <c r="D53" s="40">
        <v>4651.2083177324203</v>
      </c>
      <c r="E53" s="40">
        <v>8234.5638507626554</v>
      </c>
      <c r="F53" s="40">
        <v>113586.12725835056</v>
      </c>
      <c r="G53" s="50"/>
    </row>
    <row r="54" spans="1:7">
      <c r="A54" s="66" t="s">
        <v>101</v>
      </c>
      <c r="B54" s="40">
        <v>627515.37532901706</v>
      </c>
      <c r="C54" s="40"/>
      <c r="D54" s="40">
        <v>116737.83442511242</v>
      </c>
      <c r="E54" s="40">
        <v>21240.894053712564</v>
      </c>
      <c r="F54" s="40">
        <v>489536.64685019199</v>
      </c>
      <c r="G54" s="50"/>
    </row>
    <row r="55" spans="1:7">
      <c r="A55" s="67" t="s">
        <v>102</v>
      </c>
      <c r="B55" s="31">
        <v>5647186.1575856712</v>
      </c>
      <c r="C55" s="31"/>
      <c r="D55" s="31">
        <v>355654.19775941013</v>
      </c>
      <c r="E55" s="31">
        <v>418437.89477005485</v>
      </c>
      <c r="F55" s="31">
        <v>4873094.0650562057</v>
      </c>
      <c r="G55" s="42"/>
    </row>
    <row r="56" spans="1:7" ht="3.75" customHeight="1">
      <c r="A56" s="67"/>
      <c r="B56" s="44"/>
      <c r="C56" s="44"/>
      <c r="D56" s="44"/>
      <c r="E56" s="44"/>
      <c r="F56" s="44"/>
      <c r="G56" s="70"/>
    </row>
    <row r="57" spans="1:7">
      <c r="A57" s="66" t="s">
        <v>42</v>
      </c>
      <c r="B57" s="40">
        <v>561236</v>
      </c>
      <c r="C57" s="40"/>
      <c r="D57" s="40">
        <v>33358</v>
      </c>
      <c r="E57" s="40">
        <v>127065</v>
      </c>
      <c r="F57" s="40">
        <v>400813</v>
      </c>
      <c r="G57" s="50"/>
    </row>
    <row r="58" spans="1:7">
      <c r="A58" s="66" t="s">
        <v>103</v>
      </c>
      <c r="B58" s="40">
        <v>888386.79781580949</v>
      </c>
      <c r="C58" s="40"/>
      <c r="D58" s="40">
        <v>82258.084906227188</v>
      </c>
      <c r="E58" s="40">
        <v>34242.950234929631</v>
      </c>
      <c r="F58" s="40">
        <v>771885.76267465251</v>
      </c>
      <c r="G58" s="50"/>
    </row>
    <row r="59" spans="1:7">
      <c r="A59" s="66" t="s">
        <v>104</v>
      </c>
      <c r="B59" s="40">
        <v>241343.92987458385</v>
      </c>
      <c r="C59" s="40"/>
      <c r="D59" s="40">
        <v>87987.755002915015</v>
      </c>
      <c r="E59" s="40">
        <v>32090.826228866517</v>
      </c>
      <c r="F59" s="40">
        <v>121265.34864280233</v>
      </c>
      <c r="G59" s="50"/>
    </row>
    <row r="60" spans="1:7">
      <c r="A60" s="66" t="s">
        <v>105</v>
      </c>
      <c r="B60" s="40">
        <v>208536.11214465761</v>
      </c>
      <c r="C60" s="40"/>
      <c r="D60" s="40">
        <v>44387.550730740091</v>
      </c>
      <c r="E60" s="40">
        <v>5899.1439498729096</v>
      </c>
      <c r="F60" s="40">
        <v>158249.41746404464</v>
      </c>
      <c r="G60" s="50"/>
    </row>
    <row r="61" spans="1:7">
      <c r="A61" s="66" t="s">
        <v>106</v>
      </c>
      <c r="B61" s="40">
        <v>73833.215564748505</v>
      </c>
      <c r="C61" s="40"/>
      <c r="D61" s="40">
        <v>2137.8116398503425</v>
      </c>
      <c r="E61" s="40">
        <v>27163.684277312095</v>
      </c>
      <c r="F61" s="40">
        <v>44531.719647586076</v>
      </c>
      <c r="G61" s="50"/>
    </row>
    <row r="62" spans="1:7">
      <c r="A62" s="66" t="s">
        <v>107</v>
      </c>
      <c r="B62" s="40">
        <v>374368.72709698562</v>
      </c>
      <c r="C62" s="40"/>
      <c r="D62" s="40">
        <v>40498.395144119786</v>
      </c>
      <c r="E62" s="40">
        <v>18809.795703519572</v>
      </c>
      <c r="F62" s="40">
        <v>315060.53624934627</v>
      </c>
      <c r="G62" s="50"/>
    </row>
    <row r="63" spans="1:7" ht="16.5" customHeight="1">
      <c r="A63" s="67" t="s">
        <v>108</v>
      </c>
      <c r="B63" s="31">
        <v>2347704.6245467942</v>
      </c>
      <c r="C63" s="31"/>
      <c r="D63" s="31">
        <v>290627.35564588953</v>
      </c>
      <c r="E63" s="31">
        <v>245271.17302105145</v>
      </c>
      <c r="F63" s="31">
        <v>1811806.0958798532</v>
      </c>
      <c r="G63" s="42"/>
    </row>
    <row r="64" spans="1:7">
      <c r="A64" s="46"/>
      <c r="B64" s="47"/>
      <c r="C64" s="47"/>
      <c r="D64" s="47"/>
      <c r="E64" s="47"/>
      <c r="F64" s="47"/>
      <c r="G64" s="48"/>
    </row>
    <row r="65" spans="1:7">
      <c r="A65" s="66" t="s">
        <v>109</v>
      </c>
      <c r="B65" s="40">
        <v>1534732.8712358205</v>
      </c>
      <c r="C65" s="40"/>
      <c r="D65" s="40">
        <v>177862.01764366589</v>
      </c>
      <c r="E65" s="40">
        <v>104605.60843623147</v>
      </c>
      <c r="F65" s="40">
        <v>1252265.2451559231</v>
      </c>
      <c r="G65" s="50"/>
    </row>
    <row r="66" spans="1:7">
      <c r="A66" s="66" t="s">
        <v>110</v>
      </c>
      <c r="B66" s="40">
        <v>769239.83001725527</v>
      </c>
      <c r="C66" s="40"/>
      <c r="D66" s="40">
        <v>79564.835583511434</v>
      </c>
      <c r="E66" s="40">
        <v>8807.4616755019542</v>
      </c>
      <c r="F66" s="40">
        <v>680867.53275824187</v>
      </c>
      <c r="G66" s="50"/>
    </row>
    <row r="67" spans="1:7">
      <c r="A67" s="66" t="s">
        <v>111</v>
      </c>
      <c r="B67" s="40">
        <v>109356.98828574341</v>
      </c>
      <c r="C67" s="40"/>
      <c r="D67" s="40">
        <v>4844.944614663681</v>
      </c>
      <c r="E67" s="40">
        <v>34064.952139134642</v>
      </c>
      <c r="F67" s="40">
        <v>70447.091531945087</v>
      </c>
      <c r="G67" s="50"/>
    </row>
    <row r="68" spans="1:7">
      <c r="A68" s="66" t="s">
        <v>112</v>
      </c>
      <c r="B68" s="40">
        <v>447864.88330791303</v>
      </c>
      <c r="C68" s="40"/>
      <c r="D68" s="40">
        <v>24647.30415209246</v>
      </c>
      <c r="E68" s="40">
        <v>22284.12809098095</v>
      </c>
      <c r="F68" s="40">
        <v>400933.45106483961</v>
      </c>
      <c r="G68" s="50"/>
    </row>
    <row r="69" spans="1:7" ht="13.5" customHeight="1">
      <c r="A69" s="66" t="s">
        <v>43</v>
      </c>
      <c r="B69" s="40">
        <v>1883989</v>
      </c>
      <c r="C69" s="40"/>
      <c r="D69" s="40">
        <v>124639</v>
      </c>
      <c r="E69" s="40">
        <v>380331</v>
      </c>
      <c r="F69" s="40">
        <v>1379019</v>
      </c>
      <c r="G69" s="50"/>
    </row>
    <row r="70" spans="1:7">
      <c r="A70" s="66" t="s">
        <v>113</v>
      </c>
      <c r="B70" s="40">
        <v>146673.71156214789</v>
      </c>
      <c r="C70" s="40"/>
      <c r="D70" s="40">
        <v>13597.775909908665</v>
      </c>
      <c r="E70" s="40">
        <v>21992.624899422575</v>
      </c>
      <c r="F70" s="40">
        <v>111083.31075281666</v>
      </c>
      <c r="G70" s="50"/>
    </row>
    <row r="71" spans="1:7">
      <c r="A71" s="66" t="s">
        <v>114</v>
      </c>
      <c r="B71" s="40">
        <v>420817.98633886373</v>
      </c>
      <c r="C71" s="40"/>
      <c r="D71" s="40">
        <v>58293.210554305959</v>
      </c>
      <c r="E71" s="40">
        <v>5184.9549183139907</v>
      </c>
      <c r="F71" s="40">
        <v>357339.82086624374</v>
      </c>
      <c r="G71" s="50"/>
    </row>
    <row r="72" spans="1:7">
      <c r="A72" s="66" t="s">
        <v>115</v>
      </c>
      <c r="B72" s="40">
        <v>287582.993813059</v>
      </c>
      <c r="C72" s="40"/>
      <c r="D72" s="40">
        <v>7847.2206071933379</v>
      </c>
      <c r="E72" s="40">
        <v>40125.261496884916</v>
      </c>
      <c r="F72" s="40">
        <v>239610.51170898078</v>
      </c>
      <c r="G72" s="50"/>
    </row>
    <row r="73" spans="1:7">
      <c r="A73" s="66" t="s">
        <v>116</v>
      </c>
      <c r="B73" s="40">
        <v>354506.11056022334</v>
      </c>
      <c r="C73" s="40"/>
      <c r="D73" s="40">
        <v>30859.561992603089</v>
      </c>
      <c r="E73" s="40">
        <v>0</v>
      </c>
      <c r="F73" s="40">
        <v>323646.54856762028</v>
      </c>
      <c r="G73" s="50"/>
    </row>
    <row r="74" spans="1:7">
      <c r="A74" s="66" t="s">
        <v>117</v>
      </c>
      <c r="B74" s="40">
        <v>149106.72480473929</v>
      </c>
      <c r="C74" s="40"/>
      <c r="D74" s="40">
        <v>104.69306291635553</v>
      </c>
      <c r="E74" s="40">
        <v>0</v>
      </c>
      <c r="F74" s="40">
        <v>149002.03174182295</v>
      </c>
      <c r="G74" s="50"/>
    </row>
    <row r="75" spans="1:7">
      <c r="A75" s="66" t="s">
        <v>118</v>
      </c>
      <c r="B75" s="40">
        <v>80750.173179822479</v>
      </c>
      <c r="C75" s="40"/>
      <c r="D75" s="40">
        <v>4439.5227780045061</v>
      </c>
      <c r="E75" s="40">
        <v>19.879170850456308</v>
      </c>
      <c r="F75" s="40">
        <v>76290.771230967541</v>
      </c>
      <c r="G75" s="50"/>
    </row>
    <row r="76" spans="1:7">
      <c r="A76" s="66" t="s">
        <v>119</v>
      </c>
      <c r="B76" s="40">
        <v>10606989.513336526</v>
      </c>
      <c r="C76" s="40"/>
      <c r="D76" s="40">
        <v>2130927.7627230538</v>
      </c>
      <c r="E76" s="40">
        <v>421038.91033309209</v>
      </c>
      <c r="F76" s="40">
        <v>8055022.8402803792</v>
      </c>
      <c r="G76" s="50"/>
    </row>
    <row r="77" spans="1:7" ht="16.5" customHeight="1">
      <c r="A77" s="67" t="s">
        <v>120</v>
      </c>
      <c r="B77" s="31">
        <v>16791611.058528699</v>
      </c>
      <c r="C77" s="31"/>
      <c r="D77" s="31">
        <v>2657627.7169357045</v>
      </c>
      <c r="E77" s="31">
        <v>1038455.0597469707</v>
      </c>
      <c r="F77" s="31">
        <v>13095528.281846024</v>
      </c>
      <c r="G77" s="42"/>
    </row>
    <row r="78" spans="1:7">
      <c r="A78" s="67"/>
      <c r="B78" s="44"/>
      <c r="C78" s="44"/>
      <c r="D78" s="44"/>
      <c r="E78" s="44"/>
      <c r="F78" s="44"/>
      <c r="G78" s="70"/>
    </row>
    <row r="79" spans="1:7">
      <c r="A79" s="66" t="s">
        <v>121</v>
      </c>
      <c r="B79" s="40">
        <v>4125202.9423654675</v>
      </c>
      <c r="C79" s="40"/>
      <c r="D79" s="40">
        <v>1827635.2725451472</v>
      </c>
      <c r="E79" s="40">
        <v>165970.04443855037</v>
      </c>
      <c r="F79" s="40">
        <v>2131597.6253817696</v>
      </c>
      <c r="G79" s="50"/>
    </row>
    <row r="80" spans="1:7">
      <c r="A80" s="41" t="s">
        <v>135</v>
      </c>
      <c r="B80" s="87">
        <v>1264363.8389016094</v>
      </c>
      <c r="C80" s="88"/>
      <c r="D80" s="87">
        <v>492417.33231668011</v>
      </c>
      <c r="E80" s="87">
        <v>107278.91957385914</v>
      </c>
      <c r="F80" s="87">
        <v>664667.58701107022</v>
      </c>
      <c r="G80" s="50"/>
    </row>
    <row r="81" spans="1:7">
      <c r="A81" s="66" t="s">
        <v>122</v>
      </c>
      <c r="B81" s="40">
        <v>5488288.885413208</v>
      </c>
      <c r="C81" s="40"/>
      <c r="D81" s="40">
        <v>3566965.3104137797</v>
      </c>
      <c r="E81" s="40">
        <v>33387.067443341366</v>
      </c>
      <c r="F81" s="40">
        <v>1887936.5075560866</v>
      </c>
      <c r="G81" s="50"/>
    </row>
    <row r="82" spans="1:7">
      <c r="A82" s="66" t="s">
        <v>123</v>
      </c>
      <c r="B82" s="40">
        <v>1352333.0375193541</v>
      </c>
      <c r="C82" s="40"/>
      <c r="D82" s="40">
        <v>523705.04385023681</v>
      </c>
      <c r="E82" s="40">
        <v>31749.088372569033</v>
      </c>
      <c r="F82" s="40">
        <v>796878.90529654815</v>
      </c>
      <c r="G82" s="50"/>
    </row>
    <row r="83" spans="1:7">
      <c r="A83" s="66" t="s">
        <v>124</v>
      </c>
      <c r="B83" s="40">
        <v>19827373.387173221</v>
      </c>
      <c r="C83" s="40"/>
      <c r="D83" s="40">
        <v>11387274.3327359</v>
      </c>
      <c r="E83" s="40">
        <v>189875.40339886217</v>
      </c>
      <c r="F83" s="40">
        <v>8250223.6510384567</v>
      </c>
      <c r="G83" s="50"/>
    </row>
    <row r="84" spans="1:7">
      <c r="A84" s="66" t="s">
        <v>125</v>
      </c>
      <c r="B84" s="40">
        <v>779489.05703373859</v>
      </c>
      <c r="C84" s="40"/>
      <c r="D84" s="40">
        <v>154775.3020199067</v>
      </c>
      <c r="E84" s="40">
        <v>5430.4875272806894</v>
      </c>
      <c r="F84" s="40">
        <v>619283.26748655131</v>
      </c>
      <c r="G84" s="50"/>
    </row>
    <row r="85" spans="1:7">
      <c r="A85" s="67" t="s">
        <v>126</v>
      </c>
      <c r="B85" s="31">
        <v>32837051.148406595</v>
      </c>
      <c r="C85" s="31"/>
      <c r="D85" s="31">
        <v>17952772.593881652</v>
      </c>
      <c r="E85" s="31">
        <v>533691.0107544628</v>
      </c>
      <c r="F85" s="31">
        <v>14350587.543770483</v>
      </c>
      <c r="G85" s="42"/>
    </row>
    <row r="86" spans="1:7">
      <c r="A86" s="67"/>
      <c r="B86" s="44"/>
      <c r="C86" s="44"/>
      <c r="D86" s="44"/>
      <c r="E86" s="44"/>
      <c r="F86" s="44"/>
      <c r="G86" s="70"/>
    </row>
    <row r="87" spans="1:7">
      <c r="A87" s="66" t="s">
        <v>127</v>
      </c>
      <c r="B87" s="40">
        <v>5231882.0652974453</v>
      </c>
      <c r="C87" s="40"/>
      <c r="D87" s="40">
        <v>1140734.074926473</v>
      </c>
      <c r="E87" s="40">
        <v>304291.98699999973</v>
      </c>
      <c r="F87" s="40">
        <v>3770751.0033710022</v>
      </c>
      <c r="G87" s="50"/>
    </row>
    <row r="88" spans="1:7">
      <c r="A88" s="66" t="s">
        <v>128</v>
      </c>
      <c r="B88" s="40">
        <v>6000184</v>
      </c>
      <c r="C88" s="40"/>
      <c r="D88" s="40">
        <v>1002801.7093655557</v>
      </c>
      <c r="E88" s="40">
        <v>0</v>
      </c>
      <c r="F88" s="40">
        <v>5013487.290634444</v>
      </c>
      <c r="G88" s="50"/>
    </row>
    <row r="89" spans="1:7">
      <c r="A89" s="66"/>
      <c r="B89" s="40"/>
      <c r="C89" s="40"/>
      <c r="D89" s="40"/>
      <c r="E89" s="40"/>
      <c r="F89" s="40"/>
      <c r="G89" s="50"/>
    </row>
    <row r="90" spans="1:7">
      <c r="A90" s="67" t="s">
        <v>129</v>
      </c>
      <c r="B90" s="31">
        <v>68855619.054365218</v>
      </c>
      <c r="C90" s="31"/>
      <c r="D90" s="31">
        <v>23400217.648514684</v>
      </c>
      <c r="E90" s="31">
        <v>2540147.1252925396</v>
      </c>
      <c r="F90" s="31">
        <v>42915254.280558012</v>
      </c>
      <c r="G90" s="42"/>
    </row>
    <row r="91" spans="1:7">
      <c r="A91" s="67"/>
      <c r="B91" s="44"/>
      <c r="C91" s="44"/>
      <c r="D91" s="44"/>
      <c r="E91" s="44"/>
      <c r="F91" s="44"/>
      <c r="G91" s="70"/>
    </row>
    <row r="92" spans="1:7">
      <c r="A92" s="67" t="s">
        <v>130</v>
      </c>
      <c r="B92" s="44"/>
      <c r="C92" s="44"/>
      <c r="D92" s="44"/>
      <c r="E92" s="44"/>
      <c r="F92" s="44"/>
      <c r="G92" s="70"/>
    </row>
    <row r="93" spans="1:7">
      <c r="A93" s="67"/>
      <c r="B93" s="44"/>
      <c r="C93" s="44"/>
      <c r="D93" s="44"/>
      <c r="E93" s="44"/>
      <c r="F93" s="44"/>
      <c r="G93" s="70"/>
    </row>
    <row r="94" spans="1:7">
      <c r="A94" s="67" t="s">
        <v>131</v>
      </c>
      <c r="B94" s="31">
        <v>1875170.1502918482</v>
      </c>
      <c r="C94" s="44"/>
      <c r="D94" s="44"/>
      <c r="E94" s="44"/>
      <c r="F94" s="44"/>
      <c r="G94" s="70"/>
    </row>
    <row r="95" spans="1:7">
      <c r="A95" s="66" t="s">
        <v>132</v>
      </c>
      <c r="B95" s="40">
        <v>6960423.9337129984</v>
      </c>
      <c r="C95" s="40"/>
      <c r="D95" s="44"/>
      <c r="E95" s="44"/>
      <c r="F95" s="44"/>
      <c r="G95" s="70"/>
    </row>
    <row r="96" spans="1:7">
      <c r="A96" s="66" t="s">
        <v>133</v>
      </c>
      <c r="B96" s="40">
        <v>21326299.568135459</v>
      </c>
      <c r="C96" s="40"/>
      <c r="D96" s="44"/>
      <c r="E96" s="44"/>
      <c r="F96" s="44"/>
      <c r="G96" s="70"/>
    </row>
    <row r="97" spans="1:7">
      <c r="A97" s="66"/>
      <c r="B97" s="40"/>
      <c r="C97" s="40"/>
      <c r="D97" s="44"/>
      <c r="E97" s="44"/>
      <c r="F97" s="44"/>
      <c r="G97" s="70"/>
    </row>
    <row r="98" spans="1:7">
      <c r="A98" s="67" t="s">
        <v>134</v>
      </c>
      <c r="B98" s="31">
        <v>30161893.652140304</v>
      </c>
      <c r="C98" s="40"/>
      <c r="D98" s="44"/>
      <c r="E98" s="44"/>
      <c r="F98" s="44"/>
      <c r="G98" s="70"/>
    </row>
    <row r="99" spans="1:7">
      <c r="A99" s="57"/>
      <c r="B99" s="53"/>
      <c r="C99" s="53"/>
      <c r="D99" s="53"/>
      <c r="E99" s="53"/>
      <c r="F99" s="53"/>
      <c r="G99" s="54"/>
    </row>
  </sheetData>
  <mergeCells count="2">
    <mergeCell ref="A1:L1"/>
    <mergeCell ref="A36:G36"/>
  </mergeCells>
  <phoneticPr fontId="3" type="noConversion"/>
  <pageMargins left="0.75" right="0.75" top="1" bottom="1" header="0.5" footer="0.5"/>
  <pageSetup paperSize="9" scale="6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CB7E1F660E4D499F35AD51896216AD" ma:contentTypeVersion="7" ma:contentTypeDescription="Create a new document." ma:contentTypeScope="" ma:versionID="0d375d70902758603ad93090c9003356">
  <xsd:schema xmlns:xsd="http://www.w3.org/2001/XMLSchema" xmlns:xs="http://www.w3.org/2001/XMLSchema" xmlns:p="http://schemas.microsoft.com/office/2006/metadata/properties" xmlns:ns2="3fa4860e-4e84-4984-b511-cb934d7752ca" xmlns:ns3="63fd57c9-5291-4ee5-b3d3-37b4b570c278" targetNamespace="http://schemas.microsoft.com/office/2006/metadata/properties" ma:root="true" ma:fieldsID="c99fd2fd8e0b475e56bf239e9e0a63af" ns2:_="" ns3:_="">
    <xsd:import namespace="3fa4860e-4e84-4984-b511-cb934d7752ca"/>
    <xsd:import namespace="63fd57c9-5291-4ee5-b3d3-37b4b570c2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4860e-4e84-4984-b511-cb934d7752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d57c9-5291-4ee5-b3d3-37b4b570c2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AA5D72-0E39-414F-8A59-757E72043F28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FB7B8FC2-3607-441A-80C6-1353BE9748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a4860e-4e84-4984-b511-cb934d7752ca"/>
    <ds:schemaRef ds:uri="63fd57c9-5291-4ee5-b3d3-37b4b570c2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FF5C62-AD26-440F-A8FE-EA7427E8A55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D0D96F7-043B-4AC0-BA52-27DA65D24EAD}">
  <ds:schemaRefs>
    <ds:schemaRef ds:uri="http://schemas.microsoft.com/office/2006/documentManagement/types"/>
    <ds:schemaRef ds:uri="http://schemas.microsoft.com/office/infopath/2007/PartnerControls"/>
    <ds:schemaRef ds:uri="3fa4860e-4e84-4984-b511-cb934d7752ca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63fd57c9-5291-4ee5-b3d3-37b4b570c27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RS 2004-05 data</vt:lpstr>
      <vt:lpstr>Annex A11</vt:lpstr>
      <vt:lpstr>'Annex A11'!Print_Area</vt:lpstr>
    </vt:vector>
  </TitlesOfParts>
  <Company>Central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JFARRAR</dc:creator>
  <cp:lastModifiedBy>Claire Smith</cp:lastModifiedBy>
  <cp:lastPrinted>2014-11-25T20:18:39Z</cp:lastPrinted>
  <dcterms:created xsi:type="dcterms:W3CDTF">2005-03-08T10:25:26Z</dcterms:created>
  <dcterms:modified xsi:type="dcterms:W3CDTF">2019-10-29T15:42:46Z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800c7348-e3cb-4c1a-9efc-643dda1a9b0b</vt:lpwstr>
  </property>
  <property fmtid="{D5CDD505-2E9C-101B-9397-08002B2CF9AE}" pid="3" name="bjSaver">
    <vt:lpwstr>6f1kOp5PClRW8Nz64GsgGTIwZLj1PUGt</vt:lpwstr>
  </property>
  <property fmtid="{D5CDD505-2E9C-101B-9397-08002B2CF9AE}" pid="4" name="bjDocumentSecurityLabel">
    <vt:lpwstr>No Marking</vt:lpwstr>
  </property>
  <property fmtid="{D5CDD505-2E9C-101B-9397-08002B2CF9AE}" pid="5" name="ContentTypeId">
    <vt:lpwstr>0x010100ECCB7E1F660E4D499F35AD51896216AD</vt:lpwstr>
  </property>
</Properties>
</file>